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екретарь\Кадры\2024-2025\"/>
    </mc:Choice>
  </mc:AlternateContent>
  <xr:revisionPtr revIDLastSave="0" documentId="13_ncr:1_{8F075694-8DE6-47BB-94A9-B3CFEF5C715F}" xr6:coauthVersionLast="45" xr6:coauthVersionMax="45" xr10:uidLastSave="{00000000-0000-0000-0000-000000000000}"/>
  <bookViews>
    <workbookView xWindow="-120" yWindow="-120" windowWidth="24240" windowHeight="13140" tabRatio="601" activeTab="1" xr2:uid="{00000000-000D-0000-FFFF-FFFF00000000}"/>
  </bookViews>
  <sheets>
    <sheet name="Ввод данных" sheetId="1" r:id="rId1"/>
    <sheet name="Печатная форма" sheetId="2" r:id="rId2"/>
    <sheet name="Обработка" sheetId="3" r:id="rId3"/>
    <sheet name="Списки" sheetId="4" r:id="rId4"/>
  </sheets>
  <externalReferences>
    <externalReference r:id="rId5"/>
  </externalReferences>
  <definedNames>
    <definedName name="_xlnm._FilterDatabase" localSheetId="0" hidden="1">'Ввод данных'!$A$11:$AH$72</definedName>
    <definedName name="Z_6430555F_E871_4513_ACEA_E18237831A19_.wvu.FilterData" localSheetId="0" hidden="1">'Ввод данных'!$A$11:$AH$14</definedName>
    <definedName name="Высшее">Списки!$A$1:$A$3</definedName>
    <definedName name="_xlnm.Print_Area" localSheetId="1">'Печатная форма'!$A$2:$O$72</definedName>
  </definedNames>
  <calcPr calcId="191029"/>
  <customWorkbookViews>
    <customWorkbookView name="Малинина Наталья Николаевна - Личное представление" guid="{6430555F-E871-4513-ACEA-E18237831A19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2" l="1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O72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N16" i="3"/>
  <c r="Q16" i="3" s="1"/>
  <c r="N17" i="3"/>
  <c r="Q17" i="3" s="1"/>
  <c r="N18" i="3"/>
  <c r="Q18" i="3" s="1"/>
  <c r="N19" i="3"/>
  <c r="Q19" i="3" s="1"/>
  <c r="N20" i="3"/>
  <c r="Q20" i="3" s="1"/>
  <c r="N21" i="3"/>
  <c r="Q21" i="3" s="1"/>
  <c r="N22" i="3"/>
  <c r="Q22" i="3" s="1"/>
  <c r="N23" i="3"/>
  <c r="Q23" i="3" s="1"/>
  <c r="N24" i="3"/>
  <c r="Q24" i="3" s="1"/>
  <c r="N25" i="3"/>
  <c r="Q25" i="3" s="1"/>
  <c r="N26" i="3"/>
  <c r="Q26" i="3" s="1"/>
  <c r="N27" i="3"/>
  <c r="Q27" i="3" s="1"/>
  <c r="N28" i="3"/>
  <c r="Q28" i="3" s="1"/>
  <c r="N29" i="3"/>
  <c r="Q29" i="3" s="1"/>
  <c r="N30" i="3"/>
  <c r="Q30" i="3" s="1"/>
  <c r="N31" i="3"/>
  <c r="Q31" i="3" s="1"/>
  <c r="N32" i="3"/>
  <c r="Q32" i="3" s="1"/>
  <c r="N33" i="3"/>
  <c r="Q33" i="3" s="1"/>
  <c r="N34" i="3"/>
  <c r="Q34" i="3" s="1"/>
  <c r="N35" i="3"/>
  <c r="Q35" i="3" s="1"/>
  <c r="N36" i="3"/>
  <c r="Q36" i="3" s="1"/>
  <c r="N37" i="3"/>
  <c r="Q37" i="3" s="1"/>
  <c r="N38" i="3"/>
  <c r="Q38" i="3" s="1"/>
  <c r="N39" i="3"/>
  <c r="Q39" i="3" s="1"/>
  <c r="N40" i="3"/>
  <c r="Q40" i="3" s="1"/>
  <c r="N41" i="3"/>
  <c r="Q41" i="3" s="1"/>
  <c r="N42" i="3"/>
  <c r="Q42" i="3" s="1"/>
  <c r="N43" i="3"/>
  <c r="Q43" i="3" s="1"/>
  <c r="N44" i="3"/>
  <c r="Q44" i="3" s="1"/>
  <c r="N45" i="3"/>
  <c r="Q45" i="3" s="1"/>
  <c r="N46" i="3"/>
  <c r="Q46" i="3" s="1"/>
  <c r="N47" i="3"/>
  <c r="Q47" i="3" s="1"/>
  <c r="N48" i="3"/>
  <c r="Q48" i="3" s="1"/>
  <c r="N49" i="3"/>
  <c r="Q49" i="3" s="1"/>
  <c r="N50" i="3"/>
  <c r="Q50" i="3" s="1"/>
  <c r="N51" i="3"/>
  <c r="Q51" i="3" s="1"/>
  <c r="N52" i="3"/>
  <c r="Q52" i="3" s="1"/>
  <c r="N53" i="3"/>
  <c r="Q53" i="3" s="1"/>
  <c r="N54" i="3"/>
  <c r="Q54" i="3" s="1"/>
  <c r="N55" i="3"/>
  <c r="Q55" i="3" s="1"/>
  <c r="N56" i="3"/>
  <c r="Q56" i="3" s="1"/>
  <c r="N57" i="3"/>
  <c r="Q57" i="3" s="1"/>
  <c r="N58" i="3"/>
  <c r="Q58" i="3" s="1"/>
  <c r="N59" i="3"/>
  <c r="Q59" i="3" s="1"/>
  <c r="N60" i="3"/>
  <c r="Q60" i="3" s="1"/>
  <c r="N61" i="3"/>
  <c r="Q61" i="3" s="1"/>
  <c r="N62" i="3"/>
  <c r="Q62" i="3" s="1"/>
  <c r="N63" i="3"/>
  <c r="Q63" i="3" s="1"/>
  <c r="N64" i="3"/>
  <c r="Q64" i="3" s="1"/>
  <c r="N65" i="3"/>
  <c r="Q65" i="3" s="1"/>
  <c r="N66" i="3"/>
  <c r="Q66" i="3" s="1"/>
  <c r="N67" i="3"/>
  <c r="Q67" i="3" s="1"/>
  <c r="N68" i="3"/>
  <c r="Q68" i="3" s="1"/>
  <c r="N69" i="3"/>
  <c r="Q69" i="3" s="1"/>
  <c r="N70" i="3"/>
  <c r="Q70" i="3" s="1"/>
  <c r="N71" i="3"/>
  <c r="Q71" i="3" s="1"/>
  <c r="N72" i="3"/>
  <c r="Q72" i="3" s="1"/>
  <c r="M16" i="3"/>
  <c r="P16" i="3" s="1"/>
  <c r="R16" i="3" s="1"/>
  <c r="M17" i="3"/>
  <c r="P17" i="3" s="1"/>
  <c r="R17" i="3" s="1"/>
  <c r="M18" i="3"/>
  <c r="P18" i="3" s="1"/>
  <c r="R18" i="3" s="1"/>
  <c r="M19" i="3"/>
  <c r="P19" i="3" s="1"/>
  <c r="R19" i="3" s="1"/>
  <c r="M20" i="3"/>
  <c r="P20" i="3" s="1"/>
  <c r="R20" i="3" s="1"/>
  <c r="M21" i="3"/>
  <c r="P21" i="3" s="1"/>
  <c r="R21" i="3" s="1"/>
  <c r="M22" i="3"/>
  <c r="P22" i="3" s="1"/>
  <c r="R22" i="3" s="1"/>
  <c r="M23" i="3"/>
  <c r="P23" i="3" s="1"/>
  <c r="R23" i="3" s="1"/>
  <c r="M24" i="3"/>
  <c r="P24" i="3" s="1"/>
  <c r="R24" i="3" s="1"/>
  <c r="M25" i="3"/>
  <c r="P25" i="3" s="1"/>
  <c r="R25" i="3" s="1"/>
  <c r="M26" i="3"/>
  <c r="M27" i="3"/>
  <c r="P27" i="3" s="1"/>
  <c r="R27" i="3" s="1"/>
  <c r="M28" i="3"/>
  <c r="P28" i="3" s="1"/>
  <c r="R28" i="3" s="1"/>
  <c r="M29" i="3"/>
  <c r="P29" i="3" s="1"/>
  <c r="R29" i="3" s="1"/>
  <c r="M30" i="3"/>
  <c r="M31" i="3"/>
  <c r="M32" i="3"/>
  <c r="P32" i="3" s="1"/>
  <c r="R32" i="3" s="1"/>
  <c r="M33" i="3"/>
  <c r="P33" i="3" s="1"/>
  <c r="R33" i="3" s="1"/>
  <c r="M34" i="3"/>
  <c r="P34" i="3" s="1"/>
  <c r="R34" i="3" s="1"/>
  <c r="M35" i="3"/>
  <c r="P35" i="3" s="1"/>
  <c r="R35" i="3" s="1"/>
  <c r="M36" i="3"/>
  <c r="P36" i="3" s="1"/>
  <c r="R36" i="3" s="1"/>
  <c r="M37" i="3"/>
  <c r="P37" i="3" s="1"/>
  <c r="R37" i="3" s="1"/>
  <c r="M38" i="3"/>
  <c r="P38" i="3" s="1"/>
  <c r="R38" i="3" s="1"/>
  <c r="M39" i="3"/>
  <c r="P39" i="3" s="1"/>
  <c r="R39" i="3" s="1"/>
  <c r="M40" i="3"/>
  <c r="P40" i="3" s="1"/>
  <c r="R40" i="3" s="1"/>
  <c r="M41" i="3"/>
  <c r="P41" i="3" s="1"/>
  <c r="R41" i="3" s="1"/>
  <c r="M42" i="3"/>
  <c r="M43" i="3"/>
  <c r="P43" i="3" s="1"/>
  <c r="R43" i="3" s="1"/>
  <c r="M44" i="3"/>
  <c r="P44" i="3" s="1"/>
  <c r="R44" i="3" s="1"/>
  <c r="M45" i="3"/>
  <c r="P45" i="3" s="1"/>
  <c r="R45" i="3" s="1"/>
  <c r="M46" i="3"/>
  <c r="P46" i="3" s="1"/>
  <c r="R46" i="3" s="1"/>
  <c r="M47" i="3"/>
  <c r="M48" i="3"/>
  <c r="P48" i="3" s="1"/>
  <c r="R48" i="3" s="1"/>
  <c r="M49" i="3"/>
  <c r="P49" i="3" s="1"/>
  <c r="R49" i="3" s="1"/>
  <c r="M50" i="3"/>
  <c r="P50" i="3" s="1"/>
  <c r="R50" i="3" s="1"/>
  <c r="M51" i="3"/>
  <c r="P51" i="3" s="1"/>
  <c r="R51" i="3" s="1"/>
  <c r="M52" i="3"/>
  <c r="P52" i="3" s="1"/>
  <c r="R52" i="3" s="1"/>
  <c r="M53" i="3"/>
  <c r="P53" i="3" s="1"/>
  <c r="R53" i="3" s="1"/>
  <c r="M54" i="3"/>
  <c r="P54" i="3" s="1"/>
  <c r="R54" i="3" s="1"/>
  <c r="M55" i="3"/>
  <c r="M56" i="3"/>
  <c r="P56" i="3" s="1"/>
  <c r="R56" i="3" s="1"/>
  <c r="M57" i="3"/>
  <c r="P57" i="3" s="1"/>
  <c r="R57" i="3" s="1"/>
  <c r="M58" i="3"/>
  <c r="P58" i="3" s="1"/>
  <c r="R58" i="3" s="1"/>
  <c r="M59" i="3"/>
  <c r="P59" i="3" s="1"/>
  <c r="R59" i="3" s="1"/>
  <c r="M60" i="3"/>
  <c r="P60" i="3" s="1"/>
  <c r="R60" i="3" s="1"/>
  <c r="M61" i="3"/>
  <c r="P61" i="3" s="1"/>
  <c r="R61" i="3" s="1"/>
  <c r="M62" i="3"/>
  <c r="P62" i="3" s="1"/>
  <c r="R62" i="3" s="1"/>
  <c r="M63" i="3"/>
  <c r="P63" i="3" s="1"/>
  <c r="R63" i="3" s="1"/>
  <c r="M64" i="3"/>
  <c r="P64" i="3" s="1"/>
  <c r="R64" i="3" s="1"/>
  <c r="M65" i="3"/>
  <c r="P65" i="3" s="1"/>
  <c r="R65" i="3" s="1"/>
  <c r="M66" i="3"/>
  <c r="M67" i="3"/>
  <c r="P67" i="3" s="1"/>
  <c r="R67" i="3" s="1"/>
  <c r="M68" i="3"/>
  <c r="P68" i="3" s="1"/>
  <c r="R68" i="3" s="1"/>
  <c r="M69" i="3"/>
  <c r="P69" i="3" s="1"/>
  <c r="R69" i="3" s="1"/>
  <c r="M70" i="3"/>
  <c r="P70" i="3" s="1"/>
  <c r="R70" i="3" s="1"/>
  <c r="M71" i="3"/>
  <c r="P71" i="3" s="1"/>
  <c r="R71" i="3" s="1"/>
  <c r="M72" i="3"/>
  <c r="P72" i="3" s="1"/>
  <c r="R72" i="3" s="1"/>
  <c r="L40" i="3"/>
  <c r="L43" i="3"/>
  <c r="L49" i="3"/>
  <c r="L52" i="3"/>
  <c r="L58" i="3"/>
  <c r="L61" i="3"/>
  <c r="L67" i="3"/>
  <c r="L70" i="3"/>
  <c r="K16" i="3"/>
  <c r="K19" i="3"/>
  <c r="K22" i="3"/>
  <c r="K25" i="3"/>
  <c r="K28" i="3"/>
  <c r="K31" i="3"/>
  <c r="K34" i="3"/>
  <c r="K37" i="3"/>
  <c r="K40" i="3"/>
  <c r="K43" i="3"/>
  <c r="K46" i="3"/>
  <c r="K49" i="3"/>
  <c r="K52" i="3"/>
  <c r="K55" i="3"/>
  <c r="K58" i="3"/>
  <c r="K61" i="3"/>
  <c r="K64" i="3"/>
  <c r="K67" i="3"/>
  <c r="K70" i="3"/>
  <c r="J21" i="3"/>
  <c r="L21" i="3" s="1"/>
  <c r="J30" i="3"/>
  <c r="L30" i="3" s="1"/>
  <c r="J39" i="3"/>
  <c r="L39" i="3" s="1"/>
  <c r="J48" i="3"/>
  <c r="L48" i="3" s="1"/>
  <c r="J57" i="3"/>
  <c r="L57" i="3" s="1"/>
  <c r="J66" i="3"/>
  <c r="L66" i="3" s="1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H16" i="3"/>
  <c r="H17" i="3"/>
  <c r="K17" i="3" s="1"/>
  <c r="H18" i="3"/>
  <c r="K18" i="3" s="1"/>
  <c r="H19" i="3"/>
  <c r="H20" i="3"/>
  <c r="K20" i="3" s="1"/>
  <c r="H21" i="3"/>
  <c r="K21" i="3" s="1"/>
  <c r="H22" i="3"/>
  <c r="H23" i="3"/>
  <c r="K23" i="3" s="1"/>
  <c r="H24" i="3"/>
  <c r="K24" i="3" s="1"/>
  <c r="H25" i="3"/>
  <c r="H26" i="3"/>
  <c r="K26" i="3" s="1"/>
  <c r="H27" i="3"/>
  <c r="K27" i="3" s="1"/>
  <c r="H28" i="3"/>
  <c r="H29" i="3"/>
  <c r="K29" i="3" s="1"/>
  <c r="H30" i="3"/>
  <c r="K30" i="3" s="1"/>
  <c r="H31" i="3"/>
  <c r="H32" i="3"/>
  <c r="K32" i="3" s="1"/>
  <c r="H33" i="3"/>
  <c r="K33" i="3" s="1"/>
  <c r="H34" i="3"/>
  <c r="H35" i="3"/>
  <c r="K35" i="3" s="1"/>
  <c r="H36" i="3"/>
  <c r="K36" i="3" s="1"/>
  <c r="H37" i="3"/>
  <c r="H38" i="3"/>
  <c r="K38" i="3" s="1"/>
  <c r="H39" i="3"/>
  <c r="K39" i="3" s="1"/>
  <c r="H40" i="3"/>
  <c r="H41" i="3"/>
  <c r="K41" i="3" s="1"/>
  <c r="H42" i="3"/>
  <c r="K42" i="3" s="1"/>
  <c r="H43" i="3"/>
  <c r="H44" i="3"/>
  <c r="K44" i="3" s="1"/>
  <c r="H45" i="3"/>
  <c r="K45" i="3" s="1"/>
  <c r="H46" i="3"/>
  <c r="H47" i="3"/>
  <c r="K47" i="3" s="1"/>
  <c r="H48" i="3"/>
  <c r="K48" i="3" s="1"/>
  <c r="H49" i="3"/>
  <c r="H50" i="3"/>
  <c r="K50" i="3" s="1"/>
  <c r="H51" i="3"/>
  <c r="K51" i="3" s="1"/>
  <c r="H52" i="3"/>
  <c r="H53" i="3"/>
  <c r="K53" i="3" s="1"/>
  <c r="H54" i="3"/>
  <c r="K54" i="3" s="1"/>
  <c r="H55" i="3"/>
  <c r="H56" i="3"/>
  <c r="K56" i="3" s="1"/>
  <c r="H57" i="3"/>
  <c r="K57" i="3" s="1"/>
  <c r="H58" i="3"/>
  <c r="H59" i="3"/>
  <c r="K59" i="3" s="1"/>
  <c r="H60" i="3"/>
  <c r="K60" i="3" s="1"/>
  <c r="H61" i="3"/>
  <c r="H62" i="3"/>
  <c r="K62" i="3" s="1"/>
  <c r="H63" i="3"/>
  <c r="K63" i="3" s="1"/>
  <c r="H64" i="3"/>
  <c r="H65" i="3"/>
  <c r="K65" i="3" s="1"/>
  <c r="H66" i="3"/>
  <c r="K66" i="3" s="1"/>
  <c r="H67" i="3"/>
  <c r="H68" i="3"/>
  <c r="K68" i="3" s="1"/>
  <c r="H69" i="3"/>
  <c r="K69" i="3" s="1"/>
  <c r="H70" i="3"/>
  <c r="H71" i="3"/>
  <c r="K71" i="3" s="1"/>
  <c r="H72" i="3"/>
  <c r="K72" i="3" s="1"/>
  <c r="G16" i="3"/>
  <c r="J16" i="3" s="1"/>
  <c r="G17" i="3"/>
  <c r="J17" i="3" s="1"/>
  <c r="L17" i="3" s="1"/>
  <c r="G18" i="3"/>
  <c r="J18" i="3" s="1"/>
  <c r="L18" i="3" s="1"/>
  <c r="G19" i="3"/>
  <c r="J19" i="3" s="1"/>
  <c r="G20" i="3"/>
  <c r="J20" i="3" s="1"/>
  <c r="L20" i="3" s="1"/>
  <c r="G21" i="3"/>
  <c r="G22" i="3"/>
  <c r="J22" i="3" s="1"/>
  <c r="L22" i="3" s="1"/>
  <c r="G23" i="3"/>
  <c r="J23" i="3" s="1"/>
  <c r="L23" i="3" s="1"/>
  <c r="G24" i="3"/>
  <c r="J24" i="3" s="1"/>
  <c r="L24" i="3" s="1"/>
  <c r="G25" i="3"/>
  <c r="J25" i="3" s="1"/>
  <c r="G26" i="3"/>
  <c r="J26" i="3" s="1"/>
  <c r="L26" i="3" s="1"/>
  <c r="G27" i="3"/>
  <c r="J27" i="3" s="1"/>
  <c r="L27" i="3" s="1"/>
  <c r="G28" i="3"/>
  <c r="J28" i="3" s="1"/>
  <c r="G29" i="3"/>
  <c r="J29" i="3" s="1"/>
  <c r="L29" i="3" s="1"/>
  <c r="G30" i="3"/>
  <c r="G31" i="3"/>
  <c r="J31" i="3" s="1"/>
  <c r="L31" i="3" s="1"/>
  <c r="G32" i="3"/>
  <c r="J32" i="3" s="1"/>
  <c r="L32" i="3" s="1"/>
  <c r="G33" i="3"/>
  <c r="J33" i="3" s="1"/>
  <c r="L33" i="3" s="1"/>
  <c r="G34" i="3"/>
  <c r="J34" i="3" s="1"/>
  <c r="G35" i="3"/>
  <c r="J35" i="3" s="1"/>
  <c r="L35" i="3" s="1"/>
  <c r="G36" i="3"/>
  <c r="J36" i="3" s="1"/>
  <c r="L36" i="3" s="1"/>
  <c r="G37" i="3"/>
  <c r="J37" i="3" s="1"/>
  <c r="G38" i="3"/>
  <c r="J38" i="3" s="1"/>
  <c r="L38" i="3" s="1"/>
  <c r="G39" i="3"/>
  <c r="G40" i="3"/>
  <c r="J40" i="3" s="1"/>
  <c r="G41" i="3"/>
  <c r="J41" i="3" s="1"/>
  <c r="L41" i="3" s="1"/>
  <c r="G42" i="3"/>
  <c r="J42" i="3" s="1"/>
  <c r="L42" i="3" s="1"/>
  <c r="G43" i="3"/>
  <c r="J43" i="3" s="1"/>
  <c r="G44" i="3"/>
  <c r="J44" i="3" s="1"/>
  <c r="L44" i="3" s="1"/>
  <c r="G45" i="3"/>
  <c r="J45" i="3" s="1"/>
  <c r="L45" i="3" s="1"/>
  <c r="G46" i="3"/>
  <c r="J46" i="3" s="1"/>
  <c r="L46" i="3" s="1"/>
  <c r="G47" i="3"/>
  <c r="J47" i="3" s="1"/>
  <c r="L47" i="3" s="1"/>
  <c r="G48" i="3"/>
  <c r="G49" i="3"/>
  <c r="J49" i="3" s="1"/>
  <c r="G50" i="3"/>
  <c r="J50" i="3" s="1"/>
  <c r="L50" i="3" s="1"/>
  <c r="G51" i="3"/>
  <c r="J51" i="3" s="1"/>
  <c r="L51" i="3" s="1"/>
  <c r="G52" i="3"/>
  <c r="J52" i="3" s="1"/>
  <c r="G53" i="3"/>
  <c r="J53" i="3" s="1"/>
  <c r="L53" i="3" s="1"/>
  <c r="G54" i="3"/>
  <c r="J54" i="3" s="1"/>
  <c r="L54" i="3" s="1"/>
  <c r="G55" i="3"/>
  <c r="J55" i="3" s="1"/>
  <c r="L55" i="3" s="1"/>
  <c r="G56" i="3"/>
  <c r="J56" i="3" s="1"/>
  <c r="L56" i="3" s="1"/>
  <c r="G57" i="3"/>
  <c r="G58" i="3"/>
  <c r="J58" i="3" s="1"/>
  <c r="G59" i="3"/>
  <c r="J59" i="3" s="1"/>
  <c r="L59" i="3" s="1"/>
  <c r="G60" i="3"/>
  <c r="J60" i="3" s="1"/>
  <c r="L60" i="3" s="1"/>
  <c r="G61" i="3"/>
  <c r="J61" i="3" s="1"/>
  <c r="G62" i="3"/>
  <c r="J62" i="3" s="1"/>
  <c r="L62" i="3" s="1"/>
  <c r="G63" i="3"/>
  <c r="J63" i="3" s="1"/>
  <c r="L63" i="3" s="1"/>
  <c r="G64" i="3"/>
  <c r="J64" i="3" s="1"/>
  <c r="L64" i="3" s="1"/>
  <c r="G65" i="3"/>
  <c r="J65" i="3" s="1"/>
  <c r="L65" i="3" s="1"/>
  <c r="G66" i="3"/>
  <c r="G67" i="3"/>
  <c r="J67" i="3" s="1"/>
  <c r="G68" i="3"/>
  <c r="J68" i="3" s="1"/>
  <c r="L68" i="3" s="1"/>
  <c r="G69" i="3"/>
  <c r="J69" i="3" s="1"/>
  <c r="L69" i="3" s="1"/>
  <c r="G70" i="3"/>
  <c r="J70" i="3" s="1"/>
  <c r="G71" i="3"/>
  <c r="J71" i="3" s="1"/>
  <c r="L71" i="3" s="1"/>
  <c r="G72" i="3"/>
  <c r="J72" i="3" s="1"/>
  <c r="E18" i="3"/>
  <c r="E21" i="3"/>
  <c r="E27" i="3"/>
  <c r="E30" i="3"/>
  <c r="E36" i="3"/>
  <c r="E39" i="3"/>
  <c r="E45" i="3"/>
  <c r="E48" i="3"/>
  <c r="E54" i="3"/>
  <c r="E57" i="3"/>
  <c r="E60" i="3"/>
  <c r="E63" i="3"/>
  <c r="E66" i="3"/>
  <c r="E69" i="3"/>
  <c r="D18" i="3"/>
  <c r="F18" i="3" s="1"/>
  <c r="D21" i="3"/>
  <c r="F21" i="3" s="1"/>
  <c r="D24" i="3"/>
  <c r="D27" i="3"/>
  <c r="F27" i="3" s="1"/>
  <c r="D30" i="3"/>
  <c r="F30" i="3" s="1"/>
  <c r="D33" i="3"/>
  <c r="D36" i="3"/>
  <c r="F36" i="3" s="1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B16" i="3"/>
  <c r="E16" i="3" s="1"/>
  <c r="B17" i="3"/>
  <c r="E17" i="3" s="1"/>
  <c r="B18" i="3"/>
  <c r="B19" i="3"/>
  <c r="E19" i="3" s="1"/>
  <c r="B20" i="3"/>
  <c r="E20" i="3" s="1"/>
  <c r="B21" i="3"/>
  <c r="B22" i="3"/>
  <c r="E22" i="3" s="1"/>
  <c r="B23" i="3"/>
  <c r="E23" i="3" s="1"/>
  <c r="B24" i="3"/>
  <c r="E24" i="3" s="1"/>
  <c r="B25" i="3"/>
  <c r="E25" i="3" s="1"/>
  <c r="B26" i="3"/>
  <c r="E26" i="3" s="1"/>
  <c r="B27" i="3"/>
  <c r="B28" i="3"/>
  <c r="E28" i="3" s="1"/>
  <c r="B29" i="3"/>
  <c r="E29" i="3" s="1"/>
  <c r="B30" i="3"/>
  <c r="B31" i="3"/>
  <c r="E31" i="3" s="1"/>
  <c r="B32" i="3"/>
  <c r="E32" i="3" s="1"/>
  <c r="B33" i="3"/>
  <c r="E33" i="3" s="1"/>
  <c r="B34" i="3"/>
  <c r="E34" i="3" s="1"/>
  <c r="B35" i="3"/>
  <c r="E35" i="3" s="1"/>
  <c r="B36" i="3"/>
  <c r="B37" i="3"/>
  <c r="E37" i="3" s="1"/>
  <c r="B38" i="3"/>
  <c r="E38" i="3" s="1"/>
  <c r="B39" i="3"/>
  <c r="B40" i="3"/>
  <c r="E40" i="3" s="1"/>
  <c r="B41" i="3"/>
  <c r="E41" i="3" s="1"/>
  <c r="B42" i="3"/>
  <c r="E42" i="3" s="1"/>
  <c r="B43" i="3"/>
  <c r="E43" i="3" s="1"/>
  <c r="B44" i="3"/>
  <c r="E44" i="3" s="1"/>
  <c r="B45" i="3"/>
  <c r="B46" i="3"/>
  <c r="E46" i="3" s="1"/>
  <c r="B47" i="3"/>
  <c r="E47" i="3" s="1"/>
  <c r="B48" i="3"/>
  <c r="B49" i="3"/>
  <c r="E49" i="3" s="1"/>
  <c r="B50" i="3"/>
  <c r="E50" i="3" s="1"/>
  <c r="B51" i="3"/>
  <c r="E51" i="3" s="1"/>
  <c r="B52" i="3"/>
  <c r="E52" i="3" s="1"/>
  <c r="B53" i="3"/>
  <c r="E53" i="3" s="1"/>
  <c r="B54" i="3"/>
  <c r="B55" i="3"/>
  <c r="E55" i="3" s="1"/>
  <c r="B56" i="3"/>
  <c r="E56" i="3" s="1"/>
  <c r="B57" i="3"/>
  <c r="B58" i="3"/>
  <c r="E58" i="3" s="1"/>
  <c r="B59" i="3"/>
  <c r="E59" i="3" s="1"/>
  <c r="B60" i="3"/>
  <c r="B61" i="3"/>
  <c r="E61" i="3" s="1"/>
  <c r="B62" i="3"/>
  <c r="E62" i="3" s="1"/>
  <c r="B63" i="3"/>
  <c r="B64" i="3"/>
  <c r="E64" i="3" s="1"/>
  <c r="B65" i="3"/>
  <c r="E65" i="3" s="1"/>
  <c r="B66" i="3"/>
  <c r="B67" i="3"/>
  <c r="E67" i="3" s="1"/>
  <c r="B68" i="3"/>
  <c r="E68" i="3" s="1"/>
  <c r="B69" i="3"/>
  <c r="B70" i="3"/>
  <c r="E70" i="3" s="1"/>
  <c r="B71" i="3"/>
  <c r="E71" i="3" s="1"/>
  <c r="B72" i="3"/>
  <c r="E72" i="3" s="1"/>
  <c r="A16" i="3"/>
  <c r="S16" i="3" s="1"/>
  <c r="A17" i="3"/>
  <c r="A18" i="3"/>
  <c r="S18" i="3" s="1"/>
  <c r="A19" i="3"/>
  <c r="S19" i="3" s="1"/>
  <c r="O19" i="2" s="1"/>
  <c r="A20" i="3"/>
  <c r="A21" i="3"/>
  <c r="A22" i="3"/>
  <c r="S22" i="3" s="1"/>
  <c r="A23" i="3"/>
  <c r="A24" i="3"/>
  <c r="A25" i="3"/>
  <c r="A26" i="3"/>
  <c r="A27" i="3"/>
  <c r="S27" i="3" s="1"/>
  <c r="O27" i="2" s="1"/>
  <c r="A28" i="3"/>
  <c r="A29" i="3"/>
  <c r="A30" i="3"/>
  <c r="S30" i="3" s="1"/>
  <c r="A31" i="3"/>
  <c r="S31" i="3" s="1"/>
  <c r="A32" i="3"/>
  <c r="A33" i="3"/>
  <c r="S33" i="3" s="1"/>
  <c r="A34" i="3"/>
  <c r="A35" i="3"/>
  <c r="A36" i="3"/>
  <c r="A37" i="3"/>
  <c r="A38" i="3"/>
  <c r="A39" i="3"/>
  <c r="A40" i="3"/>
  <c r="A41" i="3"/>
  <c r="A42" i="3"/>
  <c r="S42" i="3" s="1"/>
  <c r="A43" i="3"/>
  <c r="A44" i="3"/>
  <c r="A45" i="3"/>
  <c r="D45" i="3" s="1"/>
  <c r="F45" i="3" s="1"/>
  <c r="A46" i="3"/>
  <c r="A47" i="3"/>
  <c r="A48" i="3"/>
  <c r="S48" i="3" s="1"/>
  <c r="A49" i="3"/>
  <c r="S49" i="3" s="1"/>
  <c r="A50" i="3"/>
  <c r="A51" i="3"/>
  <c r="S51" i="3" s="1"/>
  <c r="O51" i="2" s="1"/>
  <c r="A52" i="3"/>
  <c r="A53" i="3"/>
  <c r="A54" i="3"/>
  <c r="D54" i="3" s="1"/>
  <c r="F54" i="3" s="1"/>
  <c r="A55" i="3"/>
  <c r="S55" i="3" s="1"/>
  <c r="A56" i="3"/>
  <c r="A57" i="3"/>
  <c r="S57" i="3" s="1"/>
  <c r="A58" i="3"/>
  <c r="S58" i="3" s="1"/>
  <c r="O58" i="2" s="1"/>
  <c r="A59" i="3"/>
  <c r="A60" i="3"/>
  <c r="A61" i="3"/>
  <c r="A62" i="3"/>
  <c r="A63" i="3"/>
  <c r="D63" i="3" s="1"/>
  <c r="F63" i="3" s="1"/>
  <c r="A64" i="3"/>
  <c r="S64" i="3" s="1"/>
  <c r="A65" i="3"/>
  <c r="A66" i="3"/>
  <c r="S66" i="3" s="1"/>
  <c r="A67" i="3"/>
  <c r="S67" i="3" s="1"/>
  <c r="O67" i="2" s="1"/>
  <c r="A68" i="3"/>
  <c r="A69" i="3"/>
  <c r="A70" i="3"/>
  <c r="S70" i="3" s="1"/>
  <c r="A71" i="3"/>
  <c r="A72" i="3"/>
  <c r="O18" i="2"/>
  <c r="O48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B70" i="2"/>
  <c r="B71" i="2"/>
  <c r="B72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45" i="2"/>
  <c r="B46" i="2"/>
  <c r="B47" i="2"/>
  <c r="B48" i="2"/>
  <c r="B49" i="2"/>
  <c r="B50" i="2"/>
  <c r="B51" i="2"/>
  <c r="B40" i="2"/>
  <c r="B41" i="2"/>
  <c r="B42" i="2"/>
  <c r="B43" i="2"/>
  <c r="B44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S37" i="3" l="1"/>
  <c r="O37" i="2" s="1"/>
  <c r="D67" i="3"/>
  <c r="F67" i="3" s="1"/>
  <c r="D58" i="3"/>
  <c r="F58" i="3" s="1"/>
  <c r="D49" i="3"/>
  <c r="F49" i="3" s="1"/>
  <c r="D40" i="3"/>
  <c r="F40" i="3" s="1"/>
  <c r="S40" i="3" s="1"/>
  <c r="D31" i="3"/>
  <c r="F31" i="3" s="1"/>
  <c r="D22" i="3"/>
  <c r="F22" i="3" s="1"/>
  <c r="S63" i="3"/>
  <c r="S54" i="3"/>
  <c r="S45" i="3"/>
  <c r="D70" i="3"/>
  <c r="F70" i="3" s="1"/>
  <c r="D66" i="3"/>
  <c r="F66" i="3" s="1"/>
  <c r="D61" i="3"/>
  <c r="F61" i="3" s="1"/>
  <c r="S61" i="3" s="1"/>
  <c r="D57" i="3"/>
  <c r="F57" i="3" s="1"/>
  <c r="D52" i="3"/>
  <c r="F52" i="3" s="1"/>
  <c r="S52" i="3" s="1"/>
  <c r="D48" i="3"/>
  <c r="F48" i="3" s="1"/>
  <c r="D43" i="3"/>
  <c r="F43" i="3" s="1"/>
  <c r="S43" i="3" s="1"/>
  <c r="D39" i="3"/>
  <c r="F39" i="3" s="1"/>
  <c r="S39" i="3" s="1"/>
  <c r="D34" i="3"/>
  <c r="F34" i="3" s="1"/>
  <c r="S34" i="3" s="1"/>
  <c r="D25" i="3"/>
  <c r="F25" i="3" s="1"/>
  <c r="S25" i="3" s="1"/>
  <c r="D16" i="3"/>
  <c r="F16" i="3" s="1"/>
  <c r="D71" i="3"/>
  <c r="F71" i="3" s="1"/>
  <c r="S71" i="3" s="1"/>
  <c r="S68" i="3"/>
  <c r="O68" i="2" s="1"/>
  <c r="D68" i="3"/>
  <c r="F68" i="3" s="1"/>
  <c r="S65" i="3"/>
  <c r="D65" i="3"/>
  <c r="F65" i="3" s="1"/>
  <c r="D62" i="3"/>
  <c r="F62" i="3" s="1"/>
  <c r="S62" i="3" s="1"/>
  <c r="D59" i="3"/>
  <c r="F59" i="3" s="1"/>
  <c r="S59" i="3" s="1"/>
  <c r="S56" i="3"/>
  <c r="D56" i="3"/>
  <c r="F56" i="3" s="1"/>
  <c r="D53" i="3"/>
  <c r="F53" i="3" s="1"/>
  <c r="S53" i="3" s="1"/>
  <c r="D50" i="3"/>
  <c r="F50" i="3" s="1"/>
  <c r="S50" i="3" s="1"/>
  <c r="S47" i="3"/>
  <c r="D47" i="3"/>
  <c r="F47" i="3" s="1"/>
  <c r="D44" i="3"/>
  <c r="F44" i="3" s="1"/>
  <c r="S44" i="3" s="1"/>
  <c r="D41" i="3"/>
  <c r="F41" i="3" s="1"/>
  <c r="S41" i="3" s="1"/>
  <c r="S38" i="3"/>
  <c r="D38" i="3"/>
  <c r="F38" i="3" s="1"/>
  <c r="D35" i="3"/>
  <c r="F35" i="3" s="1"/>
  <c r="S35" i="3" s="1"/>
  <c r="D32" i="3"/>
  <c r="F32" i="3" s="1"/>
  <c r="S32" i="3" s="1"/>
  <c r="O29" i="2"/>
  <c r="S29" i="3"/>
  <c r="D29" i="3"/>
  <c r="F29" i="3" s="1"/>
  <c r="S26" i="3"/>
  <c r="D26" i="3"/>
  <c r="F26" i="3" s="1"/>
  <c r="D23" i="3"/>
  <c r="F23" i="3" s="1"/>
  <c r="S23" i="3" s="1"/>
  <c r="S20" i="3"/>
  <c r="O20" i="2" s="1"/>
  <c r="D20" i="3"/>
  <c r="F20" i="3" s="1"/>
  <c r="S17" i="3"/>
  <c r="D17" i="3"/>
  <c r="F17" i="3" s="1"/>
  <c r="D69" i="3"/>
  <c r="F69" i="3" s="1"/>
  <c r="S69" i="3" s="1"/>
  <c r="D64" i="3"/>
  <c r="F64" i="3" s="1"/>
  <c r="D60" i="3"/>
  <c r="F60" i="3" s="1"/>
  <c r="S60" i="3" s="1"/>
  <c r="D55" i="3"/>
  <c r="F55" i="3" s="1"/>
  <c r="D51" i="3"/>
  <c r="F51" i="3" s="1"/>
  <c r="D46" i="3"/>
  <c r="F46" i="3" s="1"/>
  <c r="S46" i="3" s="1"/>
  <c r="D42" i="3"/>
  <c r="F42" i="3" s="1"/>
  <c r="D37" i="3"/>
  <c r="F37" i="3" s="1"/>
  <c r="F33" i="3"/>
  <c r="D28" i="3"/>
  <c r="F28" i="3" s="1"/>
  <c r="S28" i="3" s="1"/>
  <c r="F24" i="3"/>
  <c r="S24" i="3" s="1"/>
  <c r="D19" i="3"/>
  <c r="F19" i="3" s="1"/>
  <c r="O47" i="2"/>
  <c r="P47" i="3"/>
  <c r="R47" i="3" s="1"/>
  <c r="O26" i="2"/>
  <c r="P26" i="3"/>
  <c r="R26" i="3" s="1"/>
  <c r="S36" i="3"/>
  <c r="S21" i="3"/>
  <c r="L37" i="3"/>
  <c r="L34" i="3"/>
  <c r="L28" i="3"/>
  <c r="L25" i="3"/>
  <c r="L19" i="3"/>
  <c r="L16" i="3"/>
  <c r="O55" i="2"/>
  <c r="O31" i="2"/>
  <c r="P55" i="3"/>
  <c r="R55" i="3" s="1"/>
  <c r="P31" i="3"/>
  <c r="R31" i="3" s="1"/>
  <c r="O66" i="2"/>
  <c r="O42" i="2"/>
  <c r="O30" i="2"/>
  <c r="P66" i="3"/>
  <c r="R66" i="3" s="1"/>
  <c r="P42" i="3"/>
  <c r="R42" i="3" s="1"/>
  <c r="P30" i="3"/>
  <c r="R30" i="3" s="1"/>
  <c r="L72" i="3"/>
  <c r="D72" i="3"/>
  <c r="F72" i="3" s="1"/>
  <c r="S72" i="3" s="1"/>
  <c r="O64" i="2"/>
  <c r="O16" i="2"/>
  <c r="O56" i="2"/>
  <c r="O70" i="2"/>
  <c r="O38" i="2"/>
  <c r="O22" i="2"/>
  <c r="O57" i="2"/>
  <c r="O49" i="2"/>
  <c r="O33" i="2"/>
  <c r="N15" i="2" l="1"/>
  <c r="M15" i="2"/>
  <c r="L15" i="2"/>
  <c r="K15" i="2"/>
  <c r="J15" i="2"/>
  <c r="I15" i="2"/>
  <c r="H15" i="2"/>
  <c r="G15" i="2"/>
  <c r="F15" i="2"/>
  <c r="E15" i="2"/>
  <c r="D15" i="2"/>
  <c r="C15" i="2"/>
  <c r="B15" i="2"/>
  <c r="B16" i="2"/>
  <c r="B17" i="2"/>
  <c r="A15" i="2"/>
  <c r="O15" i="3"/>
  <c r="N15" i="3"/>
  <c r="M15" i="3"/>
  <c r="I15" i="3"/>
  <c r="H15" i="3"/>
  <c r="G15" i="3"/>
  <c r="C15" i="3"/>
  <c r="B15" i="3"/>
  <c r="A15" i="3"/>
  <c r="M14" i="2" l="1"/>
  <c r="C14" i="2"/>
  <c r="N14" i="2" l="1"/>
  <c r="K14" i="2"/>
  <c r="Q15" i="3"/>
  <c r="P15" i="3"/>
  <c r="K15" i="3"/>
  <c r="J15" i="3"/>
  <c r="O14" i="3"/>
  <c r="N14" i="3"/>
  <c r="Q14" i="3" s="1"/>
  <c r="M14" i="3"/>
  <c r="P14" i="3" s="1"/>
  <c r="I14" i="3"/>
  <c r="H14" i="3"/>
  <c r="K14" i="3" s="1"/>
  <c r="G14" i="3"/>
  <c r="J14" i="3" s="1"/>
  <c r="C14" i="3"/>
  <c r="E15" i="3"/>
  <c r="B14" i="3"/>
  <c r="E14" i="3" s="1"/>
  <c r="D15" i="3"/>
  <c r="F15" i="3" s="1"/>
  <c r="S15" i="3" s="1"/>
  <c r="O15" i="2" s="1"/>
  <c r="O45" i="2"/>
  <c r="A14" i="3"/>
  <c r="D14" i="3" s="1"/>
  <c r="L14" i="2"/>
  <c r="N4" i="2"/>
  <c r="L4" i="2"/>
  <c r="I5" i="2"/>
  <c r="I6" i="2"/>
  <c r="I7" i="2"/>
  <c r="I4" i="2"/>
  <c r="D14" i="2"/>
  <c r="S193" i="3"/>
  <c r="S194" i="3"/>
  <c r="S195" i="3"/>
  <c r="S196" i="3"/>
  <c r="J14" i="2"/>
  <c r="I14" i="2"/>
  <c r="H14" i="2"/>
  <c r="G14" i="2"/>
  <c r="F14" i="2"/>
  <c r="E14" i="2"/>
  <c r="B14" i="2"/>
  <c r="A14" i="2"/>
  <c r="O21" i="2" l="1"/>
  <c r="O24" i="2"/>
  <c r="O23" i="2"/>
  <c r="L15" i="3"/>
  <c r="O35" i="2"/>
  <c r="O39" i="2"/>
  <c r="O34" i="2"/>
  <c r="L14" i="3"/>
  <c r="F14" i="3"/>
  <c r="S14" i="3" s="1"/>
  <c r="O14" i="2" s="1"/>
  <c r="R15" i="3"/>
  <c r="O17" i="2"/>
  <c r="O53" i="2"/>
  <c r="O54" i="2"/>
  <c r="O72" i="2"/>
  <c r="O69" i="2"/>
  <c r="O60" i="2"/>
  <c r="O41" i="2"/>
  <c r="R14" i="3"/>
  <c r="O25" i="2"/>
  <c r="O62" i="2"/>
  <c r="O43" i="2"/>
  <c r="O40" i="2"/>
  <c r="O44" i="2"/>
  <c r="O36" i="2"/>
  <c r="O71" i="2"/>
  <c r="O65" i="2"/>
  <c r="O63" i="2"/>
  <c r="O61" i="2"/>
  <c r="O59" i="2"/>
  <c r="O52" i="2"/>
  <c r="O50" i="2"/>
  <c r="O46" i="2"/>
  <c r="O32" i="2"/>
  <c r="O28" i="2"/>
</calcChain>
</file>

<file path=xl/sharedStrings.xml><?xml version="1.0" encoding="utf-8"?>
<sst xmlns="http://schemas.openxmlformats.org/spreadsheetml/2006/main" count="907" uniqueCount="431">
  <si>
    <t>ФИО</t>
  </si>
  <si>
    <t>специальность</t>
  </si>
  <si>
    <t>№</t>
  </si>
  <si>
    <t>Пед.стаж работы</t>
  </si>
  <si>
    <t>Личные данные</t>
  </si>
  <si>
    <t>Учебное заведение</t>
  </si>
  <si>
    <t>форма</t>
  </si>
  <si>
    <t>Образование</t>
  </si>
  <si>
    <t>Специальность по образованию</t>
  </si>
  <si>
    <t>Должность</t>
  </si>
  <si>
    <t>Какие предметы преподает</t>
  </si>
  <si>
    <t>Где учится заочно</t>
  </si>
  <si>
    <t>Домашний адрес</t>
  </si>
  <si>
    <t>Дата рождения</t>
  </si>
  <si>
    <t>Аттестация</t>
  </si>
  <si>
    <t>администрация</t>
  </si>
  <si>
    <t>заключение</t>
  </si>
  <si>
    <t>Работа</t>
  </si>
  <si>
    <t>прочее</t>
  </si>
  <si>
    <t>Ф.И.О.</t>
  </si>
  <si>
    <t>Учебная нагрузка в неделю (часы)</t>
  </si>
  <si>
    <t>Где учится заочно (факультет, курс и год поступления)</t>
  </si>
  <si>
    <t>Когда был на курсах повышения педагогической квалификации</t>
  </si>
  <si>
    <t>Год прохождения аттестации и заключение аттестационной комиссии</t>
  </si>
  <si>
    <t>Образование (какое учебное заведение окончил, когда, очно или заочно)</t>
  </si>
  <si>
    <t>число, месяц, год рождения</t>
  </si>
  <si>
    <t>дата</t>
  </si>
  <si>
    <t>День</t>
  </si>
  <si>
    <t>Месяц</t>
  </si>
  <si>
    <t>Год</t>
  </si>
  <si>
    <t>Число</t>
  </si>
  <si>
    <t>Текст</t>
  </si>
  <si>
    <t>учительская</t>
  </si>
  <si>
    <t>аттестация</t>
  </si>
  <si>
    <t>административная</t>
  </si>
  <si>
    <t>прочая</t>
  </si>
  <si>
    <t>Пол</t>
  </si>
  <si>
    <t>основная</t>
  </si>
  <si>
    <t>Примечание</t>
  </si>
  <si>
    <t>УТВЕРЖДАЮ</t>
  </si>
  <si>
    <t>Должность руководителя</t>
  </si>
  <si>
    <t>Ф.И.О. руководителя</t>
  </si>
  <si>
    <t>М.П.</t>
  </si>
  <si>
    <t>уровень образования</t>
  </si>
  <si>
    <t>Название ОУ (сокращенное)</t>
  </si>
  <si>
    <t>(полное наименование образовательного учреждения)</t>
  </si>
  <si>
    <t>Учебная нагрузка в неделю (в часах)</t>
  </si>
  <si>
    <t>Какие предметы преподает 
( см.список в инструкции)</t>
  </si>
  <si>
    <t>Пед.стаж работы  
(кол-во полных лет)</t>
  </si>
  <si>
    <t>Должность 
(по штатному расписанию)</t>
  </si>
  <si>
    <t xml:space="preserve">Дата прохождения </t>
  </si>
  <si>
    <t>курсов тьюторов</t>
  </si>
  <si>
    <t>курсов по ИКТ</t>
  </si>
  <si>
    <t>первая</t>
  </si>
  <si>
    <t>воспитатель</t>
  </si>
  <si>
    <t>высшая</t>
  </si>
  <si>
    <t>музыкальный руководитель</t>
  </si>
  <si>
    <t>старший воспитатель</t>
  </si>
  <si>
    <t>заместитель заведующего</t>
  </si>
  <si>
    <t>педагог-психолог</t>
  </si>
  <si>
    <t>заведующий</t>
  </si>
  <si>
    <t>социальный педагог</t>
  </si>
  <si>
    <t>Заведующий</t>
  </si>
  <si>
    <t>инструктор по физической культуре</t>
  </si>
  <si>
    <t>учитель-логопед</t>
  </si>
  <si>
    <t>педагог дополнительного образования</t>
  </si>
  <si>
    <t>сзд</t>
  </si>
  <si>
    <t>Очно-заочная</t>
  </si>
  <si>
    <t>Высшее</t>
  </si>
  <si>
    <t>учитель-дефектолог</t>
  </si>
  <si>
    <t>учитель</t>
  </si>
  <si>
    <t>Среднее профессиональное</t>
  </si>
  <si>
    <t>Нет профессионального образования</t>
  </si>
  <si>
    <t>Очная</t>
  </si>
  <si>
    <t>Заочная</t>
  </si>
  <si>
    <t xml:space="preserve">директор </t>
  </si>
  <si>
    <t>заместитель директора</t>
  </si>
  <si>
    <t>преподаватель-организатор ОБЖ</t>
  </si>
  <si>
    <t>тьютор</t>
  </si>
  <si>
    <t>концертмейстер</t>
  </si>
  <si>
    <t xml:space="preserve">педагог-организатор </t>
  </si>
  <si>
    <t>воспитатель дошк отделения</t>
  </si>
  <si>
    <t>заведующий отделом</t>
  </si>
  <si>
    <t>Ведомственная награда (наибольшая)</t>
  </si>
  <si>
    <t>Городские и областные награды</t>
  </si>
  <si>
    <t xml:space="preserve">Наименование награды
</t>
  </si>
  <si>
    <t>ПГ МОН РФ</t>
  </si>
  <si>
    <t>ПЗ Почетный работник общего образования РФ</t>
  </si>
  <si>
    <t>БП Администрации г. Костромы</t>
  </si>
  <si>
    <t>ПГ Администрации г. Костромы</t>
  </si>
  <si>
    <t>БП Думы г. Костромы</t>
  </si>
  <si>
    <t>ПГ Думы г. Костромы</t>
  </si>
  <si>
    <t>БП Костромской областной Думы</t>
  </si>
  <si>
    <t>ПГ Костромской областной Думы</t>
  </si>
  <si>
    <t>Благодарность губернатора КО</t>
  </si>
  <si>
    <t>БП администрации КО</t>
  </si>
  <si>
    <t>ПГ администрации КО</t>
  </si>
  <si>
    <t>ПЗ Заслуженный учитель РФ</t>
  </si>
  <si>
    <t>ПЗ Заслуженный работник образования КО</t>
  </si>
  <si>
    <t>Ведомственные награды. Государственные награды. Почетные грамоты</t>
  </si>
  <si>
    <t>женский</t>
  </si>
  <si>
    <t>мужской</t>
  </si>
  <si>
    <t xml:space="preserve">Год награждения </t>
  </si>
  <si>
    <t>Год окончания</t>
  </si>
  <si>
    <t>Директор</t>
  </si>
  <si>
    <t>Ведомственные награды. Государственные  звания. Почетные звания. Почетные грамоты.</t>
  </si>
  <si>
    <t>По договору социального найма</t>
  </si>
  <si>
    <t>Свое жилье</t>
  </si>
  <si>
    <t>Снимает</t>
  </si>
  <si>
    <t xml:space="preserve">Собственное жилье, снимает или живет по договору социального найма </t>
  </si>
  <si>
    <t>Собственное жилье, снимает или живет по договору социального найма</t>
  </si>
  <si>
    <t>математика</t>
  </si>
  <si>
    <t>физика</t>
  </si>
  <si>
    <t>химия</t>
  </si>
  <si>
    <t>литература</t>
  </si>
  <si>
    <t>ОБЖ</t>
  </si>
  <si>
    <t>черчение</t>
  </si>
  <si>
    <t>ИЗО</t>
  </si>
  <si>
    <t>информатика</t>
  </si>
  <si>
    <t>биология</t>
  </si>
  <si>
    <t>физкультура</t>
  </si>
  <si>
    <t>английский язык</t>
  </si>
  <si>
    <t>немецкий язык</t>
  </si>
  <si>
    <t>французский язык</t>
  </si>
  <si>
    <t>география</t>
  </si>
  <si>
    <t>история</t>
  </si>
  <si>
    <t>обществознание</t>
  </si>
  <si>
    <t>музыка</t>
  </si>
  <si>
    <t>начальные классы</t>
  </si>
  <si>
    <t xml:space="preserve">Год  награждения </t>
  </si>
  <si>
    <t>Полное количество лет</t>
  </si>
  <si>
    <t>Начальное профессиональное</t>
  </si>
  <si>
    <t>Педагогический класс</t>
  </si>
  <si>
    <t>русский язык, литература</t>
  </si>
  <si>
    <t>курсов повышения квалификации (переподготовки с указанием направления)</t>
  </si>
  <si>
    <t>ПГ Комитета</t>
  </si>
  <si>
    <t>ПГ МП РФ</t>
  </si>
  <si>
    <t>БП Комитета</t>
  </si>
  <si>
    <t>ПГДОН</t>
  </si>
  <si>
    <t>НЗ Почетный работник сферы образования и просвещения РФ</t>
  </si>
  <si>
    <t>Средняя общеобразовательная школа № 11 города Костромы</t>
  </si>
  <si>
    <t>Абрамова Светлана Николаевна</t>
  </si>
  <si>
    <t>Астафьев Юрий Павлович</t>
  </si>
  <si>
    <t xml:space="preserve">Бабенко Алёна Сергеевна </t>
  </si>
  <si>
    <t>Безменова Ирина Рафисовна</t>
  </si>
  <si>
    <t>Ваганова Светлана Алексеевна</t>
  </si>
  <si>
    <t>Васина Ирина Витальевна</t>
  </si>
  <si>
    <t>Горбунова Арина Александровна</t>
  </si>
  <si>
    <t>Горбунова Вера Геннадьевна</t>
  </si>
  <si>
    <t>Гусев Николай Федорович</t>
  </si>
  <si>
    <t>Гусева Наталия Анатольевна</t>
  </si>
  <si>
    <t xml:space="preserve">Даргаллы Рамида Имран кызы </t>
  </si>
  <si>
    <t>Дворецкая Екатерина Сергеевна</t>
  </si>
  <si>
    <t>Елохина Анна Владимировна</t>
  </si>
  <si>
    <t>Жигар Татьяна Иосифовна</t>
  </si>
  <si>
    <t>Зимина Анна Юрьевна</t>
  </si>
  <si>
    <t>Калашникова Наталья Петровна</t>
  </si>
  <si>
    <t>Кипяткова Наталия Михайловна</t>
  </si>
  <si>
    <t>Кокушева Татьяна Викторовна</t>
  </si>
  <si>
    <t>Колосова Юлия Васильевна</t>
  </si>
  <si>
    <t xml:space="preserve">Копейкина Алёна Дмитриевна </t>
  </si>
  <si>
    <t>Коротаева Галина Алексеевна</t>
  </si>
  <si>
    <t>Краева Надежда Александровна</t>
  </si>
  <si>
    <t>Крылова Наталья Геннадьевна</t>
  </si>
  <si>
    <t>Кузнецова Алина Николаевна</t>
  </si>
  <si>
    <t>Кузьмина Анастасия Валерьевна</t>
  </si>
  <si>
    <t>Курчина Алла Исаевна</t>
  </si>
  <si>
    <t>Лазута Софья Анатольевна</t>
  </si>
  <si>
    <t>Марголина Наталия Львовна</t>
  </si>
  <si>
    <t>Машкова Ольга Викторовна</t>
  </si>
  <si>
    <t>Морозова Валентина Ерастовна</t>
  </si>
  <si>
    <t>Павлова Любовь Борисовна</t>
  </si>
  <si>
    <t>Панкратьева Светлана Игоревна</t>
  </si>
  <si>
    <t>Паровина Лариса Николаевна</t>
  </si>
  <si>
    <t>Пикунова Екатерина Владимировна</t>
  </si>
  <si>
    <t>Разуваев Алексей Викторович</t>
  </si>
  <si>
    <t>Самоварова Дарья Валерьевна</t>
  </si>
  <si>
    <t xml:space="preserve">Соловьева Любовь Сергеевна </t>
  </si>
  <si>
    <t>Ступина Наталья Юрьевна</t>
  </si>
  <si>
    <t>Терехова Екатерина Игоревна</t>
  </si>
  <si>
    <t>Тошмадова София Бегалиевна</t>
  </si>
  <si>
    <t>Фартальнова Любовь Валентиновна</t>
  </si>
  <si>
    <t>Федорова Светлана Владимировна</t>
  </si>
  <si>
    <t>Цибульская Елена Николаевна</t>
  </si>
  <si>
    <t>Чувиляева Александра Сергеевна</t>
  </si>
  <si>
    <t>Шарова Алина Владиславовна</t>
  </si>
  <si>
    <t>Шишкова Любовь Евгеньевна</t>
  </si>
  <si>
    <t>Шувалова Тамара Александровна</t>
  </si>
  <si>
    <t>Шугаева Евгения Леонидовна</t>
  </si>
  <si>
    <t>Шукаева Оксана Николаевна</t>
  </si>
  <si>
    <t>Шурыгина Ольга Владимировна</t>
  </si>
  <si>
    <t>КГПИ им. Н.А. Некрасова</t>
  </si>
  <si>
    <t>Филология: русский язык и литература</t>
  </si>
  <si>
    <t>учитель русского языка и литературы</t>
  </si>
  <si>
    <t>КГУ им. Н.А. Некрасова</t>
  </si>
  <si>
    <t>История</t>
  </si>
  <si>
    <t>учитель истории и обществознания</t>
  </si>
  <si>
    <t>история, обществознание</t>
  </si>
  <si>
    <t>Математика с дополнительной специальностью "Информатика"</t>
  </si>
  <si>
    <t>учитель математики</t>
  </si>
  <si>
    <t>Биология и химия</t>
  </si>
  <si>
    <t>учитель химии</t>
  </si>
  <si>
    <t>химия, биология</t>
  </si>
  <si>
    <t>КГУ</t>
  </si>
  <si>
    <t>Педагогическое образование</t>
  </si>
  <si>
    <t>учитель начальных классов</t>
  </si>
  <si>
    <t>Специальная дошкольная педагогика и психология</t>
  </si>
  <si>
    <t>1 ставка</t>
  </si>
  <si>
    <t>Физика</t>
  </si>
  <si>
    <t>учитель физики</t>
  </si>
  <si>
    <t>Английский и немецкий языки</t>
  </si>
  <si>
    <t>учитель английского языка</t>
  </si>
  <si>
    <t>Костромской государственный технологический университет</t>
  </si>
  <si>
    <t>Экономика и организация промышленности предметов широкого потребления</t>
  </si>
  <si>
    <t xml:space="preserve">педагог дополнительного образования </t>
  </si>
  <si>
    <t>КГУ им.Н.А.Некрасова</t>
  </si>
  <si>
    <t>Физическая культура</t>
  </si>
  <si>
    <t>Тьютор</t>
  </si>
  <si>
    <t>Азербайджанский педагогический институт иностранных языков</t>
  </si>
  <si>
    <t>Французский и английский языки</t>
  </si>
  <si>
    <t>Гатчинсикй педагогический колледж имени К.Д. Ушинского</t>
  </si>
  <si>
    <t>Преподавание в начальных классах</t>
  </si>
  <si>
    <t>Северный педагогический колледж, г. Серов</t>
  </si>
  <si>
    <t>Минский ГПИ иностранных языков</t>
  </si>
  <si>
    <t>Английския и французский языки</t>
  </si>
  <si>
    <t>Ярославский ГПУ им.К.Д.Ушинского</t>
  </si>
  <si>
    <t>Филология</t>
  </si>
  <si>
    <t>Общетехнические дисциплины и труд</t>
  </si>
  <si>
    <t>учитель физической культуры</t>
  </si>
  <si>
    <t>Педагогическое образование. Математика</t>
  </si>
  <si>
    <t>Педагогика и методика начального обучения</t>
  </si>
  <si>
    <t>Воронежский ГПУ</t>
  </si>
  <si>
    <t>Физическая культура и спорт</t>
  </si>
  <si>
    <t>КГУ  им. Н.А. Некрасова</t>
  </si>
  <si>
    <t>Математика</t>
  </si>
  <si>
    <t>КГПИ им. Н.А.Некрасова</t>
  </si>
  <si>
    <t>История и обществоведение, методика пионерской и комсомолькой работы</t>
  </si>
  <si>
    <t>Воспитатель</t>
  </si>
  <si>
    <t>0,25 ставки</t>
  </si>
  <si>
    <t>Галичский педагогический колледж Костромской области</t>
  </si>
  <si>
    <t>Учитель начальных классов</t>
  </si>
  <si>
    <t>Педагогическое образоваание. Математика.</t>
  </si>
  <si>
    <t>Педагог-психолог</t>
  </si>
  <si>
    <t>0,5 ставки</t>
  </si>
  <si>
    <t>Дальневосточный государственный университет</t>
  </si>
  <si>
    <t>Русский язык и литература</t>
  </si>
  <si>
    <t>КПИ им. Н.А. Некрасова</t>
  </si>
  <si>
    <t>История с дополнительной специальностью "Педагогика"</t>
  </si>
  <si>
    <t>педагог-психолог по совместительству</t>
  </si>
  <si>
    <t>Начальное образование</t>
  </si>
  <si>
    <t>Краснодарский государственный институт культуры</t>
  </si>
  <si>
    <t>Народное художественное творчество по виду "Хореографическое творчество"</t>
  </si>
  <si>
    <t>Педагогика и методика начального образования</t>
  </si>
  <si>
    <t>Московская государственная художественно-промышленная академия им.С.Г.Строганова</t>
  </si>
  <si>
    <t>Декоративно-прикладное искусство и народные промыслы</t>
  </si>
  <si>
    <t>учитель ИЗО</t>
  </si>
  <si>
    <t>методист</t>
  </si>
  <si>
    <t>Менеджмент организации</t>
  </si>
  <si>
    <t>учитель биологии</t>
  </si>
  <si>
    <t>декрет</t>
  </si>
  <si>
    <t>Математика и физика</t>
  </si>
  <si>
    <t>Пятигорский госпединститут иностранных языков</t>
  </si>
  <si>
    <t>Испанский и английский языки</t>
  </si>
  <si>
    <t>Биология</t>
  </si>
  <si>
    <t>учитель географии</t>
  </si>
  <si>
    <t>КГСХА</t>
  </si>
  <si>
    <t>Агрономия</t>
  </si>
  <si>
    <t>Костромской госудавственный технологический университет</t>
  </si>
  <si>
    <t>Инженер по специальности "Безопасность технологических процессов"</t>
  </si>
  <si>
    <t>КГУ, 4 курс</t>
  </si>
  <si>
    <t>КПИ им. Н.А.Некрасова</t>
  </si>
  <si>
    <t xml:space="preserve">заместитель директора </t>
  </si>
  <si>
    <t>Педагогическое образование              (с двумя профилями)</t>
  </si>
  <si>
    <t>Учитель английского языка</t>
  </si>
  <si>
    <t>Иссык-Кульский ГУ им.К.Тыныстанова</t>
  </si>
  <si>
    <t>Педагогика и методика воспитательной работы</t>
  </si>
  <si>
    <t xml:space="preserve"> КГПИ им.Н.А.Некрасова</t>
  </si>
  <si>
    <t>Филология: русский язык и литературы</t>
  </si>
  <si>
    <t>Педагогическое образование (с двумя профилями подготовки) Иностранные языки (английския, немецкий)</t>
  </si>
  <si>
    <t>учитель английского и немецкого языков</t>
  </si>
  <si>
    <t>английский язык, немецкий язык</t>
  </si>
  <si>
    <t>Физика с дополнительной специальностью "Информатика"</t>
  </si>
  <si>
    <t>учитель информатики</t>
  </si>
  <si>
    <t>Педагогическое образование. Музыка</t>
  </si>
  <si>
    <t>учитель музыки</t>
  </si>
  <si>
    <t>Прикладная математика и информатика</t>
  </si>
  <si>
    <t>Череповецкий государственный университет</t>
  </si>
  <si>
    <t xml:space="preserve">Реализация требований обновлённых ФГОС НОО, ФГОС ООО            в работе учителя (русский язык, литература)                  2022 год </t>
  </si>
  <si>
    <t xml:space="preserve">Современные подходы к преподаванию предметов естественнонаучного цикла в условиях реализации ФГОС          2022 год </t>
  </si>
  <si>
    <t xml:space="preserve">Реализация требований обновлённых ФГОС НОО, ФГОС ООО       в работе учителя (начальные классы)                  2022 год </t>
  </si>
  <si>
    <t xml:space="preserve">Актуальные аспекты дефектологической логопедической работы с обучающимися различных возрастных групп 2021 год Нейропсихологический подход к преодолению трудностей обучения 2022 </t>
  </si>
  <si>
    <t xml:space="preserve">Современные подходы к преподаванию физики в условиях реализации ФГОС          2021 год </t>
  </si>
  <si>
    <t xml:space="preserve">Реализация требований обновлённых ФГОС НОО, ФГОС ООО       в работе учителя (иностранный язык)                  2022 год </t>
  </si>
  <si>
    <t xml:space="preserve">    Использование методов с научно доказанной эффективностью в работе с детьми с РАС в образовательных организациях              2022</t>
  </si>
  <si>
    <t>Организация работы                     с обучающимися    с ОВЗ в соответствии           с ФГОС                      2020</t>
  </si>
  <si>
    <t xml:space="preserve">Почётная грамота ДОН КО </t>
  </si>
  <si>
    <t>Реализация требований обновлённых ФГОС НОО, ФГОС ООО в работе учителя (математика)           2022</t>
  </si>
  <si>
    <t>Современные подходы к учебной деятельности младших школьников в рамках реализации                   ФГОС НОО                                2022</t>
  </si>
  <si>
    <t>Почётная грамота ДОН КО</t>
  </si>
  <si>
    <t>Реализация требований обновлённых ФГОС НОО, ФГОС ООО в работе учителя (физическая культура)                   2022</t>
  </si>
  <si>
    <t xml:space="preserve">Современные подходы к преподаванию математики в условиях реализации ФГОС                              2022 год </t>
  </si>
  <si>
    <t>Эффективные практики реализации ФГОС и адаптированных образовательных программ на уровне основного общего образования для детей с ОВЗ                                 2022</t>
  </si>
  <si>
    <t>Основные походы к преподаванию русского языка и литературы в условиях обновления образования          2022</t>
  </si>
  <si>
    <t>Отличник народного просвещения</t>
  </si>
  <si>
    <t xml:space="preserve">Методика преподавания астономии в соответствии с ФГОС среднего общего образования           2021 год Использование методов с научно доказанной эффективностью в работе с детьми с РАС в образовательных организациях </t>
  </si>
  <si>
    <t>Реализация требований обновлённых ФГОС НОО, ФГОС ООО  в работе учителя (русский язык, литература)      2022</t>
  </si>
  <si>
    <t>Реализация требований обновлённых ФГОС НОО, ФГОС ООО в работе учителя (начальные классы) 2022</t>
  </si>
  <si>
    <t>Современные подходы к преподаванию математики в условиях реализации ФГОС                    2022</t>
  </si>
  <si>
    <t>Современные методы преподавания английского языка в соответствии с требованиями ФГОС       2020</t>
  </si>
  <si>
    <t>Современные методы к преподаванию предметов естественнонаучного цикла в условиях реализации ФГОС 2022</t>
  </si>
  <si>
    <t xml:space="preserve">  Реализация требований обновлённых ФГОС НОО, ФГОС ООО в работе учителя (физическая культура) 2022</t>
  </si>
  <si>
    <t>Использование методов с научно доказанной эффективностью в работе с детьми с РАС в образовательных организациях                   2022                     Тьюторское сопровождение в образовательных организациях             2022</t>
  </si>
  <si>
    <t>Педагогика и методика дополнительного образования детей и взрослых: Спортивно-оздоровительная деятельность   2022</t>
  </si>
  <si>
    <t xml:space="preserve">Эффективная школа: механизмы и инструменты управления              2022 </t>
  </si>
  <si>
    <t xml:space="preserve">Современные подходы к учебной деятельности младших школьников в рамках реализации ФГОС НОО 2022                          </t>
  </si>
  <si>
    <t>Реализация требований обновлённых ФГОС НОО, ФГОС ООО в работе учителя (технология)               2022</t>
  </si>
  <si>
    <t xml:space="preserve">Современные подходы к учебной деятельности младших школьников в рамках реализации ФГОС НОО 2019                     </t>
  </si>
  <si>
    <t>Реализация требований обновлённых ФГОС НОО, ФГОС ООО             в работе учителя (русский язык, литература) 2022</t>
  </si>
  <si>
    <t>Форомирование ИКТ-грамотности школьников 2020</t>
  </si>
  <si>
    <t>Реализация требований обновлённых ФГОС НОО, ФГОС ООО             в работе учителя (музыка) 2022</t>
  </si>
  <si>
    <t>Современные подходы к преподаванию русского языка и литературы в условиях реализации ФГОС 2021</t>
  </si>
  <si>
    <t>Реализация требований обновлённых ФГОС НОО, ФГОС ООО             в работе учителя (математика) 2022</t>
  </si>
  <si>
    <t>Особенности ведения и реализации обновлённого ФГОС НОО            2023</t>
  </si>
  <si>
    <t>Эффективная школа: механизмы и ннструменты управления             2022</t>
  </si>
  <si>
    <t>Реализация требований обновлённых ФГОС НОО, ФГОС ООО в работе учителя (русский язык, литература)                 2022</t>
  </si>
  <si>
    <t>Почётная грамота МО РФ</t>
  </si>
  <si>
    <t>г.Кострома, ул.Самоковская,                      7-111</t>
  </si>
  <si>
    <t>Собственное жилье</t>
  </si>
  <si>
    <t>г.Кострома, ул.Советская, 131-50</t>
  </si>
  <si>
    <t>г.Кострома, ул.Димитрова,    27-5</t>
  </si>
  <si>
    <t>г.Кострома, ул.Шагова,       25/8-14</t>
  </si>
  <si>
    <t>г.Кострома,               м/р-н.Паново, 24А-45</t>
  </si>
  <si>
    <t>г.Кострома, ул.Просёлочная,                 32-51</t>
  </si>
  <si>
    <t>г.Кострома, ул.Подлипаева,    3-16</t>
  </si>
  <si>
    <t>г.Кострома, ул.Санаторная, 3А</t>
  </si>
  <si>
    <t>г.Кострома,                м/р-н.Паново,     30-9</t>
  </si>
  <si>
    <t>г.Кострома, ул.  Индустриальная, 19-70</t>
  </si>
  <si>
    <t>г.Кострома,       пр-д.Брёзовый, 18-15</t>
  </si>
  <si>
    <t xml:space="preserve">Снимает </t>
  </si>
  <si>
    <t>г. Кострома, ул. Горького, д. 16</t>
  </si>
  <si>
    <t>г.Кострома, ул.Никитская,     56-45</t>
  </si>
  <si>
    <t>г.Кострома,      м/р-н. Давыдовский-1, 28-42</t>
  </si>
  <si>
    <t>г.Кострома,                 м/р-н.Паново,    26-147</t>
  </si>
  <si>
    <t>г.Кострома, ул.Экскаваторщиков, 28-42</t>
  </si>
  <si>
    <t>г.Кострома, проезд Березовый, 8-37</t>
  </si>
  <si>
    <t>г.Кострома, м/р-н.Паново, 6-121</t>
  </si>
  <si>
    <t>г.Кострома, проезд Берёзовый,         20-120</t>
  </si>
  <si>
    <t>г.Кострома, м/р-н.Венеция, 8-44</t>
  </si>
  <si>
    <t>г.Кострома, м/р-н.Паново, 14А-19</t>
  </si>
  <si>
    <t>г.Кострома,                     пр-т Мира, 92-65</t>
  </si>
  <si>
    <t>г.Кострома, ул. Осыпная, 7-20</t>
  </si>
  <si>
    <t>Костромская обл., Костромской      р-н., с.Кузнецово, 51-1</t>
  </si>
  <si>
    <t>г.Кострома,                 пр-д.Силикатный 3-ий, 24-1</t>
  </si>
  <si>
    <t>г.Кострома, проспект Рабочий, 56-261</t>
  </si>
  <si>
    <t xml:space="preserve">г.Кострома, ул.Голубкова,   11-23 </t>
  </si>
  <si>
    <t>г.Кострома, ул.Самоковская,                4-57, к.3</t>
  </si>
  <si>
    <t>г.Кострома, ул.Южная, 11-5</t>
  </si>
  <si>
    <t>г.Кострома,                     м/р-н Паново,    30-16</t>
  </si>
  <si>
    <t>г.Кострома, ул.Китицынская, 1-38</t>
  </si>
  <si>
    <t>г.Кострома, ул.Самоковская,                  7-271</t>
  </si>
  <si>
    <t>г.Кострома, ул.Яна Кульпе, 12-1</t>
  </si>
  <si>
    <t>г.Кострома, ул.Южная, 2-38</t>
  </si>
  <si>
    <t>г. Кострома,       ул. 1-ая Загородная,        56-25</t>
  </si>
  <si>
    <t xml:space="preserve">г.Кострома, ул.Крупской,      17-608               </t>
  </si>
  <si>
    <t>г.Кострома,                        м/р-н.Паново,     2-159</t>
  </si>
  <si>
    <t>г.Кострома, ул.Самоковская,                    7-144</t>
  </si>
  <si>
    <t>г.Кострома,                     м/р-н. Паново,    17-193</t>
  </si>
  <si>
    <t>г.Кострома, ул.Южная, 13-44</t>
  </si>
  <si>
    <t>г.Кострома, ул.Индустриальная,   14-84</t>
  </si>
  <si>
    <t>г.Кострома, м/р-н Паново,6а-47</t>
  </si>
  <si>
    <t>г.Кострома,                      пр-д.Студенческий, д.27, кв.66</t>
  </si>
  <si>
    <t>г.Кострома, ул.Южная, 4Б-15</t>
  </si>
  <si>
    <t>г.Кострома,                      пр-д.Берёзовый,                 18-76</t>
  </si>
  <si>
    <t>г.Кострома, ул.Ленина, 54А-12</t>
  </si>
  <si>
    <t>г.Кострома, ул.Димитрова,   39-3</t>
  </si>
  <si>
    <t>г.Кострома,                       пр-д. Берёзовый,                     8-37</t>
  </si>
  <si>
    <t>г.Кострома,                       ул.Юлега Юрасова, 7-95</t>
  </si>
  <si>
    <t>г.Кострома, ул.Хвойная, 37-3</t>
  </si>
  <si>
    <t>г.Кострома, ул.Китицынская, 8-6</t>
  </si>
  <si>
    <t>Кандидат педагогических наук  2013</t>
  </si>
  <si>
    <t xml:space="preserve">           Профессиональная переподготовка по программе "Педагогическое образование: педагог дополнительного образования детей и взрослых"             2020</t>
  </si>
  <si>
    <t xml:space="preserve">Профессиональная переподготовка. Тьютор.                2022  </t>
  </si>
  <si>
    <t xml:space="preserve">                   Профессиональная переподготовка по дополнительной профессиональной программе "Психология" 2018;                                   КПК "Система психологического обеспечения образования в современных условиях" 2019</t>
  </si>
  <si>
    <t>Профессиональная переподготовка. Тьютор. 2022</t>
  </si>
  <si>
    <t>Кандидат педагогических наук 1999</t>
  </si>
  <si>
    <t>Кандидат физико- математических  наук 2009</t>
  </si>
  <si>
    <t>Професссиональная переподготовка по программе "Образование и педагогика"          2016 год</t>
  </si>
  <si>
    <t>Профессиональная переподготовка по программе "Теория и методика дошкольного образования"       2019. Профессиональная переподготовка. Тьютор.                 2022</t>
  </si>
  <si>
    <t>Кандидат педагогических наук 2007</t>
  </si>
  <si>
    <t>Муниципальное бюджетное общеобразовательное учреждение города Костромы "Средняя общеобразовательная школа № 11"</t>
  </si>
  <si>
    <t>директор</t>
  </si>
  <si>
    <t>ЯГПИ им Ушинского</t>
  </si>
  <si>
    <t>Реализация требований обновлённых ФГОС НОО, ФГОС ООО в работе учителя (иностранные языки)                 2022</t>
  </si>
  <si>
    <t>на 05.09.2024 года</t>
  </si>
  <si>
    <t>Бобарыкин Алексей Борисович</t>
  </si>
  <si>
    <t>Богатырёва Марина Сергеевна</t>
  </si>
  <si>
    <t>Вакурова Кристина Олеговна</t>
  </si>
  <si>
    <t>Дмитриева Анастасия Владимировна</t>
  </si>
  <si>
    <t>Комлева Светлана Владимировна</t>
  </si>
  <si>
    <t>Кузьмичева Ольга Владимировна</t>
  </si>
  <si>
    <t>Морозова Диана Николаевна</t>
  </si>
  <si>
    <t>Пепелина Алина Александровна</t>
  </si>
  <si>
    <t xml:space="preserve">Бобарыкина Яна Сергеевна </t>
  </si>
  <si>
    <t>Шарьинский педагогический колледж Костромсой области</t>
  </si>
  <si>
    <t>физическая культура</t>
  </si>
  <si>
    <t>советник директора по воспитанию и по взаимодействию с детскими общественными объединениями</t>
  </si>
  <si>
    <t>английский язык, французский язык</t>
  </si>
  <si>
    <t>Преподаватель-организатор ОБЗР</t>
  </si>
  <si>
    <t>труд (технология)</t>
  </si>
  <si>
    <t>труд (технологии)</t>
  </si>
  <si>
    <t>Психология</t>
  </si>
  <si>
    <t>Национальный исследовательский институт дополнительного образования и профессионального обучения</t>
  </si>
  <si>
    <t>г.Кострома,                     ул.Фестивальная, 20/23-6</t>
  </si>
  <si>
    <t>Костромская обл., Костромской       р-н., с.Кузьмищи, ул.Новая, 1-1</t>
  </si>
  <si>
    <t>г.Кострома, ул.Олега Юрасова,7-62</t>
  </si>
  <si>
    <t>Деятельность советника директора по воспитанию и взаимодействию с детскими обществеными объединениями в образовательных организациях             2023</t>
  </si>
  <si>
    <t xml:space="preserve">Реализация требований обновлённых ФГОС НОО, ФГОС ООО          в работе учителя (история, обществознание)         2022 год </t>
  </si>
  <si>
    <t>г.Кострома, ул.Южная, 2Б-10</t>
  </si>
  <si>
    <t>Педагогика и психология</t>
  </si>
  <si>
    <t>Реализация требований обновлённых ФГО НОО, ФГОС ООО в работе учителя (начальные классы) 2022</t>
  </si>
  <si>
    <t>г.Кострома, мкр.Венеция, 23-17</t>
  </si>
  <si>
    <t>КГПИ им.Н.А Некрасова</t>
  </si>
  <si>
    <t>учитель ангийского языка</t>
  </si>
  <si>
    <t>г.Кострома,                 ул.Самоковская, 5-126</t>
  </si>
  <si>
    <t>Технология тканей и трикотажа</t>
  </si>
  <si>
    <t>Костромской технологический институт</t>
  </si>
  <si>
    <t>Образование и педагогик (Переквалификация)    2022</t>
  </si>
  <si>
    <t>г.Кострома, ул.Коллективная, 4/7-1</t>
  </si>
  <si>
    <t>Педагогическое образование: педагог  дополнительного образовния детей и взрослых (переквалификация)      2020</t>
  </si>
  <si>
    <t>СПИСОК ПЕДАГОГИЧЕСКИХ И АДМИНИСТРАТИВНЫХ КАДРОВ</t>
  </si>
  <si>
    <t>г.Кострома, пр-д.Строительный, 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</si>
</sst>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/>
    <xf numFmtId="14" fontId="0" fillId="0" borderId="10" xfId="0" applyNumberFormat="1" applyBorder="1" applyAlignment="1">
      <alignment wrapText="1"/>
    </xf>
    <xf numFmtId="0" fontId="0" fillId="0" borderId="0" xfId="0" applyBorder="1"/>
    <xf numFmtId="0" fontId="6" fillId="0" borderId="1" xfId="0" applyFont="1" applyBorder="1"/>
    <xf numFmtId="0" fontId="8" fillId="1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top" wrapText="1"/>
    </xf>
    <xf numFmtId="0" fontId="6" fillId="0" borderId="11" xfId="0" applyFont="1" applyFill="1" applyBorder="1" applyAlignment="1">
      <alignment horizontal="justify" vertical="center" wrapText="1"/>
    </xf>
    <xf numFmtId="14" fontId="0" fillId="0" borderId="10" xfId="0" applyNumberFormat="1" applyBorder="1" applyAlignment="1">
      <alignment vertical="top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11" borderId="10" xfId="0" applyFont="1" applyFill="1" applyBorder="1" applyAlignment="1">
      <alignment horizontal="center" vertical="top" wrapText="1"/>
    </xf>
    <xf numFmtId="14" fontId="1" fillId="0" borderId="10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11" borderId="10" xfId="0" applyFont="1" applyFill="1" applyBorder="1" applyAlignment="1">
      <alignment horizontal="center" vertical="top"/>
    </xf>
    <xf numFmtId="14" fontId="1" fillId="11" borderId="10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0" fontId="1" fillId="8" borderId="12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10" fillId="0" borderId="1" xfId="0" applyFont="1" applyBorder="1"/>
    <xf numFmtId="0" fontId="10" fillId="0" borderId="0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" fillId="10" borderId="12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9" borderId="6" xfId="0" applyFont="1" applyFill="1" applyBorder="1" applyAlignment="1">
      <alignment horizontal="center" vertical="top" wrapText="1"/>
    </xf>
    <xf numFmtId="0" fontId="1" fillId="9" borderId="1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100;/&#1050;&#1072;&#1076;&#1088;&#1099;/2023-2024/&#1060;&#1086;&#1088;&#1084;&#1072;%20&#1087;&#1086;%20&#1082;&#1072;&#1076;&#1088;&#1072;&#108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 данных"/>
      <sheetName val="Печатная форма"/>
      <sheetName val="Обработка"/>
      <sheetName val="Списки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2:AH72"/>
  <sheetViews>
    <sheetView zoomScale="90" zoomScaleNormal="90" workbookViewId="0">
      <pane xSplit="3" ySplit="13" topLeftCell="O20" activePane="bottomRight" state="frozenSplit"/>
      <selection pane="topRight" activeCell="E1" sqref="E1"/>
      <selection pane="bottomLeft" activeCell="A20" sqref="A20"/>
      <selection pane="bottomRight" activeCell="Y21" sqref="Y21"/>
    </sheetView>
  </sheetViews>
  <sheetFormatPr defaultRowHeight="12.75" x14ac:dyDescent="0.2"/>
  <cols>
    <col min="1" max="1" width="22.42578125" customWidth="1"/>
    <col min="2" max="2" width="6.7109375" customWidth="1"/>
    <col min="3" max="3" width="24" customWidth="1"/>
    <col min="4" max="4" width="12.42578125" customWidth="1"/>
    <col min="5" max="5" width="13.85546875" customWidth="1"/>
    <col min="6" max="6" width="14.7109375" customWidth="1"/>
    <col min="7" max="7" width="10.140625" customWidth="1"/>
    <col min="8" max="8" width="19.42578125" customWidth="1"/>
    <col min="9" max="9" width="17.85546875" customWidth="1"/>
    <col min="10" max="10" width="10.42578125" customWidth="1"/>
    <col min="12" max="12" width="18.7109375" customWidth="1"/>
    <col min="13" max="13" width="18.140625" customWidth="1"/>
    <col min="14" max="14" width="14.28515625" customWidth="1"/>
    <col min="15" max="15" width="16.42578125" customWidth="1"/>
    <col min="16" max="16" width="20.28515625" customWidth="1"/>
    <col min="17" max="17" width="20.42578125" customWidth="1"/>
    <col min="18" max="18" width="12.42578125" customWidth="1"/>
    <col min="19" max="19" width="10.85546875" customWidth="1"/>
    <col min="20" max="21" width="17.7109375" customWidth="1"/>
    <col min="22" max="22" width="18" customWidth="1"/>
    <col min="23" max="23" width="14.28515625" customWidth="1"/>
    <col min="24" max="24" width="16.7109375" customWidth="1"/>
    <col min="25" max="25" width="14.7109375" customWidth="1"/>
    <col min="26" max="26" width="12" customWidth="1"/>
    <col min="27" max="27" width="12.5703125" customWidth="1"/>
    <col min="28" max="28" width="14.140625" customWidth="1"/>
    <col min="29" max="29" width="11.7109375" customWidth="1"/>
    <col min="30" max="30" width="15.5703125" customWidth="1"/>
    <col min="31" max="31" width="14.5703125" customWidth="1"/>
    <col min="32" max="32" width="11.7109375" customWidth="1"/>
    <col min="33" max="33" width="15.42578125" customWidth="1"/>
    <col min="34" max="34" width="14" customWidth="1"/>
  </cols>
  <sheetData>
    <row r="2" spans="1:34" ht="12" customHeight="1" x14ac:dyDescent="0.2"/>
    <row r="3" spans="1:34" ht="15.75" customHeight="1" x14ac:dyDescent="0.3">
      <c r="C3" s="14" t="s">
        <v>429</v>
      </c>
    </row>
    <row r="4" spans="1:34" ht="21" customHeight="1" x14ac:dyDescent="0.25">
      <c r="C4" s="24" t="s">
        <v>389</v>
      </c>
      <c r="D4" s="23"/>
      <c r="E4" s="23"/>
      <c r="F4" s="23"/>
      <c r="G4" s="23"/>
      <c r="H4" s="23"/>
      <c r="I4" s="23"/>
      <c r="J4" s="23"/>
      <c r="K4" s="23"/>
      <c r="L4" s="23"/>
    </row>
    <row r="5" spans="1:34" ht="17.25" customHeight="1" x14ac:dyDescent="0.2">
      <c r="C5" s="13" t="s">
        <v>45</v>
      </c>
    </row>
    <row r="6" spans="1:34" ht="15.75" customHeight="1" x14ac:dyDescent="0.3">
      <c r="C6" s="15" t="s">
        <v>393</v>
      </c>
    </row>
    <row r="7" spans="1:34" ht="22.5" customHeight="1" x14ac:dyDescent="0.2"/>
    <row r="8" spans="1:34" ht="15" customHeight="1" x14ac:dyDescent="0.2">
      <c r="C8" s="20" t="s">
        <v>40</v>
      </c>
      <c r="D8" s="19" t="s">
        <v>390</v>
      </c>
      <c r="E8" s="23"/>
      <c r="F8" s="23"/>
      <c r="G8" s="23"/>
      <c r="H8" s="23"/>
    </row>
    <row r="9" spans="1:34" ht="18" customHeight="1" x14ac:dyDescent="0.2">
      <c r="C9" s="20" t="s">
        <v>41</v>
      </c>
      <c r="D9" s="78" t="s">
        <v>189</v>
      </c>
      <c r="E9" s="79"/>
      <c r="F9" s="23"/>
      <c r="G9" s="23"/>
      <c r="H9" s="23"/>
    </row>
    <row r="10" spans="1:34" x14ac:dyDescent="0.2">
      <c r="A10" s="1"/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4" ht="30" customHeight="1" x14ac:dyDescent="0.2">
      <c r="A11" s="99" t="s">
        <v>44</v>
      </c>
      <c r="B11" s="96" t="s">
        <v>2</v>
      </c>
      <c r="C11" s="54"/>
      <c r="D11" s="55"/>
      <c r="E11" s="56"/>
      <c r="F11" s="55"/>
      <c r="G11" s="100" t="s">
        <v>48</v>
      </c>
      <c r="H11" s="44"/>
      <c r="I11" s="57"/>
      <c r="J11" s="58" t="s">
        <v>7</v>
      </c>
      <c r="K11" s="59"/>
      <c r="L11" s="60"/>
      <c r="M11" s="61"/>
      <c r="N11" s="62" t="s">
        <v>17</v>
      </c>
      <c r="O11" s="63"/>
      <c r="P11" s="99" t="s">
        <v>11</v>
      </c>
      <c r="Q11" s="102" t="s">
        <v>50</v>
      </c>
      <c r="R11" s="87"/>
      <c r="S11" s="88"/>
      <c r="T11" s="86" t="s">
        <v>99</v>
      </c>
      <c r="U11" s="87"/>
      <c r="V11" s="87"/>
      <c r="W11" s="88"/>
      <c r="X11" s="89" t="s">
        <v>12</v>
      </c>
      <c r="Y11" s="92" t="s">
        <v>110</v>
      </c>
      <c r="Z11" s="64"/>
      <c r="AA11" s="65"/>
      <c r="AB11" s="65"/>
      <c r="AC11" s="65" t="s">
        <v>14</v>
      </c>
      <c r="AD11" s="65"/>
      <c r="AE11" s="65"/>
      <c r="AF11" s="65"/>
      <c r="AG11" s="66"/>
      <c r="AH11" s="94" t="s">
        <v>38</v>
      </c>
    </row>
    <row r="12" spans="1:34" ht="42.75" customHeight="1" x14ac:dyDescent="0.2">
      <c r="A12" s="99"/>
      <c r="B12" s="97"/>
      <c r="C12" s="67" t="s">
        <v>4</v>
      </c>
      <c r="D12" s="68"/>
      <c r="E12" s="69"/>
      <c r="F12" s="70"/>
      <c r="G12" s="100"/>
      <c r="H12" s="45"/>
      <c r="I12" s="71"/>
      <c r="J12" s="71"/>
      <c r="K12" s="71"/>
      <c r="L12" s="72"/>
      <c r="M12" s="73"/>
      <c r="N12" s="74"/>
      <c r="O12" s="75"/>
      <c r="P12" s="99"/>
      <c r="Q12" s="89" t="s">
        <v>134</v>
      </c>
      <c r="R12" s="103" t="s">
        <v>51</v>
      </c>
      <c r="S12" s="103" t="s">
        <v>52</v>
      </c>
      <c r="T12" s="82" t="s">
        <v>83</v>
      </c>
      <c r="U12" s="83"/>
      <c r="V12" s="84" t="s">
        <v>84</v>
      </c>
      <c r="W12" s="85"/>
      <c r="X12" s="90"/>
      <c r="Y12" s="90"/>
      <c r="Z12" s="46" t="s">
        <v>37</v>
      </c>
      <c r="AA12" s="47"/>
      <c r="AB12" s="93" t="s">
        <v>15</v>
      </c>
      <c r="AC12" s="87"/>
      <c r="AD12" s="88"/>
      <c r="AE12" s="95" t="s">
        <v>18</v>
      </c>
      <c r="AF12" s="87"/>
      <c r="AG12" s="88"/>
      <c r="AH12" s="90"/>
    </row>
    <row r="13" spans="1:34" ht="60" customHeight="1" x14ac:dyDescent="0.2">
      <c r="A13" s="89"/>
      <c r="B13" s="98"/>
      <c r="C13" s="48" t="s">
        <v>0</v>
      </c>
      <c r="D13" s="48" t="s">
        <v>36</v>
      </c>
      <c r="E13" s="48" t="s">
        <v>13</v>
      </c>
      <c r="F13" s="48" t="s">
        <v>130</v>
      </c>
      <c r="G13" s="101"/>
      <c r="H13" s="49" t="s">
        <v>43</v>
      </c>
      <c r="I13" s="49" t="s">
        <v>5</v>
      </c>
      <c r="J13" s="49" t="s">
        <v>103</v>
      </c>
      <c r="K13" s="49" t="s">
        <v>6</v>
      </c>
      <c r="L13" s="49" t="s">
        <v>8</v>
      </c>
      <c r="M13" s="76" t="s">
        <v>49</v>
      </c>
      <c r="N13" s="76" t="s">
        <v>46</v>
      </c>
      <c r="O13" s="76" t="s">
        <v>47</v>
      </c>
      <c r="P13" s="89"/>
      <c r="Q13" s="91"/>
      <c r="R13" s="91"/>
      <c r="S13" s="91"/>
      <c r="T13" s="50" t="s">
        <v>85</v>
      </c>
      <c r="U13" s="50" t="s">
        <v>129</v>
      </c>
      <c r="V13" s="51" t="s">
        <v>85</v>
      </c>
      <c r="W13" s="51" t="s">
        <v>102</v>
      </c>
      <c r="X13" s="91"/>
      <c r="Y13" s="91"/>
      <c r="Z13" s="52" t="s">
        <v>26</v>
      </c>
      <c r="AA13" s="52" t="s">
        <v>16</v>
      </c>
      <c r="AB13" s="50" t="s">
        <v>26</v>
      </c>
      <c r="AC13" s="50" t="s">
        <v>16</v>
      </c>
      <c r="AD13" s="50" t="s">
        <v>1</v>
      </c>
      <c r="AE13" s="48" t="s">
        <v>26</v>
      </c>
      <c r="AF13" s="48" t="s">
        <v>16</v>
      </c>
      <c r="AG13" s="53" t="s">
        <v>1</v>
      </c>
      <c r="AH13" s="91"/>
    </row>
    <row r="14" spans="1:34" ht="105" customHeight="1" x14ac:dyDescent="0.2">
      <c r="A14" s="33" t="s">
        <v>140</v>
      </c>
      <c r="B14" s="27">
        <v>1</v>
      </c>
      <c r="C14" s="33" t="s">
        <v>141</v>
      </c>
      <c r="D14" s="35" t="s">
        <v>100</v>
      </c>
      <c r="E14" s="35">
        <v>27490</v>
      </c>
      <c r="F14" s="36">
        <v>49</v>
      </c>
      <c r="G14" s="33">
        <v>25</v>
      </c>
      <c r="H14" s="33" t="s">
        <v>68</v>
      </c>
      <c r="I14" s="33" t="s">
        <v>191</v>
      </c>
      <c r="J14" s="33">
        <v>1997</v>
      </c>
      <c r="K14" s="33" t="s">
        <v>73</v>
      </c>
      <c r="L14" s="33" t="s">
        <v>192</v>
      </c>
      <c r="M14" s="33" t="s">
        <v>193</v>
      </c>
      <c r="N14" s="40">
        <v>34</v>
      </c>
      <c r="O14" s="33" t="s">
        <v>133</v>
      </c>
      <c r="P14" s="33"/>
      <c r="Q14" s="33" t="s">
        <v>287</v>
      </c>
      <c r="R14" s="33"/>
      <c r="S14" s="33"/>
      <c r="T14" s="33" t="s">
        <v>86</v>
      </c>
      <c r="U14" s="33">
        <v>2008</v>
      </c>
      <c r="V14" s="33"/>
      <c r="W14" s="33"/>
      <c r="X14" s="33" t="s">
        <v>326</v>
      </c>
      <c r="Y14" s="33" t="s">
        <v>327</v>
      </c>
      <c r="Z14" s="35">
        <v>44910</v>
      </c>
      <c r="AA14" s="35" t="s">
        <v>55</v>
      </c>
      <c r="AB14" s="35"/>
      <c r="AC14" s="35"/>
      <c r="AD14" s="33"/>
      <c r="AE14" s="35"/>
      <c r="AF14" s="33"/>
      <c r="AG14" s="33"/>
      <c r="AH14" s="33"/>
    </row>
    <row r="15" spans="1:34" s="23" customFormat="1" ht="102" x14ac:dyDescent="0.2">
      <c r="A15" s="33" t="s">
        <v>140</v>
      </c>
      <c r="B15" s="27">
        <v>2</v>
      </c>
      <c r="C15" s="33" t="s">
        <v>142</v>
      </c>
      <c r="D15" s="35" t="s">
        <v>101</v>
      </c>
      <c r="E15" s="35">
        <v>32309</v>
      </c>
      <c r="F15" s="36">
        <v>36</v>
      </c>
      <c r="G15" s="33">
        <v>11</v>
      </c>
      <c r="H15" s="33" t="s">
        <v>68</v>
      </c>
      <c r="I15" s="33" t="s">
        <v>194</v>
      </c>
      <c r="J15" s="33">
        <v>2013</v>
      </c>
      <c r="K15" s="33" t="s">
        <v>73</v>
      </c>
      <c r="L15" s="33" t="s">
        <v>195</v>
      </c>
      <c r="M15" s="33" t="s">
        <v>196</v>
      </c>
      <c r="N15" s="40">
        <v>31</v>
      </c>
      <c r="O15" s="33" t="s">
        <v>197</v>
      </c>
      <c r="P15" s="33"/>
      <c r="Q15" s="33" t="s">
        <v>416</v>
      </c>
      <c r="R15" s="33"/>
      <c r="S15" s="33"/>
      <c r="T15" s="33"/>
      <c r="U15" s="33"/>
      <c r="V15" s="33"/>
      <c r="W15" s="33"/>
      <c r="X15" s="33" t="s">
        <v>328</v>
      </c>
      <c r="Y15" s="33" t="s">
        <v>327</v>
      </c>
      <c r="Z15" s="35">
        <v>44602</v>
      </c>
      <c r="AA15" s="35" t="s">
        <v>66</v>
      </c>
      <c r="AB15" s="35"/>
      <c r="AC15" s="35"/>
      <c r="AD15" s="33"/>
      <c r="AE15" s="35"/>
      <c r="AF15" s="33"/>
      <c r="AG15" s="33"/>
      <c r="AH15" s="33"/>
    </row>
    <row r="16" spans="1:34" ht="54" customHeight="1" x14ac:dyDescent="0.2">
      <c r="A16" s="33" t="s">
        <v>140</v>
      </c>
      <c r="B16" s="27">
        <v>3</v>
      </c>
      <c r="C16" s="33" t="s">
        <v>143</v>
      </c>
      <c r="D16" s="35" t="s">
        <v>100</v>
      </c>
      <c r="E16" s="35">
        <v>30465</v>
      </c>
      <c r="F16" s="36">
        <v>41</v>
      </c>
      <c r="G16" s="33">
        <v>17</v>
      </c>
      <c r="H16" s="33" t="s">
        <v>68</v>
      </c>
      <c r="I16" s="33" t="s">
        <v>194</v>
      </c>
      <c r="J16" s="33">
        <v>2005</v>
      </c>
      <c r="K16" s="33" t="s">
        <v>73</v>
      </c>
      <c r="L16" s="33" t="s">
        <v>198</v>
      </c>
      <c r="M16" s="33" t="s">
        <v>199</v>
      </c>
      <c r="N16" s="40">
        <v>9</v>
      </c>
      <c r="O16" s="33" t="s">
        <v>111</v>
      </c>
      <c r="P16" s="33"/>
      <c r="Q16" s="33"/>
      <c r="R16" s="33"/>
      <c r="S16" s="33"/>
      <c r="T16" s="33"/>
      <c r="U16" s="33"/>
      <c r="V16" s="33"/>
      <c r="W16" s="33"/>
      <c r="X16" s="33" t="s">
        <v>329</v>
      </c>
      <c r="Y16" s="33" t="s">
        <v>327</v>
      </c>
      <c r="Z16" s="35"/>
      <c r="AA16" s="35"/>
      <c r="AB16" s="35"/>
      <c r="AC16" s="35"/>
      <c r="AD16" s="33"/>
      <c r="AE16" s="35"/>
      <c r="AF16" s="33"/>
      <c r="AG16" s="33"/>
      <c r="AH16" s="33" t="s">
        <v>379</v>
      </c>
    </row>
    <row r="17" spans="1:34" ht="109.5" customHeight="1" x14ac:dyDescent="0.2">
      <c r="A17" s="33" t="s">
        <v>140</v>
      </c>
      <c r="B17" s="27">
        <v>4</v>
      </c>
      <c r="C17" s="33" t="s">
        <v>144</v>
      </c>
      <c r="D17" s="35" t="s">
        <v>100</v>
      </c>
      <c r="E17" s="35">
        <v>24971</v>
      </c>
      <c r="F17" s="36">
        <v>56</v>
      </c>
      <c r="G17" s="33">
        <v>28</v>
      </c>
      <c r="H17" s="33" t="s">
        <v>68</v>
      </c>
      <c r="I17" s="41" t="s">
        <v>191</v>
      </c>
      <c r="J17" s="33">
        <v>1990</v>
      </c>
      <c r="K17" s="33" t="s">
        <v>73</v>
      </c>
      <c r="L17" s="33" t="s">
        <v>200</v>
      </c>
      <c r="M17" s="33" t="s">
        <v>201</v>
      </c>
      <c r="N17" s="33">
        <v>34</v>
      </c>
      <c r="O17" s="33" t="s">
        <v>202</v>
      </c>
      <c r="P17" s="33"/>
      <c r="Q17" s="33" t="s">
        <v>288</v>
      </c>
      <c r="R17" s="33"/>
      <c r="S17" s="33"/>
      <c r="T17" s="33"/>
      <c r="U17" s="33"/>
      <c r="V17" s="33"/>
      <c r="W17" s="33"/>
      <c r="X17" s="33" t="s">
        <v>330</v>
      </c>
      <c r="Y17" s="33" t="s">
        <v>327</v>
      </c>
      <c r="Z17" s="35">
        <v>44239</v>
      </c>
      <c r="AA17" s="35" t="s">
        <v>53</v>
      </c>
      <c r="AB17" s="35"/>
      <c r="AC17" s="35"/>
      <c r="AD17" s="33"/>
      <c r="AE17" s="35"/>
      <c r="AF17" s="33"/>
      <c r="AG17" s="33"/>
      <c r="AH17" s="33"/>
    </row>
    <row r="18" spans="1:34" ht="63.75" x14ac:dyDescent="0.2">
      <c r="A18" s="43" t="s">
        <v>140</v>
      </c>
      <c r="B18" s="27">
        <v>5</v>
      </c>
      <c r="C18" s="43" t="s">
        <v>394</v>
      </c>
      <c r="D18" s="35" t="s">
        <v>101</v>
      </c>
      <c r="E18" s="35">
        <v>37391</v>
      </c>
      <c r="F18" s="36">
        <v>22</v>
      </c>
      <c r="G18" s="43">
        <v>0</v>
      </c>
      <c r="H18" s="43"/>
      <c r="I18" s="41" t="s">
        <v>403</v>
      </c>
      <c r="J18" s="43"/>
      <c r="K18" s="43" t="s">
        <v>74</v>
      </c>
      <c r="L18" s="43" t="s">
        <v>216</v>
      </c>
      <c r="M18" s="43" t="s">
        <v>228</v>
      </c>
      <c r="N18" s="43">
        <v>26</v>
      </c>
      <c r="O18" s="43" t="s">
        <v>404</v>
      </c>
      <c r="P18" s="43"/>
      <c r="Q18" s="43"/>
      <c r="R18" s="43"/>
      <c r="S18" s="43"/>
      <c r="T18" s="43"/>
      <c r="U18" s="43"/>
      <c r="V18" s="43"/>
      <c r="W18" s="43"/>
      <c r="X18" s="43" t="s">
        <v>413</v>
      </c>
      <c r="Y18" s="43" t="s">
        <v>327</v>
      </c>
      <c r="Z18" s="35"/>
      <c r="AA18" s="35"/>
      <c r="AB18" s="35"/>
      <c r="AC18" s="35"/>
      <c r="AD18" s="43"/>
      <c r="AE18" s="35"/>
      <c r="AF18" s="43"/>
      <c r="AG18" s="43"/>
      <c r="AH18" s="43"/>
    </row>
    <row r="19" spans="1:34" ht="132" customHeight="1" x14ac:dyDescent="0.2">
      <c r="A19" s="43" t="s">
        <v>140</v>
      </c>
      <c r="B19" s="27">
        <v>6</v>
      </c>
      <c r="C19" s="43" t="s">
        <v>402</v>
      </c>
      <c r="D19" s="35" t="s">
        <v>100</v>
      </c>
      <c r="E19" s="35">
        <v>35701</v>
      </c>
      <c r="F19" s="37">
        <v>25</v>
      </c>
      <c r="G19" s="37">
        <v>4</v>
      </c>
      <c r="H19" s="43" t="s">
        <v>68</v>
      </c>
      <c r="I19" s="43" t="s">
        <v>250</v>
      </c>
      <c r="J19" s="43">
        <v>2021</v>
      </c>
      <c r="K19" s="43" t="s">
        <v>74</v>
      </c>
      <c r="L19" s="43" t="s">
        <v>251</v>
      </c>
      <c r="M19" s="43" t="s">
        <v>405</v>
      </c>
      <c r="N19" s="43" t="s">
        <v>243</v>
      </c>
      <c r="O19" s="43"/>
      <c r="P19" s="43"/>
      <c r="Q19" s="43" t="s">
        <v>415</v>
      </c>
      <c r="R19" s="43"/>
      <c r="S19" s="43"/>
      <c r="T19" s="43"/>
      <c r="U19" s="43"/>
      <c r="V19" s="43"/>
      <c r="W19" s="43"/>
      <c r="X19" s="43" t="s">
        <v>414</v>
      </c>
      <c r="Y19" s="43" t="s">
        <v>327</v>
      </c>
      <c r="Z19" s="35"/>
      <c r="AA19" s="35"/>
      <c r="AB19" s="35"/>
      <c r="AC19" s="35"/>
      <c r="AD19" s="43"/>
      <c r="AE19" s="35"/>
      <c r="AF19" s="43"/>
      <c r="AG19" s="43"/>
      <c r="AH19" s="43"/>
    </row>
    <row r="20" spans="1:34" ht="51" x14ac:dyDescent="0.2">
      <c r="A20" s="43" t="s">
        <v>140</v>
      </c>
      <c r="B20" s="27">
        <v>7</v>
      </c>
      <c r="C20" s="81" t="s">
        <v>395</v>
      </c>
      <c r="D20" s="35" t="s">
        <v>100</v>
      </c>
      <c r="E20" s="35">
        <v>24971</v>
      </c>
      <c r="F20" s="36">
        <v>56</v>
      </c>
      <c r="G20" s="43">
        <v>26</v>
      </c>
      <c r="H20" s="43" t="s">
        <v>68</v>
      </c>
      <c r="I20" s="41" t="s">
        <v>425</v>
      </c>
      <c r="J20" s="43">
        <v>1994</v>
      </c>
      <c r="K20" s="43" t="s">
        <v>73</v>
      </c>
      <c r="L20" s="43" t="s">
        <v>424</v>
      </c>
      <c r="M20" s="43" t="s">
        <v>282</v>
      </c>
      <c r="N20" s="43">
        <v>9</v>
      </c>
      <c r="O20" s="43" t="s">
        <v>118</v>
      </c>
      <c r="P20" s="43"/>
      <c r="Q20" s="43" t="s">
        <v>426</v>
      </c>
      <c r="R20" s="43"/>
      <c r="S20" s="43"/>
      <c r="T20" s="43"/>
      <c r="U20" s="43"/>
      <c r="V20" s="43"/>
      <c r="W20" s="43"/>
      <c r="X20" s="43" t="s">
        <v>427</v>
      </c>
      <c r="Y20" s="43" t="s">
        <v>327</v>
      </c>
      <c r="Z20" s="35"/>
      <c r="AA20" s="35"/>
      <c r="AB20" s="35"/>
      <c r="AC20" s="35"/>
      <c r="AD20" s="43"/>
      <c r="AE20" s="35"/>
      <c r="AF20" s="43"/>
      <c r="AG20" s="43"/>
      <c r="AH20" s="43"/>
    </row>
    <row r="21" spans="1:34" ht="89.25" x14ac:dyDescent="0.2">
      <c r="A21" s="33" t="s">
        <v>140</v>
      </c>
      <c r="B21" s="27">
        <v>8</v>
      </c>
      <c r="C21" s="33" t="s">
        <v>145</v>
      </c>
      <c r="D21" s="35" t="s">
        <v>100</v>
      </c>
      <c r="E21" s="35">
        <v>33754</v>
      </c>
      <c r="F21" s="37">
        <v>32</v>
      </c>
      <c r="G21" s="37">
        <v>7</v>
      </c>
      <c r="H21" s="33" t="s">
        <v>68</v>
      </c>
      <c r="I21" s="33" t="s">
        <v>203</v>
      </c>
      <c r="J21" s="33">
        <v>2017</v>
      </c>
      <c r="K21" s="33" t="s">
        <v>73</v>
      </c>
      <c r="L21" s="33" t="s">
        <v>204</v>
      </c>
      <c r="M21" s="33" t="s">
        <v>205</v>
      </c>
      <c r="N21" s="33">
        <v>34</v>
      </c>
      <c r="O21" s="33" t="s">
        <v>128</v>
      </c>
      <c r="P21" s="33"/>
      <c r="Q21" s="33" t="s">
        <v>289</v>
      </c>
      <c r="R21" s="33"/>
      <c r="S21" s="33"/>
      <c r="T21" s="33"/>
      <c r="U21" s="33"/>
      <c r="V21" s="33"/>
      <c r="W21" s="33"/>
      <c r="X21" s="33" t="s">
        <v>430</v>
      </c>
      <c r="Y21" s="33" t="s">
        <v>327</v>
      </c>
      <c r="Z21" s="35">
        <v>44190</v>
      </c>
      <c r="AA21" s="35" t="s">
        <v>66</v>
      </c>
      <c r="AB21" s="35"/>
      <c r="AC21" s="35"/>
      <c r="AD21" s="33"/>
      <c r="AE21" s="35"/>
      <c r="AF21" s="33"/>
      <c r="AG21" s="33"/>
      <c r="AH21" s="33"/>
    </row>
    <row r="22" spans="1:34" ht="89.25" x14ac:dyDescent="0.2">
      <c r="A22" s="43" t="s">
        <v>140</v>
      </c>
      <c r="B22" s="27">
        <v>9</v>
      </c>
      <c r="C22" s="43" t="s">
        <v>396</v>
      </c>
      <c r="D22" s="35" t="s">
        <v>100</v>
      </c>
      <c r="E22" s="35">
        <v>36283</v>
      </c>
      <c r="F22" s="37">
        <v>25</v>
      </c>
      <c r="G22" s="37">
        <v>3</v>
      </c>
      <c r="H22" s="43" t="s">
        <v>68</v>
      </c>
      <c r="I22" s="43" t="s">
        <v>203</v>
      </c>
      <c r="J22" s="43">
        <v>2021</v>
      </c>
      <c r="K22" s="43" t="s">
        <v>73</v>
      </c>
      <c r="L22" s="43" t="s">
        <v>278</v>
      </c>
      <c r="M22" s="43" t="s">
        <v>279</v>
      </c>
      <c r="N22" s="43">
        <v>42</v>
      </c>
      <c r="O22" s="43" t="s">
        <v>280</v>
      </c>
      <c r="P22" s="43"/>
      <c r="Q22" s="43" t="s">
        <v>392</v>
      </c>
      <c r="R22" s="43"/>
      <c r="S22" s="43"/>
      <c r="T22" s="43"/>
      <c r="U22" s="43"/>
      <c r="V22" s="43"/>
      <c r="W22" s="43"/>
      <c r="X22" s="43" t="s">
        <v>371</v>
      </c>
      <c r="Y22" s="43" t="s">
        <v>327</v>
      </c>
      <c r="Z22" s="35"/>
      <c r="AA22" s="35"/>
      <c r="AB22" s="35"/>
      <c r="AC22" s="35"/>
      <c r="AD22" s="43"/>
      <c r="AE22" s="35"/>
      <c r="AF22" s="43"/>
      <c r="AG22" s="43"/>
      <c r="AH22" s="43"/>
    </row>
    <row r="23" spans="1:34" ht="165.75" x14ac:dyDescent="0.2">
      <c r="A23" s="33" t="s">
        <v>140</v>
      </c>
      <c r="B23" s="27">
        <v>10</v>
      </c>
      <c r="C23" s="33" t="s">
        <v>146</v>
      </c>
      <c r="D23" s="35" t="s">
        <v>100</v>
      </c>
      <c r="E23" s="35">
        <v>31839</v>
      </c>
      <c r="F23" s="37">
        <v>37</v>
      </c>
      <c r="G23" s="37">
        <v>9</v>
      </c>
      <c r="H23" s="33" t="s">
        <v>68</v>
      </c>
      <c r="I23" s="33" t="s">
        <v>194</v>
      </c>
      <c r="J23" s="33">
        <v>2009</v>
      </c>
      <c r="K23" s="33" t="s">
        <v>73</v>
      </c>
      <c r="L23" s="33" t="s">
        <v>206</v>
      </c>
      <c r="M23" s="33" t="s">
        <v>64</v>
      </c>
      <c r="N23" s="33" t="s">
        <v>207</v>
      </c>
      <c r="O23" s="33"/>
      <c r="P23" s="33"/>
      <c r="Q23" s="33" t="s">
        <v>290</v>
      </c>
      <c r="R23" s="33"/>
      <c r="S23" s="33"/>
      <c r="T23" s="33"/>
      <c r="U23" s="33"/>
      <c r="V23" s="33"/>
      <c r="W23" s="33"/>
      <c r="X23" s="33" t="s">
        <v>331</v>
      </c>
      <c r="Y23" s="33" t="s">
        <v>327</v>
      </c>
      <c r="Z23" s="35">
        <v>44542</v>
      </c>
      <c r="AA23" s="35" t="s">
        <v>66</v>
      </c>
      <c r="AB23" s="35"/>
      <c r="AC23" s="35"/>
      <c r="AD23" s="33"/>
      <c r="AE23" s="35"/>
      <c r="AF23" s="33"/>
      <c r="AG23" s="33"/>
      <c r="AH23" s="33"/>
    </row>
    <row r="24" spans="1:34" ht="76.5" x14ac:dyDescent="0.2">
      <c r="A24" s="33" t="s">
        <v>140</v>
      </c>
      <c r="B24" s="27">
        <v>11</v>
      </c>
      <c r="C24" s="33" t="s">
        <v>147</v>
      </c>
      <c r="D24" s="35" t="s">
        <v>100</v>
      </c>
      <c r="E24" s="35">
        <v>35844</v>
      </c>
      <c r="F24" s="37">
        <v>26</v>
      </c>
      <c r="G24" s="37">
        <v>4</v>
      </c>
      <c r="H24" s="33" t="s">
        <v>68</v>
      </c>
      <c r="I24" s="33" t="s">
        <v>203</v>
      </c>
      <c r="J24" s="33">
        <v>2019</v>
      </c>
      <c r="K24" s="33" t="s">
        <v>73</v>
      </c>
      <c r="L24" s="33" t="s">
        <v>208</v>
      </c>
      <c r="M24" s="33" t="s">
        <v>209</v>
      </c>
      <c r="N24" s="37">
        <v>36</v>
      </c>
      <c r="O24" s="33" t="s">
        <v>112</v>
      </c>
      <c r="P24" s="33"/>
      <c r="Q24" s="33" t="s">
        <v>291</v>
      </c>
      <c r="R24" s="33"/>
      <c r="S24" s="33"/>
      <c r="T24" s="33"/>
      <c r="U24" s="33"/>
      <c r="V24" s="33"/>
      <c r="W24" s="33"/>
      <c r="X24" s="42" t="s">
        <v>332</v>
      </c>
      <c r="Y24" s="33" t="s">
        <v>327</v>
      </c>
      <c r="Z24" s="35">
        <v>45247</v>
      </c>
      <c r="AA24" s="35" t="s">
        <v>53</v>
      </c>
      <c r="AB24" s="35"/>
      <c r="AC24" s="35"/>
      <c r="AD24" s="33"/>
      <c r="AE24" s="35"/>
      <c r="AF24" s="33"/>
      <c r="AG24" s="33"/>
      <c r="AH24" s="33"/>
    </row>
    <row r="25" spans="1:34" ht="89.25" hidden="1" x14ac:dyDescent="0.2">
      <c r="A25" s="33" t="s">
        <v>140</v>
      </c>
      <c r="B25" s="27">
        <v>8</v>
      </c>
      <c r="C25" s="33" t="s">
        <v>148</v>
      </c>
      <c r="D25" s="35" t="s">
        <v>100</v>
      </c>
      <c r="E25" s="35">
        <v>22846</v>
      </c>
      <c r="F25" s="37">
        <v>62</v>
      </c>
      <c r="G25" s="37">
        <v>36</v>
      </c>
      <c r="H25" s="33" t="s">
        <v>68</v>
      </c>
      <c r="I25" s="33" t="s">
        <v>191</v>
      </c>
      <c r="J25" s="33">
        <v>1986</v>
      </c>
      <c r="K25" s="33" t="s">
        <v>73</v>
      </c>
      <c r="L25" s="33" t="s">
        <v>210</v>
      </c>
      <c r="M25" s="33" t="s">
        <v>211</v>
      </c>
      <c r="N25" s="33">
        <v>29</v>
      </c>
      <c r="O25" s="33" t="s">
        <v>121</v>
      </c>
      <c r="P25" s="33"/>
      <c r="Q25" s="33" t="s">
        <v>292</v>
      </c>
      <c r="R25" s="33"/>
      <c r="S25" s="33"/>
      <c r="T25" s="33" t="s">
        <v>86</v>
      </c>
      <c r="U25" s="33">
        <v>2012</v>
      </c>
      <c r="V25" s="33"/>
      <c r="W25" s="33"/>
      <c r="X25" s="33" t="s">
        <v>333</v>
      </c>
      <c r="Y25" s="33" t="s">
        <v>327</v>
      </c>
      <c r="Z25" s="35">
        <v>43945</v>
      </c>
      <c r="AA25" s="35" t="s">
        <v>53</v>
      </c>
      <c r="AB25" s="35"/>
      <c r="AC25" s="35"/>
      <c r="AD25" s="33"/>
      <c r="AE25" s="35"/>
      <c r="AF25" s="33"/>
      <c r="AG25" s="33"/>
      <c r="AH25" s="33"/>
    </row>
    <row r="26" spans="1:34" ht="96" customHeight="1" x14ac:dyDescent="0.2">
      <c r="A26" s="33" t="s">
        <v>140</v>
      </c>
      <c r="B26" s="27">
        <v>12</v>
      </c>
      <c r="C26" s="33" t="s">
        <v>149</v>
      </c>
      <c r="D26" s="35" t="s">
        <v>101</v>
      </c>
      <c r="E26" s="35">
        <v>17816</v>
      </c>
      <c r="F26" s="37">
        <v>75</v>
      </c>
      <c r="G26" s="37">
        <v>4</v>
      </c>
      <c r="H26" s="33"/>
      <c r="I26" s="33" t="s">
        <v>212</v>
      </c>
      <c r="J26" s="33">
        <v>1973</v>
      </c>
      <c r="K26" s="33" t="s">
        <v>73</v>
      </c>
      <c r="L26" s="33" t="s">
        <v>213</v>
      </c>
      <c r="M26" s="33" t="s">
        <v>214</v>
      </c>
      <c r="N26" s="33" t="s">
        <v>207</v>
      </c>
      <c r="O26" s="33"/>
      <c r="P26" s="33"/>
      <c r="Q26" s="33" t="s">
        <v>428</v>
      </c>
      <c r="R26" s="33"/>
      <c r="S26" s="33"/>
      <c r="T26" s="33"/>
      <c r="U26" s="33"/>
      <c r="V26" s="33"/>
      <c r="W26" s="33"/>
      <c r="X26" s="33" t="s">
        <v>334</v>
      </c>
      <c r="Y26" s="33" t="s">
        <v>327</v>
      </c>
      <c r="Z26" s="35"/>
      <c r="AA26" s="35"/>
      <c r="AB26" s="35"/>
      <c r="AC26" s="35"/>
      <c r="AD26" s="33"/>
      <c r="AE26" s="35"/>
      <c r="AF26" s="33"/>
      <c r="AG26" s="33"/>
      <c r="AH26" s="33" t="s">
        <v>380</v>
      </c>
    </row>
    <row r="27" spans="1:34" ht="114.75" x14ac:dyDescent="0.2">
      <c r="A27" s="33" t="s">
        <v>140</v>
      </c>
      <c r="B27" s="27">
        <v>13</v>
      </c>
      <c r="C27" s="33" t="s">
        <v>150</v>
      </c>
      <c r="D27" s="35" t="s">
        <v>100</v>
      </c>
      <c r="E27" s="35">
        <v>31667</v>
      </c>
      <c r="F27" s="37">
        <v>38</v>
      </c>
      <c r="G27" s="37">
        <v>13</v>
      </c>
      <c r="H27" s="33"/>
      <c r="I27" s="33" t="s">
        <v>215</v>
      </c>
      <c r="J27" s="33">
        <v>2015</v>
      </c>
      <c r="K27" s="33" t="s">
        <v>73</v>
      </c>
      <c r="L27" s="33" t="s">
        <v>216</v>
      </c>
      <c r="M27" s="33" t="s">
        <v>217</v>
      </c>
      <c r="N27" s="33" t="s">
        <v>207</v>
      </c>
      <c r="O27" s="33"/>
      <c r="P27" s="33"/>
      <c r="Q27" s="33" t="s">
        <v>293</v>
      </c>
      <c r="R27" s="33"/>
      <c r="S27" s="33"/>
      <c r="T27" s="33"/>
      <c r="U27" s="33"/>
      <c r="V27" s="33"/>
      <c r="W27" s="33"/>
      <c r="X27" s="33" t="s">
        <v>335</v>
      </c>
      <c r="Y27" s="33" t="s">
        <v>327</v>
      </c>
      <c r="Z27" s="35"/>
      <c r="AA27" s="35"/>
      <c r="AB27" s="35"/>
      <c r="AC27" s="35"/>
      <c r="AD27" s="33"/>
      <c r="AE27" s="35"/>
      <c r="AF27" s="33"/>
      <c r="AG27" s="33"/>
      <c r="AH27" s="33" t="s">
        <v>381</v>
      </c>
    </row>
    <row r="28" spans="1:34" ht="63.75" x14ac:dyDescent="0.2">
      <c r="A28" s="33" t="s">
        <v>140</v>
      </c>
      <c r="B28" s="27">
        <v>14</v>
      </c>
      <c r="C28" s="33" t="s">
        <v>151</v>
      </c>
      <c r="D28" s="35" t="s">
        <v>100</v>
      </c>
      <c r="E28" s="35">
        <v>24216</v>
      </c>
      <c r="F28" s="38">
        <v>56</v>
      </c>
      <c r="G28" s="37">
        <v>25</v>
      </c>
      <c r="H28" s="33" t="s">
        <v>68</v>
      </c>
      <c r="I28" s="33" t="s">
        <v>218</v>
      </c>
      <c r="J28" s="33">
        <v>1988</v>
      </c>
      <c r="K28" s="33" t="s">
        <v>73</v>
      </c>
      <c r="L28" s="33" t="s">
        <v>219</v>
      </c>
      <c r="M28" s="33" t="s">
        <v>211</v>
      </c>
      <c r="N28" s="33">
        <v>7</v>
      </c>
      <c r="O28" s="33" t="s">
        <v>406</v>
      </c>
      <c r="P28" s="33"/>
      <c r="Q28" s="33" t="s">
        <v>294</v>
      </c>
      <c r="R28" s="33"/>
      <c r="S28" s="33"/>
      <c r="T28" s="33"/>
      <c r="U28" s="33"/>
      <c r="V28" s="33"/>
      <c r="W28" s="33"/>
      <c r="X28" s="33" t="s">
        <v>336</v>
      </c>
      <c r="Y28" s="33" t="s">
        <v>327</v>
      </c>
      <c r="Z28" s="35">
        <v>44911</v>
      </c>
      <c r="AA28" s="35" t="s">
        <v>66</v>
      </c>
      <c r="AB28" s="35"/>
      <c r="AC28" s="35"/>
      <c r="AD28" s="33"/>
      <c r="AE28" s="35"/>
      <c r="AF28" s="33"/>
      <c r="AG28" s="33"/>
      <c r="AH28" s="33"/>
    </row>
    <row r="29" spans="1:34" ht="51" x14ac:dyDescent="0.2">
      <c r="A29" s="34" t="s">
        <v>140</v>
      </c>
      <c r="B29" s="27">
        <v>15</v>
      </c>
      <c r="C29" s="34" t="s">
        <v>152</v>
      </c>
      <c r="D29" s="39" t="s">
        <v>100</v>
      </c>
      <c r="E29" s="39">
        <v>37651</v>
      </c>
      <c r="F29" s="38">
        <v>21</v>
      </c>
      <c r="G29" s="38">
        <v>1</v>
      </c>
      <c r="H29" s="34" t="s">
        <v>71</v>
      </c>
      <c r="I29" s="34" t="s">
        <v>220</v>
      </c>
      <c r="J29" s="34">
        <v>2023</v>
      </c>
      <c r="K29" s="34" t="s">
        <v>73</v>
      </c>
      <c r="L29" s="34" t="s">
        <v>221</v>
      </c>
      <c r="M29" s="34" t="s">
        <v>205</v>
      </c>
      <c r="N29" s="34">
        <v>19</v>
      </c>
      <c r="O29" s="34" t="s">
        <v>128</v>
      </c>
      <c r="P29" s="34"/>
      <c r="Q29" s="34"/>
      <c r="R29" s="34"/>
      <c r="S29" s="34"/>
      <c r="T29" s="34"/>
      <c r="U29" s="34"/>
      <c r="V29" s="34"/>
      <c r="W29" s="34"/>
      <c r="X29" s="34" t="s">
        <v>337</v>
      </c>
      <c r="Y29" s="34" t="s">
        <v>338</v>
      </c>
      <c r="Z29" s="39"/>
      <c r="AA29" s="39"/>
      <c r="AB29" s="39"/>
      <c r="AC29" s="39"/>
      <c r="AD29" s="34"/>
      <c r="AE29" s="39"/>
      <c r="AF29" s="34"/>
      <c r="AG29" s="34"/>
      <c r="AH29" s="34"/>
    </row>
    <row r="30" spans="1:34" ht="51" x14ac:dyDescent="0.2">
      <c r="A30" s="34" t="s">
        <v>140</v>
      </c>
      <c r="B30" s="27">
        <v>16</v>
      </c>
      <c r="C30" s="34" t="s">
        <v>397</v>
      </c>
      <c r="D30" s="39" t="s">
        <v>100</v>
      </c>
      <c r="E30" s="39">
        <v>34983</v>
      </c>
      <c r="F30" s="38">
        <v>28</v>
      </c>
      <c r="G30" s="38">
        <v>1</v>
      </c>
      <c r="H30" s="34"/>
      <c r="I30" s="34" t="s">
        <v>225</v>
      </c>
      <c r="J30" s="34"/>
      <c r="K30" s="34" t="s">
        <v>74</v>
      </c>
      <c r="L30" s="34" t="s">
        <v>226</v>
      </c>
      <c r="M30" s="34" t="s">
        <v>193</v>
      </c>
      <c r="N30" s="34">
        <v>40</v>
      </c>
      <c r="O30" s="34" t="s">
        <v>133</v>
      </c>
      <c r="P30" s="34"/>
      <c r="Q30" s="34"/>
      <c r="R30" s="34"/>
      <c r="S30" s="34"/>
      <c r="T30" s="34"/>
      <c r="U30" s="34"/>
      <c r="V30" s="34"/>
      <c r="W30" s="34"/>
      <c r="X30" s="34" t="s">
        <v>341</v>
      </c>
      <c r="Y30" s="34" t="s">
        <v>327</v>
      </c>
      <c r="Z30" s="39"/>
      <c r="AA30" s="39"/>
      <c r="AB30" s="39"/>
      <c r="AC30" s="39"/>
      <c r="AD30" s="34"/>
      <c r="AE30" s="39"/>
      <c r="AF30" s="34"/>
      <c r="AG30" s="34"/>
      <c r="AH30" s="34"/>
    </row>
    <row r="31" spans="1:34" ht="51" x14ac:dyDescent="0.2">
      <c r="A31" s="34" t="s">
        <v>140</v>
      </c>
      <c r="B31" s="27">
        <v>17</v>
      </c>
      <c r="C31" s="34" t="s">
        <v>153</v>
      </c>
      <c r="D31" s="39" t="s">
        <v>100</v>
      </c>
      <c r="E31" s="39">
        <v>36594</v>
      </c>
      <c r="F31" s="38">
        <v>24</v>
      </c>
      <c r="G31" s="38">
        <v>3</v>
      </c>
      <c r="H31" s="34" t="s">
        <v>71</v>
      </c>
      <c r="I31" s="34" t="s">
        <v>222</v>
      </c>
      <c r="J31" s="34">
        <v>2021</v>
      </c>
      <c r="K31" s="34" t="s">
        <v>73</v>
      </c>
      <c r="L31" s="34" t="s">
        <v>221</v>
      </c>
      <c r="M31" s="34" t="s">
        <v>205</v>
      </c>
      <c r="N31" s="34" t="s">
        <v>259</v>
      </c>
      <c r="O31" s="34" t="s">
        <v>128</v>
      </c>
      <c r="P31" s="34"/>
      <c r="Q31" s="34"/>
      <c r="R31" s="34"/>
      <c r="S31" s="34"/>
      <c r="T31" s="34"/>
      <c r="U31" s="34"/>
      <c r="V31" s="34"/>
      <c r="W31" s="34"/>
      <c r="X31" s="34" t="s">
        <v>339</v>
      </c>
      <c r="Y31" s="34" t="s">
        <v>338</v>
      </c>
      <c r="Z31" s="39"/>
      <c r="AA31" s="39"/>
      <c r="AB31" s="39"/>
      <c r="AC31" s="39"/>
      <c r="AD31" s="34"/>
      <c r="AE31" s="39"/>
      <c r="AF31" s="34"/>
      <c r="AG31" s="34"/>
      <c r="AH31" s="34"/>
    </row>
    <row r="32" spans="1:34" ht="89.25" x14ac:dyDescent="0.2">
      <c r="A32" s="33" t="s">
        <v>140</v>
      </c>
      <c r="B32" s="27">
        <v>18</v>
      </c>
      <c r="C32" s="33" t="s">
        <v>154</v>
      </c>
      <c r="D32" s="35" t="s">
        <v>100</v>
      </c>
      <c r="E32" s="35">
        <v>25249</v>
      </c>
      <c r="F32" s="37">
        <v>55</v>
      </c>
      <c r="G32" s="37">
        <v>23</v>
      </c>
      <c r="H32" s="33" t="s">
        <v>68</v>
      </c>
      <c r="I32" s="33" t="s">
        <v>223</v>
      </c>
      <c r="J32" s="33">
        <v>1991</v>
      </c>
      <c r="K32" s="33" t="s">
        <v>73</v>
      </c>
      <c r="L32" s="33" t="s">
        <v>224</v>
      </c>
      <c r="M32" s="33" t="s">
        <v>211</v>
      </c>
      <c r="N32" s="33">
        <v>31</v>
      </c>
      <c r="O32" s="33" t="s">
        <v>121</v>
      </c>
      <c r="P32" s="33"/>
      <c r="Q32" s="33" t="s">
        <v>292</v>
      </c>
      <c r="R32" s="33"/>
      <c r="S32" s="33"/>
      <c r="T32" s="33"/>
      <c r="U32" s="33"/>
      <c r="V32" s="33" t="s">
        <v>295</v>
      </c>
      <c r="W32" s="33">
        <v>2014</v>
      </c>
      <c r="X32" s="33" t="s">
        <v>340</v>
      </c>
      <c r="Y32" s="33" t="s">
        <v>327</v>
      </c>
      <c r="Z32" s="35">
        <v>44176</v>
      </c>
      <c r="AA32" s="35" t="s">
        <v>53</v>
      </c>
      <c r="AB32" s="35"/>
      <c r="AC32" s="35"/>
      <c r="AD32" s="33"/>
      <c r="AE32" s="35"/>
      <c r="AF32" s="33"/>
      <c r="AG32" s="33"/>
      <c r="AH32" s="33"/>
    </row>
    <row r="33" spans="1:34" ht="89.25" x14ac:dyDescent="0.2">
      <c r="A33" s="33" t="s">
        <v>140</v>
      </c>
      <c r="B33" s="27">
        <v>19</v>
      </c>
      <c r="C33" s="33" t="s">
        <v>155</v>
      </c>
      <c r="D33" s="35" t="s">
        <v>100</v>
      </c>
      <c r="E33" s="35">
        <v>36472</v>
      </c>
      <c r="F33" s="37">
        <v>24</v>
      </c>
      <c r="G33" s="37">
        <v>3</v>
      </c>
      <c r="H33" s="33" t="s">
        <v>68</v>
      </c>
      <c r="I33" s="33" t="s">
        <v>203</v>
      </c>
      <c r="J33" s="33">
        <v>2021</v>
      </c>
      <c r="K33" s="33" t="s">
        <v>73</v>
      </c>
      <c r="L33" s="33" t="s">
        <v>229</v>
      </c>
      <c r="M33" s="33" t="s">
        <v>199</v>
      </c>
      <c r="N33" s="33">
        <v>39</v>
      </c>
      <c r="O33" s="33" t="s">
        <v>111</v>
      </c>
      <c r="P33" s="33"/>
      <c r="Q33" s="33" t="s">
        <v>296</v>
      </c>
      <c r="R33" s="33"/>
      <c r="S33" s="33"/>
      <c r="T33" s="33"/>
      <c r="U33" s="33"/>
      <c r="V33" s="33"/>
      <c r="W33" s="33"/>
      <c r="X33" s="33" t="s">
        <v>342</v>
      </c>
      <c r="Y33" s="33" t="s">
        <v>327</v>
      </c>
      <c r="Z33" s="35"/>
      <c r="AA33" s="35"/>
      <c r="AB33" s="35"/>
      <c r="AC33" s="35"/>
      <c r="AD33" s="33"/>
      <c r="AE33" s="35"/>
      <c r="AF33" s="33"/>
      <c r="AG33" s="33"/>
      <c r="AH33" s="33"/>
    </row>
    <row r="34" spans="1:34" ht="102" x14ac:dyDescent="0.2">
      <c r="A34" s="33" t="s">
        <v>140</v>
      </c>
      <c r="B34" s="27">
        <v>20</v>
      </c>
      <c r="C34" s="33" t="s">
        <v>156</v>
      </c>
      <c r="D34" s="35" t="s">
        <v>100</v>
      </c>
      <c r="E34" s="35">
        <v>28456</v>
      </c>
      <c r="F34" s="37">
        <v>46</v>
      </c>
      <c r="G34" s="37">
        <v>26</v>
      </c>
      <c r="H34" s="33" t="s">
        <v>68</v>
      </c>
      <c r="I34" s="33" t="s">
        <v>231</v>
      </c>
      <c r="J34" s="33">
        <v>2001</v>
      </c>
      <c r="K34" s="33" t="s">
        <v>73</v>
      </c>
      <c r="L34" s="33" t="s">
        <v>232</v>
      </c>
      <c r="M34" s="33" t="s">
        <v>228</v>
      </c>
      <c r="N34" s="37">
        <v>34</v>
      </c>
      <c r="O34" s="33" t="s">
        <v>120</v>
      </c>
      <c r="P34" s="33"/>
      <c r="Q34" s="33" t="s">
        <v>299</v>
      </c>
      <c r="R34" s="33"/>
      <c r="S34" s="33"/>
      <c r="T34" s="33"/>
      <c r="U34" s="33"/>
      <c r="V34" s="33"/>
      <c r="W34" s="33"/>
      <c r="X34" s="33" t="s">
        <v>343</v>
      </c>
      <c r="Y34" s="33" t="s">
        <v>338</v>
      </c>
      <c r="Z34" s="35">
        <v>45074</v>
      </c>
      <c r="AA34" s="35" t="s">
        <v>55</v>
      </c>
      <c r="AB34" s="35"/>
      <c r="AC34" s="35"/>
      <c r="AD34" s="33"/>
      <c r="AE34" s="35"/>
      <c r="AF34" s="33"/>
      <c r="AG34" s="33"/>
      <c r="AH34" s="33"/>
    </row>
    <row r="35" spans="1:34" ht="89.25" x14ac:dyDescent="0.2">
      <c r="A35" s="33" t="s">
        <v>140</v>
      </c>
      <c r="B35" s="27">
        <v>21</v>
      </c>
      <c r="C35" s="33" t="s">
        <v>157</v>
      </c>
      <c r="D35" s="35" t="s">
        <v>100</v>
      </c>
      <c r="E35" s="35">
        <v>25762</v>
      </c>
      <c r="F35" s="37">
        <v>54</v>
      </c>
      <c r="G35" s="37">
        <v>34</v>
      </c>
      <c r="H35" s="33" t="s">
        <v>68</v>
      </c>
      <c r="I35" s="33" t="s">
        <v>233</v>
      </c>
      <c r="J35" s="33">
        <v>1999</v>
      </c>
      <c r="K35" s="33" t="s">
        <v>73</v>
      </c>
      <c r="L35" s="33" t="s">
        <v>234</v>
      </c>
      <c r="M35" s="33" t="s">
        <v>199</v>
      </c>
      <c r="N35" s="33">
        <v>39</v>
      </c>
      <c r="O35" s="33" t="s">
        <v>111</v>
      </c>
      <c r="P35" s="33"/>
      <c r="Q35" s="33" t="s">
        <v>300</v>
      </c>
      <c r="R35" s="33"/>
      <c r="S35" s="33"/>
      <c r="T35" s="33" t="s">
        <v>136</v>
      </c>
      <c r="U35" s="33">
        <v>2021</v>
      </c>
      <c r="V35" s="33"/>
      <c r="W35" s="33"/>
      <c r="X35" s="33" t="s">
        <v>344</v>
      </c>
      <c r="Y35" s="33" t="s">
        <v>327</v>
      </c>
      <c r="Z35" s="35">
        <v>44910</v>
      </c>
      <c r="AA35" s="35" t="s">
        <v>55</v>
      </c>
      <c r="AB35" s="35"/>
      <c r="AC35" s="35"/>
      <c r="AD35" s="33"/>
      <c r="AE35" s="35"/>
      <c r="AF35" s="33"/>
      <c r="AG35" s="33"/>
      <c r="AH35" s="33"/>
    </row>
    <row r="36" spans="1:34" ht="76.5" hidden="1" x14ac:dyDescent="0.2">
      <c r="A36" s="33" t="s">
        <v>140</v>
      </c>
      <c r="B36" s="77">
        <v>21</v>
      </c>
      <c r="C36" s="33" t="s">
        <v>158</v>
      </c>
      <c r="D36" s="35" t="s">
        <v>100</v>
      </c>
      <c r="E36" s="35">
        <v>18153</v>
      </c>
      <c r="F36" s="37">
        <v>75</v>
      </c>
      <c r="G36" s="37">
        <v>53</v>
      </c>
      <c r="H36" s="33" t="s">
        <v>68</v>
      </c>
      <c r="I36" s="33" t="s">
        <v>235</v>
      </c>
      <c r="J36" s="33">
        <v>1977</v>
      </c>
      <c r="K36" s="33" t="s">
        <v>73</v>
      </c>
      <c r="L36" s="33" t="s">
        <v>236</v>
      </c>
      <c r="M36" s="33" t="s">
        <v>237</v>
      </c>
      <c r="N36" s="33" t="s">
        <v>238</v>
      </c>
      <c r="O36" s="33"/>
      <c r="P36" s="33"/>
      <c r="Q36" s="33"/>
      <c r="R36" s="33"/>
      <c r="S36" s="33"/>
      <c r="T36" s="33" t="s">
        <v>86</v>
      </c>
      <c r="U36" s="33">
        <v>2005</v>
      </c>
      <c r="V36" s="33"/>
      <c r="W36" s="33"/>
      <c r="X36" s="33" t="s">
        <v>345</v>
      </c>
      <c r="Y36" s="33" t="s">
        <v>327</v>
      </c>
      <c r="Z36" s="35">
        <v>44631</v>
      </c>
      <c r="AA36" s="35" t="s">
        <v>66</v>
      </c>
      <c r="AB36" s="35"/>
      <c r="AC36" s="35"/>
      <c r="AD36" s="33"/>
      <c r="AE36" s="35"/>
      <c r="AF36" s="33"/>
      <c r="AG36" s="33"/>
      <c r="AH36" s="33"/>
    </row>
    <row r="37" spans="1:34" ht="89.25" x14ac:dyDescent="0.2">
      <c r="A37" s="33" t="s">
        <v>140</v>
      </c>
      <c r="B37" s="27">
        <v>22</v>
      </c>
      <c r="C37" s="33" t="s">
        <v>159</v>
      </c>
      <c r="D37" s="35" t="s">
        <v>100</v>
      </c>
      <c r="E37" s="35">
        <v>37116</v>
      </c>
      <c r="F37" s="37">
        <v>23</v>
      </c>
      <c r="G37" s="37">
        <v>3</v>
      </c>
      <c r="H37" s="33" t="s">
        <v>71</v>
      </c>
      <c r="I37" s="33" t="s">
        <v>239</v>
      </c>
      <c r="J37" s="33">
        <v>2021</v>
      </c>
      <c r="K37" s="33" t="s">
        <v>73</v>
      </c>
      <c r="L37" s="33" t="s">
        <v>221</v>
      </c>
      <c r="M37" s="33" t="s">
        <v>240</v>
      </c>
      <c r="N37" s="33">
        <v>34</v>
      </c>
      <c r="O37" s="33" t="s">
        <v>128</v>
      </c>
      <c r="P37" s="33"/>
      <c r="Q37" s="33" t="s">
        <v>297</v>
      </c>
      <c r="R37" s="33"/>
      <c r="S37" s="33"/>
      <c r="T37" s="33"/>
      <c r="U37" s="33"/>
      <c r="V37" s="33"/>
      <c r="W37" s="33"/>
      <c r="X37" s="33" t="s">
        <v>346</v>
      </c>
      <c r="Y37" s="33" t="s">
        <v>327</v>
      </c>
      <c r="Z37" s="35"/>
      <c r="AA37" s="35"/>
      <c r="AB37" s="35"/>
      <c r="AC37" s="35"/>
      <c r="AD37" s="33"/>
      <c r="AE37" s="35"/>
      <c r="AF37" s="33"/>
      <c r="AG37" s="33"/>
      <c r="AH37" s="33"/>
    </row>
    <row r="38" spans="1:34" ht="89.25" x14ac:dyDescent="0.2">
      <c r="A38" s="43" t="s">
        <v>140</v>
      </c>
      <c r="B38" s="27">
        <v>23</v>
      </c>
      <c r="C38" s="80" t="s">
        <v>398</v>
      </c>
      <c r="D38" s="35" t="s">
        <v>100</v>
      </c>
      <c r="E38" s="35">
        <v>26452</v>
      </c>
      <c r="F38" s="37">
        <v>52</v>
      </c>
      <c r="G38" s="37">
        <v>31</v>
      </c>
      <c r="H38" s="43" t="s">
        <v>68</v>
      </c>
      <c r="I38" s="43" t="s">
        <v>194</v>
      </c>
      <c r="J38" s="43">
        <v>1999</v>
      </c>
      <c r="K38" s="43" t="s">
        <v>73</v>
      </c>
      <c r="L38" s="43" t="s">
        <v>418</v>
      </c>
      <c r="M38" s="43" t="s">
        <v>240</v>
      </c>
      <c r="N38" s="43">
        <v>19</v>
      </c>
      <c r="O38" s="43" t="s">
        <v>128</v>
      </c>
      <c r="P38" s="43"/>
      <c r="Q38" s="43" t="s">
        <v>419</v>
      </c>
      <c r="R38" s="43"/>
      <c r="S38" s="43"/>
      <c r="T38" s="43"/>
      <c r="U38" s="43"/>
      <c r="V38" s="43"/>
      <c r="W38" s="43"/>
      <c r="X38" s="43" t="s">
        <v>420</v>
      </c>
      <c r="Y38" s="43" t="s">
        <v>327</v>
      </c>
      <c r="Z38" s="35"/>
      <c r="AA38" s="35"/>
      <c r="AB38" s="35"/>
      <c r="AC38" s="35"/>
      <c r="AD38" s="43"/>
      <c r="AE38" s="35"/>
      <c r="AF38" s="43"/>
      <c r="AG38" s="43"/>
      <c r="AH38" s="43"/>
    </row>
    <row r="39" spans="1:34" ht="255" x14ac:dyDescent="0.2">
      <c r="A39" s="33" t="s">
        <v>140</v>
      </c>
      <c r="B39" s="27">
        <v>24</v>
      </c>
      <c r="C39" s="33" t="s">
        <v>160</v>
      </c>
      <c r="D39" s="35" t="s">
        <v>100</v>
      </c>
      <c r="E39" s="35">
        <v>35767</v>
      </c>
      <c r="F39" s="37">
        <v>26</v>
      </c>
      <c r="G39" s="37">
        <v>5</v>
      </c>
      <c r="H39" s="33" t="s">
        <v>68</v>
      </c>
      <c r="I39" s="33" t="s">
        <v>203</v>
      </c>
      <c r="J39" s="33">
        <v>2019</v>
      </c>
      <c r="K39" s="33" t="s">
        <v>73</v>
      </c>
      <c r="L39" s="33" t="s">
        <v>241</v>
      </c>
      <c r="M39" s="33" t="s">
        <v>242</v>
      </c>
      <c r="N39" s="33" t="s">
        <v>259</v>
      </c>
      <c r="O39" s="33"/>
      <c r="P39" s="33"/>
      <c r="Q39" s="33" t="s">
        <v>301</v>
      </c>
      <c r="R39" s="33"/>
      <c r="S39" s="33"/>
      <c r="T39" s="33"/>
      <c r="U39" s="33"/>
      <c r="V39" s="33"/>
      <c r="W39" s="33"/>
      <c r="X39" s="33" t="s">
        <v>347</v>
      </c>
      <c r="Y39" s="33" t="s">
        <v>327</v>
      </c>
      <c r="Z39" s="35">
        <v>44911</v>
      </c>
      <c r="AA39" s="35" t="s">
        <v>66</v>
      </c>
      <c r="AB39" s="35"/>
      <c r="AC39" s="35"/>
      <c r="AD39" s="33"/>
      <c r="AE39" s="35"/>
      <c r="AF39" s="33"/>
      <c r="AG39" s="33"/>
      <c r="AH39" s="33" t="s">
        <v>382</v>
      </c>
    </row>
    <row r="40" spans="1:34" ht="89.25" x14ac:dyDescent="0.2">
      <c r="A40" s="33" t="s">
        <v>140</v>
      </c>
      <c r="B40" s="27">
        <v>25</v>
      </c>
      <c r="C40" s="33" t="s">
        <v>161</v>
      </c>
      <c r="D40" s="35" t="s">
        <v>100</v>
      </c>
      <c r="E40" s="35">
        <v>19224</v>
      </c>
      <c r="F40" s="37">
        <v>72</v>
      </c>
      <c r="G40" s="37">
        <v>46</v>
      </c>
      <c r="H40" s="33" t="s">
        <v>68</v>
      </c>
      <c r="I40" s="33" t="s">
        <v>244</v>
      </c>
      <c r="J40" s="33">
        <v>1974</v>
      </c>
      <c r="K40" s="33" t="s">
        <v>73</v>
      </c>
      <c r="L40" s="33" t="s">
        <v>245</v>
      </c>
      <c r="M40" s="33" t="s">
        <v>193</v>
      </c>
      <c r="N40" s="33">
        <v>14</v>
      </c>
      <c r="O40" s="33" t="s">
        <v>133</v>
      </c>
      <c r="P40" s="33"/>
      <c r="Q40" s="33" t="s">
        <v>302</v>
      </c>
      <c r="R40" s="33"/>
      <c r="S40" s="33"/>
      <c r="T40" s="33" t="s">
        <v>303</v>
      </c>
      <c r="U40" s="33">
        <v>1993</v>
      </c>
      <c r="V40" s="33"/>
      <c r="W40" s="33"/>
      <c r="X40" s="33" t="s">
        <v>348</v>
      </c>
      <c r="Y40" s="33" t="s">
        <v>327</v>
      </c>
      <c r="Z40" s="35">
        <v>43726</v>
      </c>
      <c r="AA40" s="35" t="s">
        <v>53</v>
      </c>
      <c r="AB40" s="35"/>
      <c r="AC40" s="35"/>
      <c r="AD40" s="33"/>
      <c r="AE40" s="35"/>
      <c r="AF40" s="33"/>
      <c r="AG40" s="33"/>
      <c r="AH40" s="33"/>
    </row>
    <row r="41" spans="1:34" ht="195.75" customHeight="1" x14ac:dyDescent="0.2">
      <c r="A41" s="33" t="s">
        <v>140</v>
      </c>
      <c r="B41" s="27">
        <v>26</v>
      </c>
      <c r="C41" s="33" t="s">
        <v>162</v>
      </c>
      <c r="D41" s="35" t="s">
        <v>100</v>
      </c>
      <c r="E41" s="35">
        <v>18516</v>
      </c>
      <c r="F41" s="37">
        <v>74</v>
      </c>
      <c r="G41" s="37">
        <v>49</v>
      </c>
      <c r="H41" s="33" t="s">
        <v>68</v>
      </c>
      <c r="I41" s="33" t="s">
        <v>191</v>
      </c>
      <c r="J41" s="33">
        <v>1971</v>
      </c>
      <c r="K41" s="33" t="s">
        <v>73</v>
      </c>
      <c r="L41" s="33" t="s">
        <v>208</v>
      </c>
      <c r="M41" s="33" t="s">
        <v>209</v>
      </c>
      <c r="N41" s="33"/>
      <c r="O41" s="33" t="s">
        <v>112</v>
      </c>
      <c r="P41" s="33"/>
      <c r="Q41" s="33" t="s">
        <v>304</v>
      </c>
      <c r="R41" s="33"/>
      <c r="S41" s="33"/>
      <c r="T41" s="33"/>
      <c r="U41" s="33"/>
      <c r="V41" s="33"/>
      <c r="W41" s="33"/>
      <c r="X41" s="33" t="s">
        <v>349</v>
      </c>
      <c r="Y41" s="33" t="s">
        <v>327</v>
      </c>
      <c r="Z41" s="35">
        <v>44190</v>
      </c>
      <c r="AA41" s="35" t="s">
        <v>66</v>
      </c>
      <c r="AB41" s="35"/>
      <c r="AC41" s="35"/>
      <c r="AD41" s="33"/>
      <c r="AE41" s="35"/>
      <c r="AF41" s="33"/>
      <c r="AG41" s="33"/>
      <c r="AH41" s="33" t="s">
        <v>383</v>
      </c>
    </row>
    <row r="42" spans="1:34" ht="65.25" customHeight="1" x14ac:dyDescent="0.2">
      <c r="A42" s="33" t="s">
        <v>140</v>
      </c>
      <c r="B42" s="27">
        <v>27</v>
      </c>
      <c r="C42" s="33" t="s">
        <v>163</v>
      </c>
      <c r="D42" s="35" t="s">
        <v>100</v>
      </c>
      <c r="E42" s="35">
        <v>26428</v>
      </c>
      <c r="F42" s="37">
        <v>52</v>
      </c>
      <c r="G42" s="37">
        <v>22</v>
      </c>
      <c r="H42" s="33" t="s">
        <v>68</v>
      </c>
      <c r="I42" s="33" t="s">
        <v>246</v>
      </c>
      <c r="J42" s="33">
        <v>1994</v>
      </c>
      <c r="K42" s="33" t="s">
        <v>73</v>
      </c>
      <c r="L42" s="33" t="s">
        <v>247</v>
      </c>
      <c r="M42" s="33" t="s">
        <v>248</v>
      </c>
      <c r="N42" s="33" t="s">
        <v>243</v>
      </c>
      <c r="O42" s="33"/>
      <c r="P42" s="33"/>
      <c r="Q42" s="33"/>
      <c r="R42" s="33"/>
      <c r="S42" s="33"/>
      <c r="T42" s="33" t="s">
        <v>86</v>
      </c>
      <c r="U42" s="33">
        <v>2016</v>
      </c>
      <c r="V42" s="33" t="s">
        <v>93</v>
      </c>
      <c r="W42" s="33">
        <v>2011</v>
      </c>
      <c r="X42" s="33" t="s">
        <v>350</v>
      </c>
      <c r="Y42" s="33" t="s">
        <v>327</v>
      </c>
      <c r="Z42" s="35"/>
      <c r="AA42" s="35"/>
      <c r="AB42" s="35"/>
      <c r="AC42" s="35"/>
      <c r="AD42" s="33"/>
      <c r="AE42" s="35"/>
      <c r="AF42" s="33"/>
      <c r="AG42" s="33"/>
      <c r="AH42" s="33" t="s">
        <v>384</v>
      </c>
    </row>
    <row r="43" spans="1:34" ht="89.25" x14ac:dyDescent="0.2">
      <c r="A43" s="33" t="s">
        <v>140</v>
      </c>
      <c r="B43" s="27">
        <v>28</v>
      </c>
      <c r="C43" s="33" t="s">
        <v>164</v>
      </c>
      <c r="D43" s="35" t="s">
        <v>100</v>
      </c>
      <c r="E43" s="35">
        <v>27557</v>
      </c>
      <c r="F43" s="37">
        <v>49</v>
      </c>
      <c r="G43" s="37">
        <v>13</v>
      </c>
      <c r="H43" s="33" t="s">
        <v>68</v>
      </c>
      <c r="I43" s="33" t="s">
        <v>194</v>
      </c>
      <c r="J43" s="33">
        <v>2012</v>
      </c>
      <c r="K43" s="33" t="s">
        <v>73</v>
      </c>
      <c r="L43" s="33" t="s">
        <v>245</v>
      </c>
      <c r="M43" s="33" t="s">
        <v>193</v>
      </c>
      <c r="N43" s="33">
        <v>16</v>
      </c>
      <c r="O43" s="33" t="s">
        <v>133</v>
      </c>
      <c r="P43" s="33"/>
      <c r="Q43" s="33" t="s">
        <v>305</v>
      </c>
      <c r="R43" s="33"/>
      <c r="S43" s="33"/>
      <c r="T43" s="33"/>
      <c r="U43" s="33"/>
      <c r="V43" s="33"/>
      <c r="W43" s="33"/>
      <c r="X43" s="33" t="s">
        <v>351</v>
      </c>
      <c r="Y43" s="33" t="s">
        <v>327</v>
      </c>
      <c r="Z43" s="35">
        <v>44512</v>
      </c>
      <c r="AA43" s="35" t="s">
        <v>66</v>
      </c>
      <c r="AB43" s="35"/>
      <c r="AC43" s="35"/>
      <c r="AD43" s="33"/>
      <c r="AE43" s="35"/>
      <c r="AF43" s="33"/>
      <c r="AG43" s="33"/>
      <c r="AH43" s="33"/>
    </row>
    <row r="44" spans="1:34" ht="89.25" x14ac:dyDescent="0.2">
      <c r="A44" s="33" t="s">
        <v>140</v>
      </c>
      <c r="B44" s="27">
        <v>29</v>
      </c>
      <c r="C44" s="33" t="s">
        <v>165</v>
      </c>
      <c r="D44" s="35" t="s">
        <v>100</v>
      </c>
      <c r="E44" s="35">
        <v>34603</v>
      </c>
      <c r="F44" s="37">
        <v>29</v>
      </c>
      <c r="G44" s="37">
        <v>9</v>
      </c>
      <c r="H44" s="33" t="s">
        <v>68</v>
      </c>
      <c r="I44" s="33" t="s">
        <v>194</v>
      </c>
      <c r="J44" s="33">
        <v>2015</v>
      </c>
      <c r="K44" s="33" t="s">
        <v>73</v>
      </c>
      <c r="L44" s="33" t="s">
        <v>249</v>
      </c>
      <c r="M44" s="33" t="s">
        <v>205</v>
      </c>
      <c r="N44" s="33">
        <v>34</v>
      </c>
      <c r="O44" s="33" t="s">
        <v>128</v>
      </c>
      <c r="P44" s="33"/>
      <c r="Q44" s="33" t="s">
        <v>297</v>
      </c>
      <c r="R44" s="33"/>
      <c r="S44" s="33"/>
      <c r="T44" s="33"/>
      <c r="U44" s="33"/>
      <c r="V44" s="33"/>
      <c r="W44" s="33"/>
      <c r="X44" s="33" t="s">
        <v>352</v>
      </c>
      <c r="Y44" s="33" t="s">
        <v>327</v>
      </c>
      <c r="Z44" s="35">
        <v>44911</v>
      </c>
      <c r="AA44" s="35" t="s">
        <v>66</v>
      </c>
      <c r="AB44" s="35"/>
      <c r="AC44" s="35"/>
      <c r="AD44" s="33"/>
      <c r="AE44" s="35"/>
      <c r="AF44" s="33"/>
      <c r="AG44" s="33"/>
      <c r="AH44" s="33"/>
    </row>
    <row r="45" spans="1:34" ht="56.25" customHeight="1" x14ac:dyDescent="0.2">
      <c r="A45" s="43" t="s">
        <v>140</v>
      </c>
      <c r="B45" s="27">
        <v>30</v>
      </c>
      <c r="C45" s="43" t="s">
        <v>399</v>
      </c>
      <c r="D45" s="35" t="s">
        <v>100</v>
      </c>
      <c r="E45" s="35">
        <v>24414</v>
      </c>
      <c r="F45" s="37">
        <v>57</v>
      </c>
      <c r="G45" s="37">
        <v>38</v>
      </c>
      <c r="H45" s="43" t="s">
        <v>68</v>
      </c>
      <c r="I45" s="43" t="s">
        <v>421</v>
      </c>
      <c r="J45" s="43">
        <v>1988</v>
      </c>
      <c r="K45" s="43" t="s">
        <v>73</v>
      </c>
      <c r="L45" s="43"/>
      <c r="M45" s="43" t="s">
        <v>422</v>
      </c>
      <c r="N45" s="43">
        <v>31</v>
      </c>
      <c r="O45" s="43" t="s">
        <v>121</v>
      </c>
      <c r="P45" s="43"/>
      <c r="Q45" s="43"/>
      <c r="R45" s="43"/>
      <c r="S45" s="43"/>
      <c r="T45" s="43" t="s">
        <v>86</v>
      </c>
      <c r="U45" s="43">
        <v>2010</v>
      </c>
      <c r="V45" s="43"/>
      <c r="W45" s="43"/>
      <c r="X45" s="80" t="s">
        <v>423</v>
      </c>
      <c r="Y45" s="43" t="s">
        <v>327</v>
      </c>
      <c r="Z45" s="35">
        <v>44211</v>
      </c>
      <c r="AA45" s="35" t="s">
        <v>53</v>
      </c>
      <c r="AB45" s="35"/>
      <c r="AC45" s="35"/>
      <c r="AD45" s="43"/>
      <c r="AE45" s="35"/>
      <c r="AF45" s="43"/>
      <c r="AG45" s="43"/>
      <c r="AH45" s="43"/>
    </row>
    <row r="46" spans="1:34" ht="89.25" x14ac:dyDescent="0.2">
      <c r="A46" s="33" t="s">
        <v>140</v>
      </c>
      <c r="B46" s="27">
        <v>31</v>
      </c>
      <c r="C46" s="33" t="s">
        <v>166</v>
      </c>
      <c r="D46" s="35" t="s">
        <v>100</v>
      </c>
      <c r="E46" s="35">
        <v>24011</v>
      </c>
      <c r="F46" s="37">
        <v>58</v>
      </c>
      <c r="G46" s="37">
        <v>19</v>
      </c>
      <c r="H46" s="33" t="s">
        <v>68</v>
      </c>
      <c r="I46" s="33" t="s">
        <v>194</v>
      </c>
      <c r="J46" s="33">
        <v>2004</v>
      </c>
      <c r="K46" s="33" t="s">
        <v>73</v>
      </c>
      <c r="L46" s="33" t="s">
        <v>252</v>
      </c>
      <c r="M46" s="33" t="s">
        <v>205</v>
      </c>
      <c r="N46" s="33">
        <v>17</v>
      </c>
      <c r="O46" s="33" t="s">
        <v>128</v>
      </c>
      <c r="P46" s="33"/>
      <c r="Q46" s="33" t="s">
        <v>306</v>
      </c>
      <c r="R46" s="33"/>
      <c r="S46" s="33"/>
      <c r="T46" s="33"/>
      <c r="U46" s="33"/>
      <c r="V46" s="33"/>
      <c r="W46" s="33"/>
      <c r="X46" s="33" t="s">
        <v>353</v>
      </c>
      <c r="Y46" s="33" t="s">
        <v>327</v>
      </c>
      <c r="Z46" s="35">
        <v>43763</v>
      </c>
      <c r="AA46" s="35" t="s">
        <v>66</v>
      </c>
      <c r="AB46" s="35"/>
      <c r="AC46" s="35"/>
      <c r="AD46" s="33"/>
      <c r="AE46" s="35"/>
      <c r="AF46" s="33"/>
      <c r="AG46" s="33"/>
      <c r="AH46" s="33"/>
    </row>
    <row r="47" spans="1:34" ht="76.5" x14ac:dyDescent="0.2">
      <c r="A47" s="33" t="s">
        <v>140</v>
      </c>
      <c r="B47" s="27">
        <v>32</v>
      </c>
      <c r="C47" s="33" t="s">
        <v>167</v>
      </c>
      <c r="D47" s="35" t="s">
        <v>100</v>
      </c>
      <c r="E47" s="35">
        <v>36486</v>
      </c>
      <c r="F47" s="37">
        <v>24</v>
      </c>
      <c r="G47" s="37">
        <v>2</v>
      </c>
      <c r="H47" s="33" t="s">
        <v>71</v>
      </c>
      <c r="I47" s="33" t="s">
        <v>253</v>
      </c>
      <c r="J47" s="33">
        <v>2021</v>
      </c>
      <c r="K47" s="33" t="s">
        <v>73</v>
      </c>
      <c r="L47" s="33" t="s">
        <v>254</v>
      </c>
      <c r="M47" s="33" t="s">
        <v>255</v>
      </c>
      <c r="N47" s="33">
        <v>28</v>
      </c>
      <c r="O47" s="33" t="s">
        <v>117</v>
      </c>
      <c r="P47" s="33"/>
      <c r="Q47" s="33"/>
      <c r="R47" s="33"/>
      <c r="S47" s="33"/>
      <c r="T47" s="33"/>
      <c r="U47" s="33"/>
      <c r="V47" s="33"/>
      <c r="W47" s="33"/>
      <c r="X47" s="33" t="s">
        <v>354</v>
      </c>
      <c r="Y47" s="33" t="s">
        <v>338</v>
      </c>
      <c r="Z47" s="35"/>
      <c r="AA47" s="35"/>
      <c r="AB47" s="35"/>
      <c r="AC47" s="35"/>
      <c r="AD47" s="33"/>
      <c r="AE47" s="35"/>
      <c r="AF47" s="33"/>
      <c r="AG47" s="33"/>
      <c r="AH47" s="33"/>
    </row>
    <row r="48" spans="1:34" ht="51" x14ac:dyDescent="0.2">
      <c r="A48" s="33" t="s">
        <v>140</v>
      </c>
      <c r="B48" s="27">
        <v>33</v>
      </c>
      <c r="C48" s="33" t="s">
        <v>168</v>
      </c>
      <c r="D48" s="35" t="s">
        <v>100</v>
      </c>
      <c r="E48" s="35">
        <v>27638</v>
      </c>
      <c r="F48" s="37">
        <v>49</v>
      </c>
      <c r="G48" s="37">
        <v>18</v>
      </c>
      <c r="H48" s="33" t="s">
        <v>68</v>
      </c>
      <c r="I48" s="33" t="s">
        <v>235</v>
      </c>
      <c r="J48" s="33">
        <v>1997</v>
      </c>
      <c r="K48" s="33" t="s">
        <v>73</v>
      </c>
      <c r="L48" s="33" t="s">
        <v>234</v>
      </c>
      <c r="M48" s="33" t="s">
        <v>256</v>
      </c>
      <c r="N48" s="33" t="s">
        <v>243</v>
      </c>
      <c r="O48" s="33"/>
      <c r="P48" s="33"/>
      <c r="Q48" s="33"/>
      <c r="R48" s="33"/>
      <c r="S48" s="33"/>
      <c r="T48" s="33"/>
      <c r="U48" s="33"/>
      <c r="V48" s="33"/>
      <c r="W48" s="33"/>
      <c r="X48" s="33" t="s">
        <v>355</v>
      </c>
      <c r="Y48" s="33" t="s">
        <v>327</v>
      </c>
      <c r="Z48" s="35"/>
      <c r="AA48" s="35"/>
      <c r="AB48" s="35"/>
      <c r="AC48" s="35"/>
      <c r="AD48" s="33"/>
      <c r="AE48" s="35"/>
      <c r="AF48" s="33"/>
      <c r="AG48" s="33"/>
      <c r="AH48" s="33" t="s">
        <v>385</v>
      </c>
    </row>
    <row r="49" spans="1:34" ht="102" x14ac:dyDescent="0.2">
      <c r="A49" s="33" t="s">
        <v>140</v>
      </c>
      <c r="B49" s="27">
        <v>34</v>
      </c>
      <c r="C49" s="33" t="s">
        <v>169</v>
      </c>
      <c r="D49" s="35" t="s">
        <v>100</v>
      </c>
      <c r="E49" s="35">
        <v>32415</v>
      </c>
      <c r="F49" s="37">
        <v>35</v>
      </c>
      <c r="G49" s="37">
        <v>1</v>
      </c>
      <c r="H49" s="33" t="s">
        <v>68</v>
      </c>
      <c r="I49" s="33" t="s">
        <v>194</v>
      </c>
      <c r="J49" s="33">
        <v>2011</v>
      </c>
      <c r="K49" s="33" t="s">
        <v>73</v>
      </c>
      <c r="L49" s="33" t="s">
        <v>257</v>
      </c>
      <c r="M49" s="33" t="s">
        <v>258</v>
      </c>
      <c r="N49" s="33" t="s">
        <v>259</v>
      </c>
      <c r="O49" s="33" t="s">
        <v>119</v>
      </c>
      <c r="P49" s="33"/>
      <c r="Q49" s="33"/>
      <c r="R49" s="33"/>
      <c r="S49" s="33"/>
      <c r="T49" s="33"/>
      <c r="U49" s="33"/>
      <c r="V49" s="33"/>
      <c r="W49" s="33"/>
      <c r="X49" s="33" t="s">
        <v>356</v>
      </c>
      <c r="Y49" s="33" t="s">
        <v>327</v>
      </c>
      <c r="Z49" s="35"/>
      <c r="AA49" s="35"/>
      <c r="AB49" s="35"/>
      <c r="AC49" s="35"/>
      <c r="AD49" s="33"/>
      <c r="AE49" s="35"/>
      <c r="AF49" s="33"/>
      <c r="AG49" s="33"/>
      <c r="AH49" s="33" t="s">
        <v>386</v>
      </c>
    </row>
    <row r="50" spans="1:34" ht="73.5" customHeight="1" x14ac:dyDescent="0.2">
      <c r="A50" s="33" t="s">
        <v>140</v>
      </c>
      <c r="B50" s="27">
        <v>35</v>
      </c>
      <c r="C50" s="33" t="s">
        <v>170</v>
      </c>
      <c r="D50" s="35" t="s">
        <v>100</v>
      </c>
      <c r="E50" s="35">
        <v>23017</v>
      </c>
      <c r="F50" s="37">
        <v>61</v>
      </c>
      <c r="G50" s="37">
        <v>38</v>
      </c>
      <c r="H50" s="33" t="s">
        <v>68</v>
      </c>
      <c r="I50" s="33" t="s">
        <v>191</v>
      </c>
      <c r="J50" s="33">
        <v>1985</v>
      </c>
      <c r="K50" s="33" t="s">
        <v>73</v>
      </c>
      <c r="L50" s="33" t="s">
        <v>260</v>
      </c>
      <c r="M50" s="33" t="s">
        <v>199</v>
      </c>
      <c r="N50" s="33">
        <v>21</v>
      </c>
      <c r="O50" s="33" t="s">
        <v>111</v>
      </c>
      <c r="P50" s="33"/>
      <c r="Q50" s="33" t="s">
        <v>307</v>
      </c>
      <c r="R50" s="33"/>
      <c r="S50" s="33"/>
      <c r="T50" s="33" t="s">
        <v>86</v>
      </c>
      <c r="U50" s="33">
        <v>2006</v>
      </c>
      <c r="V50" s="33"/>
      <c r="W50" s="33"/>
      <c r="X50" s="33" t="s">
        <v>357</v>
      </c>
      <c r="Y50" s="33" t="s">
        <v>327</v>
      </c>
      <c r="Z50" s="35">
        <v>43480</v>
      </c>
      <c r="AA50" s="35" t="s">
        <v>66</v>
      </c>
      <c r="AB50" s="35"/>
      <c r="AC50" s="35"/>
      <c r="AD50" s="33"/>
      <c r="AE50" s="35"/>
      <c r="AF50" s="33"/>
      <c r="AG50" s="33"/>
      <c r="AH50" s="33"/>
    </row>
    <row r="51" spans="1:34" ht="102" customHeight="1" x14ac:dyDescent="0.2">
      <c r="A51" s="43" t="s">
        <v>140</v>
      </c>
      <c r="B51" s="27">
        <v>36</v>
      </c>
      <c r="C51" s="43" t="s">
        <v>400</v>
      </c>
      <c r="D51" s="35" t="s">
        <v>100</v>
      </c>
      <c r="E51" s="35">
        <v>36816</v>
      </c>
      <c r="F51" s="37">
        <v>23</v>
      </c>
      <c r="G51" s="37">
        <v>0</v>
      </c>
      <c r="H51" s="43" t="s">
        <v>68</v>
      </c>
      <c r="I51" s="43" t="s">
        <v>203</v>
      </c>
      <c r="J51" s="43">
        <v>2023</v>
      </c>
      <c r="K51" s="43" t="s">
        <v>73</v>
      </c>
      <c r="L51" s="43" t="s">
        <v>410</v>
      </c>
      <c r="M51" s="43" t="s">
        <v>205</v>
      </c>
      <c r="N51" s="43">
        <v>34</v>
      </c>
      <c r="O51" s="43" t="s">
        <v>128</v>
      </c>
      <c r="P51" s="43" t="s">
        <v>411</v>
      </c>
      <c r="Q51" s="43"/>
      <c r="R51" s="43"/>
      <c r="S51" s="43"/>
      <c r="T51" s="43"/>
      <c r="U51" s="43"/>
      <c r="V51" s="43"/>
      <c r="W51" s="43"/>
      <c r="X51" s="43" t="s">
        <v>412</v>
      </c>
      <c r="Y51" s="43" t="s">
        <v>327</v>
      </c>
      <c r="Z51" s="35"/>
      <c r="AA51" s="35"/>
      <c r="AB51" s="35"/>
      <c r="AC51" s="35"/>
      <c r="AD51" s="43"/>
      <c r="AE51" s="35"/>
      <c r="AF51" s="43"/>
      <c r="AG51" s="43"/>
      <c r="AH51" s="43"/>
    </row>
    <row r="52" spans="1:34" ht="76.5" x14ac:dyDescent="0.2">
      <c r="A52" s="33" t="s">
        <v>140</v>
      </c>
      <c r="B52" s="27">
        <v>37</v>
      </c>
      <c r="C52" s="33" t="s">
        <v>171</v>
      </c>
      <c r="D52" s="35" t="s">
        <v>100</v>
      </c>
      <c r="E52" s="35">
        <v>20742</v>
      </c>
      <c r="F52" s="37">
        <v>67</v>
      </c>
      <c r="G52" s="37">
        <v>37</v>
      </c>
      <c r="H52" s="33" t="s">
        <v>68</v>
      </c>
      <c r="I52" s="33" t="s">
        <v>261</v>
      </c>
      <c r="J52" s="33">
        <v>1980</v>
      </c>
      <c r="K52" s="33" t="s">
        <v>73</v>
      </c>
      <c r="L52" s="33" t="s">
        <v>262</v>
      </c>
      <c r="M52" s="33" t="s">
        <v>211</v>
      </c>
      <c r="N52" s="33">
        <v>25</v>
      </c>
      <c r="O52" s="33" t="s">
        <v>121</v>
      </c>
      <c r="P52" s="33"/>
      <c r="Q52" s="33" t="s">
        <v>308</v>
      </c>
      <c r="R52" s="33"/>
      <c r="S52" s="33"/>
      <c r="T52" s="33"/>
      <c r="U52" s="33"/>
      <c r="V52" s="33"/>
      <c r="W52" s="33"/>
      <c r="X52" s="33" t="s">
        <v>358</v>
      </c>
      <c r="Y52" s="33" t="s">
        <v>327</v>
      </c>
      <c r="Z52" s="35">
        <v>43951</v>
      </c>
      <c r="AA52" s="35" t="s">
        <v>53</v>
      </c>
      <c r="AB52" s="35"/>
      <c r="AC52" s="35"/>
      <c r="AD52" s="33"/>
      <c r="AE52" s="35"/>
      <c r="AF52" s="33"/>
      <c r="AG52" s="33"/>
      <c r="AH52" s="33"/>
    </row>
    <row r="53" spans="1:34" ht="89.25" x14ac:dyDescent="0.2">
      <c r="A53" s="33" t="s">
        <v>140</v>
      </c>
      <c r="B53" s="27">
        <v>38</v>
      </c>
      <c r="C53" s="33" t="s">
        <v>172</v>
      </c>
      <c r="D53" s="35" t="s">
        <v>100</v>
      </c>
      <c r="E53" s="35">
        <v>20889</v>
      </c>
      <c r="F53" s="37">
        <v>67</v>
      </c>
      <c r="G53" s="37">
        <v>43</v>
      </c>
      <c r="H53" s="33" t="s">
        <v>68</v>
      </c>
      <c r="I53" s="33" t="s">
        <v>191</v>
      </c>
      <c r="J53" s="33">
        <v>1980</v>
      </c>
      <c r="K53" s="33" t="s">
        <v>73</v>
      </c>
      <c r="L53" s="33" t="s">
        <v>263</v>
      </c>
      <c r="M53" s="33" t="s">
        <v>264</v>
      </c>
      <c r="N53" s="33">
        <v>37</v>
      </c>
      <c r="O53" s="33" t="s">
        <v>124</v>
      </c>
      <c r="P53" s="33"/>
      <c r="Q53" s="33" t="s">
        <v>309</v>
      </c>
      <c r="R53" s="33"/>
      <c r="S53" s="33"/>
      <c r="T53" s="33" t="s">
        <v>136</v>
      </c>
      <c r="U53" s="33">
        <v>2020</v>
      </c>
      <c r="V53" s="33"/>
      <c r="W53" s="33"/>
      <c r="X53" s="33" t="s">
        <v>359</v>
      </c>
      <c r="Y53" s="33" t="s">
        <v>327</v>
      </c>
      <c r="Z53" s="35">
        <v>44677</v>
      </c>
      <c r="AA53" s="35" t="s">
        <v>66</v>
      </c>
      <c r="AB53" s="35"/>
      <c r="AC53" s="35"/>
      <c r="AD53" s="33"/>
      <c r="AE53" s="35"/>
      <c r="AF53" s="33"/>
      <c r="AG53" s="33"/>
      <c r="AH53" s="33"/>
    </row>
    <row r="54" spans="1:34" ht="89.25" x14ac:dyDescent="0.2">
      <c r="A54" s="33" t="s">
        <v>140</v>
      </c>
      <c r="B54" s="27">
        <v>39</v>
      </c>
      <c r="C54" s="33" t="s">
        <v>173</v>
      </c>
      <c r="D54" s="35" t="s">
        <v>100</v>
      </c>
      <c r="E54" s="35">
        <v>25495</v>
      </c>
      <c r="F54" s="37">
        <v>54</v>
      </c>
      <c r="G54" s="37">
        <v>31</v>
      </c>
      <c r="H54" s="33" t="s">
        <v>68</v>
      </c>
      <c r="I54" s="33" t="s">
        <v>191</v>
      </c>
      <c r="J54" s="33">
        <v>1992</v>
      </c>
      <c r="K54" s="33" t="s">
        <v>73</v>
      </c>
      <c r="L54" s="33" t="s">
        <v>227</v>
      </c>
      <c r="M54" s="33" t="s">
        <v>228</v>
      </c>
      <c r="N54" s="33">
        <v>28</v>
      </c>
      <c r="O54" s="33" t="s">
        <v>120</v>
      </c>
      <c r="P54" s="33"/>
      <c r="Q54" s="33" t="s">
        <v>310</v>
      </c>
      <c r="R54" s="33"/>
      <c r="S54" s="33"/>
      <c r="T54" s="33"/>
      <c r="U54" s="33"/>
      <c r="V54" s="33" t="s">
        <v>295</v>
      </c>
      <c r="W54" s="33">
        <v>2012</v>
      </c>
      <c r="X54" s="33" t="s">
        <v>360</v>
      </c>
      <c r="Y54" s="33" t="s">
        <v>327</v>
      </c>
      <c r="Z54" s="35">
        <v>44890</v>
      </c>
      <c r="AA54" s="35" t="s">
        <v>55</v>
      </c>
      <c r="AB54" s="35"/>
      <c r="AC54" s="35"/>
      <c r="AD54" s="33"/>
      <c r="AE54" s="35"/>
      <c r="AF54" s="33"/>
      <c r="AG54" s="33"/>
      <c r="AH54" s="33"/>
    </row>
    <row r="55" spans="1:34" ht="63.75" x14ac:dyDescent="0.2">
      <c r="A55" s="43" t="s">
        <v>140</v>
      </c>
      <c r="B55" s="27">
        <v>40</v>
      </c>
      <c r="C55" s="43" t="s">
        <v>401</v>
      </c>
      <c r="D55" s="35" t="s">
        <v>100</v>
      </c>
      <c r="E55" s="35">
        <v>33741</v>
      </c>
      <c r="F55" s="37">
        <v>18</v>
      </c>
      <c r="G55" s="37">
        <v>0</v>
      </c>
      <c r="H55" s="43"/>
      <c r="I55" s="43" t="s">
        <v>403</v>
      </c>
      <c r="J55" s="43"/>
      <c r="K55" s="43"/>
      <c r="L55" s="43" t="s">
        <v>249</v>
      </c>
      <c r="M55" s="43" t="s">
        <v>205</v>
      </c>
      <c r="N55" s="43">
        <v>17</v>
      </c>
      <c r="O55" s="43" t="s">
        <v>128</v>
      </c>
      <c r="P55" s="43"/>
      <c r="Q55" s="43"/>
      <c r="R55" s="43"/>
      <c r="S55" s="43"/>
      <c r="T55" s="43"/>
      <c r="U55" s="43"/>
      <c r="V55" s="43"/>
      <c r="W55" s="43"/>
      <c r="X55" s="43" t="s">
        <v>417</v>
      </c>
      <c r="Y55" s="43" t="s">
        <v>327</v>
      </c>
      <c r="Z55" s="35"/>
      <c r="AA55" s="35"/>
      <c r="AB55" s="35"/>
      <c r="AC55" s="35"/>
      <c r="AD55" s="43"/>
      <c r="AE55" s="35"/>
      <c r="AF55" s="43"/>
      <c r="AG55" s="43"/>
      <c r="AH55" s="43"/>
    </row>
    <row r="56" spans="1:34" ht="191.25" x14ac:dyDescent="0.2">
      <c r="A56" s="33" t="s">
        <v>140</v>
      </c>
      <c r="B56" s="27">
        <v>41</v>
      </c>
      <c r="C56" s="33" t="s">
        <v>174</v>
      </c>
      <c r="D56" s="35" t="s">
        <v>100</v>
      </c>
      <c r="E56" s="35">
        <v>31689</v>
      </c>
      <c r="F56" s="37">
        <v>37</v>
      </c>
      <c r="G56" s="37">
        <v>3</v>
      </c>
      <c r="H56" s="33" t="s">
        <v>68</v>
      </c>
      <c r="I56" s="33" t="s">
        <v>265</v>
      </c>
      <c r="J56" s="33">
        <v>2008</v>
      </c>
      <c r="K56" s="33" t="s">
        <v>73</v>
      </c>
      <c r="L56" s="33" t="s">
        <v>266</v>
      </c>
      <c r="M56" s="33" t="s">
        <v>217</v>
      </c>
      <c r="N56" s="33" t="s">
        <v>207</v>
      </c>
      <c r="O56" s="33"/>
      <c r="P56" s="33"/>
      <c r="Q56" s="33" t="s">
        <v>311</v>
      </c>
      <c r="R56" s="33"/>
      <c r="S56" s="33"/>
      <c r="T56" s="33"/>
      <c r="U56" s="33"/>
      <c r="V56" s="33"/>
      <c r="W56" s="33"/>
      <c r="X56" s="33" t="s">
        <v>361</v>
      </c>
      <c r="Y56" s="33" t="s">
        <v>327</v>
      </c>
      <c r="Z56" s="35"/>
      <c r="AA56" s="35"/>
      <c r="AB56" s="35"/>
      <c r="AC56" s="35"/>
      <c r="AD56" s="33"/>
      <c r="AE56" s="35"/>
      <c r="AF56" s="33"/>
      <c r="AG56" s="33"/>
      <c r="AH56" s="33" t="s">
        <v>387</v>
      </c>
    </row>
    <row r="57" spans="1:34" ht="89.25" x14ac:dyDescent="0.2">
      <c r="A57" s="34" t="s">
        <v>140</v>
      </c>
      <c r="B57" s="27">
        <v>42</v>
      </c>
      <c r="C57" s="34" t="s">
        <v>175</v>
      </c>
      <c r="D57" s="39" t="s">
        <v>101</v>
      </c>
      <c r="E57" s="39">
        <v>31263</v>
      </c>
      <c r="F57" s="38">
        <v>39</v>
      </c>
      <c r="G57" s="38">
        <v>2</v>
      </c>
      <c r="H57" s="34" t="s">
        <v>68</v>
      </c>
      <c r="I57" s="34" t="s">
        <v>267</v>
      </c>
      <c r="J57" s="34">
        <v>2007</v>
      </c>
      <c r="K57" s="34" t="s">
        <v>73</v>
      </c>
      <c r="L57" s="34" t="s">
        <v>268</v>
      </c>
      <c r="M57" s="34" t="s">
        <v>407</v>
      </c>
      <c r="N57" s="34" t="s">
        <v>207</v>
      </c>
      <c r="O57" s="34"/>
      <c r="P57" s="34"/>
      <c r="Q57" s="34" t="s">
        <v>312</v>
      </c>
      <c r="R57" s="34"/>
      <c r="S57" s="34"/>
      <c r="T57" s="34"/>
      <c r="U57" s="34"/>
      <c r="V57" s="34"/>
      <c r="W57" s="34"/>
      <c r="X57" s="34" t="s">
        <v>362</v>
      </c>
      <c r="Y57" s="34"/>
      <c r="Z57" s="39"/>
      <c r="AA57" s="39"/>
      <c r="AB57" s="39"/>
      <c r="AC57" s="39"/>
      <c r="AD57" s="34"/>
      <c r="AE57" s="39"/>
      <c r="AF57" s="34"/>
      <c r="AG57" s="34"/>
      <c r="AH57" s="34"/>
    </row>
    <row r="58" spans="1:34" ht="51" x14ac:dyDescent="0.2">
      <c r="A58" s="33" t="s">
        <v>140</v>
      </c>
      <c r="B58" s="27">
        <v>43</v>
      </c>
      <c r="C58" s="33" t="s">
        <v>176</v>
      </c>
      <c r="D58" s="35" t="s">
        <v>100</v>
      </c>
      <c r="E58" s="35">
        <v>37097</v>
      </c>
      <c r="F58" s="37">
        <v>23</v>
      </c>
      <c r="G58" s="37">
        <v>2</v>
      </c>
      <c r="H58" s="33"/>
      <c r="I58" s="33" t="s">
        <v>269</v>
      </c>
      <c r="J58" s="33"/>
      <c r="K58" s="33"/>
      <c r="L58" s="33"/>
      <c r="M58" s="33" t="s">
        <v>242</v>
      </c>
      <c r="N58" s="33" t="s">
        <v>207</v>
      </c>
      <c r="O58" s="33"/>
      <c r="P58" s="33" t="s">
        <v>391</v>
      </c>
      <c r="Q58" s="33"/>
      <c r="R58" s="33"/>
      <c r="S58" s="33"/>
      <c r="T58" s="33"/>
      <c r="U58" s="33"/>
      <c r="V58" s="33"/>
      <c r="W58" s="33"/>
      <c r="X58" s="33" t="s">
        <v>363</v>
      </c>
      <c r="Y58" s="33" t="s">
        <v>327</v>
      </c>
      <c r="Z58" s="35"/>
      <c r="AA58" s="35"/>
      <c r="AB58" s="35"/>
      <c r="AC58" s="35"/>
      <c r="AD58" s="33"/>
      <c r="AE58" s="35"/>
      <c r="AF58" s="33"/>
      <c r="AG58" s="33"/>
      <c r="AH58" s="33"/>
    </row>
    <row r="59" spans="1:34" ht="63.75" x14ac:dyDescent="0.2">
      <c r="A59" s="33" t="s">
        <v>140</v>
      </c>
      <c r="B59" s="27">
        <v>44</v>
      </c>
      <c r="C59" s="33" t="s">
        <v>177</v>
      </c>
      <c r="D59" s="35" t="s">
        <v>100</v>
      </c>
      <c r="E59" s="35">
        <v>26936</v>
      </c>
      <c r="F59" s="37">
        <v>50</v>
      </c>
      <c r="G59" s="37">
        <v>22</v>
      </c>
      <c r="H59" s="33" t="s">
        <v>68</v>
      </c>
      <c r="I59" s="33" t="s">
        <v>270</v>
      </c>
      <c r="J59" s="33">
        <v>1995</v>
      </c>
      <c r="K59" s="33" t="s">
        <v>73</v>
      </c>
      <c r="L59" s="33" t="s">
        <v>247</v>
      </c>
      <c r="M59" s="33" t="s">
        <v>271</v>
      </c>
      <c r="N59" s="33">
        <v>9</v>
      </c>
      <c r="O59" s="33" t="s">
        <v>125</v>
      </c>
      <c r="P59" s="33"/>
      <c r="Q59" s="33" t="s">
        <v>313</v>
      </c>
      <c r="R59" s="33"/>
      <c r="S59" s="33"/>
      <c r="T59" s="33" t="s">
        <v>136</v>
      </c>
      <c r="U59" s="33">
        <v>2023</v>
      </c>
      <c r="V59" s="33" t="s">
        <v>295</v>
      </c>
      <c r="W59" s="33">
        <v>2016</v>
      </c>
      <c r="X59" s="33" t="s">
        <v>364</v>
      </c>
      <c r="Y59" s="33" t="s">
        <v>327</v>
      </c>
      <c r="Z59" s="35">
        <v>43826</v>
      </c>
      <c r="AA59" s="35" t="s">
        <v>53</v>
      </c>
      <c r="AB59" s="35"/>
      <c r="AC59" s="35"/>
      <c r="AD59" s="33"/>
      <c r="AE59" s="35"/>
      <c r="AF59" s="33"/>
      <c r="AG59" s="33"/>
      <c r="AH59" s="33"/>
    </row>
    <row r="60" spans="1:34" ht="89.25" x14ac:dyDescent="0.2">
      <c r="A60" s="33" t="s">
        <v>140</v>
      </c>
      <c r="B60" s="27">
        <v>45</v>
      </c>
      <c r="C60" s="33" t="s">
        <v>178</v>
      </c>
      <c r="D60" s="35" t="s">
        <v>100</v>
      </c>
      <c r="E60" s="35">
        <v>27744</v>
      </c>
      <c r="F60" s="37">
        <v>48</v>
      </c>
      <c r="G60" s="37">
        <v>28</v>
      </c>
      <c r="H60" s="33" t="s">
        <v>68</v>
      </c>
      <c r="I60" s="33" t="s">
        <v>194</v>
      </c>
      <c r="J60" s="33">
        <v>2002</v>
      </c>
      <c r="K60" s="33" t="s">
        <v>73</v>
      </c>
      <c r="L60" s="33" t="s">
        <v>195</v>
      </c>
      <c r="M60" s="33" t="s">
        <v>205</v>
      </c>
      <c r="N60" s="33">
        <v>34</v>
      </c>
      <c r="O60" s="33" t="s">
        <v>128</v>
      </c>
      <c r="P60" s="33"/>
      <c r="Q60" s="33" t="s">
        <v>306</v>
      </c>
      <c r="R60" s="33"/>
      <c r="S60" s="33"/>
      <c r="T60" s="33"/>
      <c r="U60" s="33"/>
      <c r="V60" s="33" t="s">
        <v>295</v>
      </c>
      <c r="W60" s="33">
        <v>2015</v>
      </c>
      <c r="X60" s="33" t="s">
        <v>365</v>
      </c>
      <c r="Y60" s="33" t="s">
        <v>327</v>
      </c>
      <c r="Z60" s="35">
        <v>44540</v>
      </c>
      <c r="AA60" s="35" t="s">
        <v>55</v>
      </c>
      <c r="AB60" s="35"/>
      <c r="AC60" s="35"/>
      <c r="AD60" s="33"/>
      <c r="AE60" s="35"/>
      <c r="AF60" s="33"/>
      <c r="AG60" s="33"/>
      <c r="AH60" s="33"/>
    </row>
    <row r="61" spans="1:34" ht="76.5" x14ac:dyDescent="0.2">
      <c r="A61" s="33" t="s">
        <v>140</v>
      </c>
      <c r="B61" s="27">
        <v>46</v>
      </c>
      <c r="C61" s="33" t="s">
        <v>179</v>
      </c>
      <c r="D61" s="35" t="s">
        <v>100</v>
      </c>
      <c r="E61" s="35">
        <v>25173</v>
      </c>
      <c r="F61" s="37">
        <v>55</v>
      </c>
      <c r="G61" s="37">
        <v>34</v>
      </c>
      <c r="H61" s="33" t="s">
        <v>68</v>
      </c>
      <c r="I61" s="33" t="s">
        <v>191</v>
      </c>
      <c r="J61" s="33">
        <v>1990</v>
      </c>
      <c r="K61" s="33" t="s">
        <v>73</v>
      </c>
      <c r="L61" s="33" t="s">
        <v>230</v>
      </c>
      <c r="M61" s="33" t="s">
        <v>205</v>
      </c>
      <c r="N61" s="33">
        <v>18</v>
      </c>
      <c r="O61" s="33" t="s">
        <v>128</v>
      </c>
      <c r="P61" s="33"/>
      <c r="Q61" s="33" t="s">
        <v>314</v>
      </c>
      <c r="R61" s="33"/>
      <c r="S61" s="33"/>
      <c r="T61" s="33"/>
      <c r="U61" s="33"/>
      <c r="V61" s="33"/>
      <c r="W61" s="33"/>
      <c r="X61" s="33" t="s">
        <v>366</v>
      </c>
      <c r="Y61" s="33" t="s">
        <v>327</v>
      </c>
      <c r="Z61" s="35">
        <v>45072</v>
      </c>
      <c r="AA61" s="35" t="s">
        <v>53</v>
      </c>
      <c r="AB61" s="35"/>
      <c r="AC61" s="35"/>
      <c r="AD61" s="33"/>
      <c r="AE61" s="35"/>
      <c r="AF61" s="33"/>
      <c r="AG61" s="33"/>
      <c r="AH61" s="33"/>
    </row>
    <row r="62" spans="1:34" ht="89.25" x14ac:dyDescent="0.2">
      <c r="A62" s="33" t="s">
        <v>140</v>
      </c>
      <c r="B62" s="27">
        <v>47</v>
      </c>
      <c r="C62" s="33" t="s">
        <v>180</v>
      </c>
      <c r="D62" s="35" t="s">
        <v>100</v>
      </c>
      <c r="E62" s="35">
        <v>35282</v>
      </c>
      <c r="F62" s="37">
        <v>28</v>
      </c>
      <c r="G62" s="37">
        <v>4</v>
      </c>
      <c r="H62" s="33" t="s">
        <v>68</v>
      </c>
      <c r="I62" s="33" t="s">
        <v>203</v>
      </c>
      <c r="J62" s="33">
        <v>2019</v>
      </c>
      <c r="K62" s="33" t="s">
        <v>73</v>
      </c>
      <c r="L62" s="33" t="s">
        <v>272</v>
      </c>
      <c r="M62" s="33" t="s">
        <v>273</v>
      </c>
      <c r="N62" s="37">
        <v>35</v>
      </c>
      <c r="O62" s="33" t="s">
        <v>121</v>
      </c>
      <c r="P62" s="33"/>
      <c r="Q62" s="33" t="s">
        <v>392</v>
      </c>
      <c r="R62" s="33"/>
      <c r="S62" s="33"/>
      <c r="T62" s="33"/>
      <c r="U62" s="33"/>
      <c r="V62" s="33"/>
      <c r="W62" s="33"/>
      <c r="X62" s="33" t="s">
        <v>367</v>
      </c>
      <c r="Y62" s="33" t="s">
        <v>327</v>
      </c>
      <c r="Z62" s="35">
        <v>44911</v>
      </c>
      <c r="AA62" s="35" t="s">
        <v>66</v>
      </c>
      <c r="AB62" s="35"/>
      <c r="AC62" s="35"/>
      <c r="AD62" s="33"/>
      <c r="AE62" s="35"/>
      <c r="AF62" s="33"/>
      <c r="AG62" s="33"/>
      <c r="AH62" s="33"/>
    </row>
    <row r="63" spans="1:34" ht="89.25" x14ac:dyDescent="0.2">
      <c r="A63" s="33" t="s">
        <v>140</v>
      </c>
      <c r="B63" s="27">
        <v>48</v>
      </c>
      <c r="C63" s="33" t="s">
        <v>181</v>
      </c>
      <c r="D63" s="35" t="s">
        <v>100</v>
      </c>
      <c r="E63" s="35">
        <v>29381</v>
      </c>
      <c r="F63" s="37">
        <v>44</v>
      </c>
      <c r="G63" s="37">
        <v>21</v>
      </c>
      <c r="H63" s="33" t="s">
        <v>68</v>
      </c>
      <c r="I63" s="33" t="s">
        <v>194</v>
      </c>
      <c r="J63" s="33">
        <v>2002</v>
      </c>
      <c r="K63" s="33" t="s">
        <v>73</v>
      </c>
      <c r="L63" s="33" t="s">
        <v>408</v>
      </c>
      <c r="M63" s="33" t="s">
        <v>409</v>
      </c>
      <c r="N63" s="33">
        <v>29</v>
      </c>
      <c r="O63" s="33"/>
      <c r="P63" s="33"/>
      <c r="Q63" s="33" t="s">
        <v>315</v>
      </c>
      <c r="R63" s="33"/>
      <c r="S63" s="33"/>
      <c r="T63" s="33"/>
      <c r="U63" s="33"/>
      <c r="V63" s="33"/>
      <c r="W63" s="33"/>
      <c r="X63" s="33" t="s">
        <v>368</v>
      </c>
      <c r="Y63" s="33" t="s">
        <v>327</v>
      </c>
      <c r="Z63" s="35">
        <v>43861</v>
      </c>
      <c r="AA63" s="35" t="s">
        <v>53</v>
      </c>
      <c r="AB63" s="35"/>
      <c r="AC63" s="35"/>
      <c r="AD63" s="33"/>
      <c r="AE63" s="35"/>
      <c r="AF63" s="33"/>
      <c r="AG63" s="33"/>
      <c r="AH63" s="33"/>
    </row>
    <row r="64" spans="1:34" ht="76.5" x14ac:dyDescent="0.2">
      <c r="A64" s="33" t="s">
        <v>140</v>
      </c>
      <c r="B64" s="27">
        <v>49</v>
      </c>
      <c r="C64" s="33" t="s">
        <v>182</v>
      </c>
      <c r="D64" s="35" t="s">
        <v>100</v>
      </c>
      <c r="E64" s="35">
        <v>25244</v>
      </c>
      <c r="F64" s="37">
        <v>55</v>
      </c>
      <c r="G64" s="37">
        <v>28</v>
      </c>
      <c r="H64" s="33" t="s">
        <v>68</v>
      </c>
      <c r="I64" s="33" t="s">
        <v>274</v>
      </c>
      <c r="J64" s="33">
        <v>1996</v>
      </c>
      <c r="K64" s="33" t="s">
        <v>73</v>
      </c>
      <c r="L64" s="33" t="s">
        <v>275</v>
      </c>
      <c r="M64" s="33" t="s">
        <v>205</v>
      </c>
      <c r="N64" s="33">
        <v>17</v>
      </c>
      <c r="O64" s="33" t="s">
        <v>128</v>
      </c>
      <c r="P64" s="33"/>
      <c r="Q64" s="33" t="s">
        <v>316</v>
      </c>
      <c r="R64" s="33"/>
      <c r="S64" s="33"/>
      <c r="T64" s="33"/>
      <c r="U64" s="33"/>
      <c r="V64" s="33" t="s">
        <v>298</v>
      </c>
      <c r="W64" s="33">
        <v>2014</v>
      </c>
      <c r="X64" s="33" t="s">
        <v>369</v>
      </c>
      <c r="Y64" s="33" t="s">
        <v>327</v>
      </c>
      <c r="Z64" s="35"/>
      <c r="AA64" s="35"/>
      <c r="AB64" s="35"/>
      <c r="AC64" s="35"/>
      <c r="AD64" s="33"/>
      <c r="AE64" s="35"/>
      <c r="AF64" s="33"/>
      <c r="AG64" s="33"/>
      <c r="AH64" s="33"/>
    </row>
    <row r="65" spans="1:34" ht="89.25" x14ac:dyDescent="0.2">
      <c r="A65" s="33" t="s">
        <v>140</v>
      </c>
      <c r="B65" s="27">
        <v>50</v>
      </c>
      <c r="C65" s="33" t="s">
        <v>183</v>
      </c>
      <c r="D65" s="35" t="s">
        <v>100</v>
      </c>
      <c r="E65" s="35">
        <v>27311</v>
      </c>
      <c r="F65" s="37">
        <v>49</v>
      </c>
      <c r="G65" s="37">
        <v>26</v>
      </c>
      <c r="H65" s="33" t="s">
        <v>68</v>
      </c>
      <c r="I65" s="33" t="s">
        <v>276</v>
      </c>
      <c r="J65" s="33">
        <v>1997</v>
      </c>
      <c r="K65" s="33" t="s">
        <v>73</v>
      </c>
      <c r="L65" s="33" t="s">
        <v>277</v>
      </c>
      <c r="M65" s="33" t="s">
        <v>193</v>
      </c>
      <c r="N65" s="37">
        <v>35</v>
      </c>
      <c r="O65" s="33" t="s">
        <v>133</v>
      </c>
      <c r="P65" s="33"/>
      <c r="Q65" s="33" t="s">
        <v>317</v>
      </c>
      <c r="R65" s="33"/>
      <c r="S65" s="33"/>
      <c r="T65" s="33"/>
      <c r="U65" s="33"/>
      <c r="V65" s="33"/>
      <c r="W65" s="33"/>
      <c r="X65" s="33" t="s">
        <v>370</v>
      </c>
      <c r="Y65" s="33" t="s">
        <v>327</v>
      </c>
      <c r="Z65" s="35">
        <v>44910</v>
      </c>
      <c r="AA65" s="35" t="s">
        <v>53</v>
      </c>
      <c r="AB65" s="35"/>
      <c r="AC65" s="35"/>
      <c r="AD65" s="33"/>
      <c r="AE65" s="35"/>
      <c r="AF65" s="33"/>
      <c r="AG65" s="33"/>
      <c r="AH65" s="33"/>
    </row>
    <row r="66" spans="1:34" ht="51" x14ac:dyDescent="0.2">
      <c r="A66" s="33" t="s">
        <v>140</v>
      </c>
      <c r="B66" s="27">
        <v>51</v>
      </c>
      <c r="C66" s="33" t="s">
        <v>184</v>
      </c>
      <c r="D66" s="35" t="s">
        <v>100</v>
      </c>
      <c r="E66" s="35">
        <v>29578</v>
      </c>
      <c r="F66" s="37">
        <v>43</v>
      </c>
      <c r="G66" s="37">
        <v>23</v>
      </c>
      <c r="H66" s="33" t="s">
        <v>68</v>
      </c>
      <c r="I66" s="33" t="s">
        <v>191</v>
      </c>
      <c r="J66" s="33">
        <v>2003</v>
      </c>
      <c r="K66" s="33" t="s">
        <v>73</v>
      </c>
      <c r="L66" s="33" t="s">
        <v>281</v>
      </c>
      <c r="M66" s="33" t="s">
        <v>282</v>
      </c>
      <c r="N66" s="33">
        <v>9</v>
      </c>
      <c r="O66" s="33" t="s">
        <v>118</v>
      </c>
      <c r="P66" s="33"/>
      <c r="Q66" s="33" t="s">
        <v>318</v>
      </c>
      <c r="R66" s="33"/>
      <c r="S66" s="33"/>
      <c r="T66" s="33"/>
      <c r="U66" s="33"/>
      <c r="V66" s="33"/>
      <c r="W66" s="33"/>
      <c r="X66" s="33" t="s">
        <v>372</v>
      </c>
      <c r="Y66" s="33" t="s">
        <v>327</v>
      </c>
      <c r="Z66" s="35"/>
      <c r="AA66" s="35"/>
      <c r="AB66" s="35"/>
      <c r="AC66" s="35"/>
      <c r="AD66" s="33"/>
      <c r="AE66" s="35"/>
      <c r="AF66" s="33"/>
      <c r="AG66" s="33"/>
      <c r="AH66" s="33" t="s">
        <v>388</v>
      </c>
    </row>
    <row r="67" spans="1:34" ht="76.5" x14ac:dyDescent="0.2">
      <c r="A67" s="33" t="s">
        <v>140</v>
      </c>
      <c r="B67" s="27">
        <v>52</v>
      </c>
      <c r="C67" s="33" t="s">
        <v>185</v>
      </c>
      <c r="D67" s="35" t="s">
        <v>100</v>
      </c>
      <c r="E67" s="35">
        <v>35710</v>
      </c>
      <c r="F67" s="37">
        <v>26</v>
      </c>
      <c r="G67" s="37">
        <v>4</v>
      </c>
      <c r="H67" s="33" t="s">
        <v>68</v>
      </c>
      <c r="I67" s="33" t="s">
        <v>203</v>
      </c>
      <c r="J67" s="33">
        <v>2021</v>
      </c>
      <c r="K67" s="33" t="s">
        <v>73</v>
      </c>
      <c r="L67" s="33" t="s">
        <v>283</v>
      </c>
      <c r="M67" s="33" t="s">
        <v>284</v>
      </c>
      <c r="N67" s="33">
        <v>30</v>
      </c>
      <c r="O67" s="33" t="s">
        <v>127</v>
      </c>
      <c r="P67" s="33"/>
      <c r="Q67" s="33" t="s">
        <v>319</v>
      </c>
      <c r="R67" s="33"/>
      <c r="S67" s="33"/>
      <c r="T67" s="33"/>
      <c r="U67" s="33"/>
      <c r="V67" s="33"/>
      <c r="W67" s="33"/>
      <c r="X67" s="33" t="s">
        <v>373</v>
      </c>
      <c r="Y67" s="33" t="s">
        <v>327</v>
      </c>
      <c r="Z67" s="35"/>
      <c r="AA67" s="35"/>
      <c r="AB67" s="35"/>
      <c r="AC67" s="35"/>
      <c r="AD67" s="33"/>
      <c r="AE67" s="35"/>
      <c r="AF67" s="33"/>
      <c r="AG67" s="33"/>
      <c r="AH67" s="33"/>
    </row>
    <row r="68" spans="1:34" ht="89.25" x14ac:dyDescent="0.2">
      <c r="A68" s="33" t="s">
        <v>140</v>
      </c>
      <c r="B68" s="27">
        <v>53</v>
      </c>
      <c r="C68" s="33" t="s">
        <v>186</v>
      </c>
      <c r="D68" s="35" t="s">
        <v>100</v>
      </c>
      <c r="E68" s="35">
        <v>35136</v>
      </c>
      <c r="F68" s="37">
        <v>28</v>
      </c>
      <c r="G68" s="37">
        <v>5</v>
      </c>
      <c r="H68" s="33" t="s">
        <v>68</v>
      </c>
      <c r="I68" s="33" t="s">
        <v>203</v>
      </c>
      <c r="J68" s="33">
        <v>2018</v>
      </c>
      <c r="K68" s="33" t="s">
        <v>73</v>
      </c>
      <c r="L68" s="33" t="s">
        <v>226</v>
      </c>
      <c r="M68" s="33" t="s">
        <v>193</v>
      </c>
      <c r="N68" s="33" t="s">
        <v>259</v>
      </c>
      <c r="O68" s="33" t="s">
        <v>133</v>
      </c>
      <c r="P68" s="33"/>
      <c r="Q68" s="33" t="s">
        <v>320</v>
      </c>
      <c r="R68" s="33"/>
      <c r="S68" s="33"/>
      <c r="T68" s="33"/>
      <c r="U68" s="33"/>
      <c r="V68" s="33"/>
      <c r="W68" s="33"/>
      <c r="X68" s="33" t="s">
        <v>374</v>
      </c>
      <c r="Y68" s="33" t="s">
        <v>327</v>
      </c>
      <c r="Z68" s="35"/>
      <c r="AA68" s="35"/>
      <c r="AB68" s="35"/>
      <c r="AC68" s="35"/>
      <c r="AD68" s="33"/>
      <c r="AE68" s="35"/>
      <c r="AF68" s="33"/>
      <c r="AG68" s="33"/>
      <c r="AH68" s="33"/>
    </row>
    <row r="69" spans="1:34" ht="76.5" x14ac:dyDescent="0.2">
      <c r="A69" s="33" t="s">
        <v>140</v>
      </c>
      <c r="B69" s="27">
        <v>54</v>
      </c>
      <c r="C69" s="33" t="s">
        <v>187</v>
      </c>
      <c r="D69" s="35" t="s">
        <v>100</v>
      </c>
      <c r="E69" s="35">
        <v>34119</v>
      </c>
      <c r="F69" s="37">
        <v>31</v>
      </c>
      <c r="G69" s="37">
        <v>11</v>
      </c>
      <c r="H69" s="33" t="s">
        <v>68</v>
      </c>
      <c r="I69" s="33" t="s">
        <v>194</v>
      </c>
      <c r="J69" s="33">
        <v>2015</v>
      </c>
      <c r="K69" s="33" t="s">
        <v>73</v>
      </c>
      <c r="L69" s="33" t="s">
        <v>285</v>
      </c>
      <c r="M69" s="33" t="s">
        <v>282</v>
      </c>
      <c r="N69" s="33">
        <v>44</v>
      </c>
      <c r="O69" s="33" t="s">
        <v>111</v>
      </c>
      <c r="P69" s="33"/>
      <c r="Q69" s="33" t="s">
        <v>321</v>
      </c>
      <c r="R69" s="33"/>
      <c r="S69" s="33"/>
      <c r="T69" s="33"/>
      <c r="U69" s="33"/>
      <c r="V69" s="33"/>
      <c r="W69" s="33"/>
      <c r="X69" s="33" t="s">
        <v>375</v>
      </c>
      <c r="Y69" s="33" t="s">
        <v>327</v>
      </c>
      <c r="Z69" s="35">
        <v>45002</v>
      </c>
      <c r="AA69" s="35" t="s">
        <v>55</v>
      </c>
      <c r="AB69" s="35"/>
      <c r="AC69" s="35"/>
      <c r="AD69" s="33"/>
      <c r="AE69" s="35"/>
      <c r="AF69" s="33"/>
      <c r="AG69" s="33"/>
      <c r="AH69" s="33"/>
    </row>
    <row r="70" spans="1:34" ht="51" x14ac:dyDescent="0.2">
      <c r="A70" s="33" t="s">
        <v>140</v>
      </c>
      <c r="B70" s="27">
        <v>55</v>
      </c>
      <c r="C70" s="33" t="s">
        <v>188</v>
      </c>
      <c r="D70" s="35" t="s">
        <v>100</v>
      </c>
      <c r="E70" s="35">
        <v>31229</v>
      </c>
      <c r="F70" s="37">
        <v>39</v>
      </c>
      <c r="G70" s="37">
        <v>11</v>
      </c>
      <c r="H70" s="33" t="s">
        <v>68</v>
      </c>
      <c r="I70" s="33" t="s">
        <v>286</v>
      </c>
      <c r="J70" s="33">
        <v>2011</v>
      </c>
      <c r="K70" s="33" t="s">
        <v>73</v>
      </c>
      <c r="L70" s="33" t="s">
        <v>252</v>
      </c>
      <c r="M70" s="33" t="s">
        <v>205</v>
      </c>
      <c r="N70" s="33">
        <v>34</v>
      </c>
      <c r="O70" s="33" t="s">
        <v>128</v>
      </c>
      <c r="P70" s="33"/>
      <c r="Q70" s="33" t="s">
        <v>322</v>
      </c>
      <c r="R70" s="33"/>
      <c r="S70" s="33"/>
      <c r="T70" s="33"/>
      <c r="U70" s="33"/>
      <c r="V70" s="33"/>
      <c r="W70" s="33"/>
      <c r="X70" s="33" t="s">
        <v>376</v>
      </c>
      <c r="Y70" s="33" t="s">
        <v>327</v>
      </c>
      <c r="Z70" s="35"/>
      <c r="AA70" s="35"/>
      <c r="AB70" s="35"/>
      <c r="AC70" s="35"/>
      <c r="AD70" s="33"/>
      <c r="AE70" s="35"/>
      <c r="AF70" s="33"/>
      <c r="AG70" s="33"/>
      <c r="AH70" s="33"/>
    </row>
    <row r="71" spans="1:34" ht="63.75" x14ac:dyDescent="0.2">
      <c r="A71" s="33" t="s">
        <v>140</v>
      </c>
      <c r="B71" s="27">
        <v>56</v>
      </c>
      <c r="C71" s="33" t="s">
        <v>189</v>
      </c>
      <c r="D71" s="35" t="s">
        <v>100</v>
      </c>
      <c r="E71" s="35">
        <v>29372</v>
      </c>
      <c r="F71" s="37">
        <v>44</v>
      </c>
      <c r="G71" s="37">
        <v>22</v>
      </c>
      <c r="H71" s="33" t="s">
        <v>68</v>
      </c>
      <c r="I71" s="33" t="s">
        <v>194</v>
      </c>
      <c r="J71" s="33">
        <v>2002</v>
      </c>
      <c r="K71" s="33" t="s">
        <v>73</v>
      </c>
      <c r="L71" s="33" t="s">
        <v>195</v>
      </c>
      <c r="M71" s="33" t="s">
        <v>104</v>
      </c>
      <c r="N71" s="33">
        <v>9</v>
      </c>
      <c r="O71" s="33" t="s">
        <v>125</v>
      </c>
      <c r="P71" s="33"/>
      <c r="Q71" s="33" t="s">
        <v>323</v>
      </c>
      <c r="R71" s="33"/>
      <c r="S71" s="33"/>
      <c r="T71" s="33"/>
      <c r="U71" s="33"/>
      <c r="V71" s="33" t="s">
        <v>295</v>
      </c>
      <c r="W71" s="33">
        <v>2009</v>
      </c>
      <c r="X71" s="33" t="s">
        <v>377</v>
      </c>
      <c r="Y71" s="33" t="s">
        <v>327</v>
      </c>
      <c r="Z71" s="35">
        <v>44357</v>
      </c>
      <c r="AA71" s="35" t="s">
        <v>55</v>
      </c>
      <c r="AB71" s="35"/>
      <c r="AC71" s="35"/>
      <c r="AD71" s="33"/>
      <c r="AE71" s="35"/>
      <c r="AF71" s="33"/>
      <c r="AG71" s="33"/>
      <c r="AH71" s="33"/>
    </row>
    <row r="72" spans="1:34" ht="102" x14ac:dyDescent="0.2">
      <c r="A72" s="33" t="s">
        <v>140</v>
      </c>
      <c r="B72" s="77">
        <v>57</v>
      </c>
      <c r="C72" s="33" t="s">
        <v>190</v>
      </c>
      <c r="D72" s="35" t="s">
        <v>100</v>
      </c>
      <c r="E72" s="35">
        <v>22238</v>
      </c>
      <c r="F72" s="37">
        <v>63</v>
      </c>
      <c r="G72" s="37">
        <v>36</v>
      </c>
      <c r="H72" s="33" t="s">
        <v>68</v>
      </c>
      <c r="I72" s="33" t="s">
        <v>191</v>
      </c>
      <c r="J72" s="33">
        <v>1985</v>
      </c>
      <c r="K72" s="33" t="s">
        <v>73</v>
      </c>
      <c r="L72" s="33" t="s">
        <v>245</v>
      </c>
      <c r="M72" s="33" t="s">
        <v>193</v>
      </c>
      <c r="N72" s="33">
        <v>21</v>
      </c>
      <c r="O72" s="33" t="s">
        <v>133</v>
      </c>
      <c r="P72" s="33"/>
      <c r="Q72" s="33" t="s">
        <v>324</v>
      </c>
      <c r="R72" s="33"/>
      <c r="S72" s="33"/>
      <c r="T72" s="33" t="s">
        <v>86</v>
      </c>
      <c r="U72" s="33">
        <v>2009</v>
      </c>
      <c r="V72" s="33" t="s">
        <v>325</v>
      </c>
      <c r="W72" s="33">
        <v>2009</v>
      </c>
      <c r="X72" s="33" t="s">
        <v>378</v>
      </c>
      <c r="Y72" s="33" t="s">
        <v>327</v>
      </c>
      <c r="Z72" s="35">
        <v>44911</v>
      </c>
      <c r="AA72" s="35" t="s">
        <v>66</v>
      </c>
      <c r="AB72" s="35"/>
      <c r="AC72" s="35"/>
      <c r="AD72" s="33"/>
      <c r="AE72" s="35"/>
      <c r="AF72" s="33"/>
      <c r="AG72" s="33"/>
      <c r="AH72" s="33"/>
    </row>
  </sheetData>
  <autoFilter ref="A11:AH72" xr:uid="{00000000-0009-0000-0000-000000000000}">
    <filterColumn colId="16" showButton="0"/>
    <filterColumn colId="17" showButton="0"/>
    <filterColumn colId="19" showButton="0">
      <filters blank="1">
        <filter val="Ведомственная награда (наибольшая)"/>
        <filter val="Наименование награды_x000a_"/>
        <filter val="Отличник народного просвещения"/>
        <filter val="ПГ МП РФ"/>
      </filters>
    </filterColumn>
    <filterColumn colId="20" showButton="0"/>
    <filterColumn colId="21" showButton="0"/>
  </autoFilter>
  <customSheetViews>
    <customSheetView guid="{6430555F-E871-4513-ACEA-E18237831A19}" scale="90" showAutoFilter="1">
      <pane xSplit="3" ySplit="13" topLeftCell="D14" activePane="bottomRight" state="frozenSplit"/>
      <selection pane="bottomRight" activeCell="D28" sqref="D28"/>
      <pageMargins left="0.24" right="0.16" top="1" bottom="1" header="0.5" footer="0.5"/>
      <pageSetup paperSize="9" scale="85" orientation="portrait" verticalDpi="300" r:id="rId1"/>
      <headerFooter alignWithMargins="0"/>
      <autoFilter ref="B1:AI1" xr:uid="{00000000-0000-0000-0000-000000000000}"/>
    </customSheetView>
  </customSheetViews>
  <mergeCells count="14">
    <mergeCell ref="B11:B13"/>
    <mergeCell ref="A11:A13"/>
    <mergeCell ref="G11:G13"/>
    <mergeCell ref="P11:P13"/>
    <mergeCell ref="Q11:S11"/>
    <mergeCell ref="Q12:Q13"/>
    <mergeCell ref="R12:R13"/>
    <mergeCell ref="S12:S13"/>
    <mergeCell ref="T11:W11"/>
    <mergeCell ref="X11:X13"/>
    <mergeCell ref="Y11:Y13"/>
    <mergeCell ref="AB12:AD12"/>
    <mergeCell ref="AH11:AH13"/>
    <mergeCell ref="AE12:AG12"/>
  </mergeCells>
  <phoneticPr fontId="2" type="noConversion"/>
  <dataValidations count="11">
    <dataValidation type="date" allowBlank="1" showInputMessage="1" showErrorMessage="1" promptTitle="Соблюдайте формат даты " prompt="Например, 25.05.1980" sqref="E14:E15" xr:uid="{00000000-0002-0000-0000-000000000000}">
      <formula1>14611</formula1>
      <formula2>38353</formula2>
    </dataValidation>
    <dataValidation allowBlank="1" showInputMessage="1" showErrorMessage="1" prompt="Указывайте год (кпк), если работник прошел  курсы повышения квалификации по занимаемой должности, год (переподготовка), если работник прошел переподготовку по занимаемой должности" sqref="Q14:Q15" xr:uid="{00000000-0002-0000-0000-000001000000}"/>
    <dataValidation allowBlank="1" showInputMessage="1" showErrorMessage="1" prompt="указывайте специальность по диплому или же направление подготовки, например, педагогическое образование с двумя профилями, русский язык и литература" sqref="L14:L15" xr:uid="{00000000-0002-0000-0000-000002000000}"/>
    <dataValidation allowBlank="1" showInputMessage="1" showErrorMessage="1" prompt="Например, Детский сад № 1 города Костромы" sqref="A14:A15" xr:uid="{00000000-0002-0000-0000-000003000000}"/>
    <dataValidation type="whole" allowBlank="1" showInputMessage="1" showErrorMessage="1" sqref="G14:G15" xr:uid="{00000000-0002-0000-0000-000004000000}">
      <formula1>0</formula1>
      <formula2>60</formula2>
    </dataValidation>
    <dataValidation allowBlank="1" showInputMessage="1" showErrorMessage="1" prompt="Необходимо ввсести в одну ячейку фамилию имя отчество, например, Смирнова Мария Александровна" sqref="D9" xr:uid="{00000000-0002-0000-0000-000005000000}"/>
    <dataValidation allowBlank="1" showInputMessage="1" showErrorMessage="1" prompt="Полное название учреждения необходимо ввести в одну ячейку (С4)" sqref="C4" xr:uid="{00000000-0002-0000-0000-000006000000}"/>
    <dataValidation type="whole" allowBlank="1" showInputMessage="1" showErrorMessage="1" promptTitle="Без указания месяцев" prompt="Например, 45" sqref="F14:F15" xr:uid="{00000000-0002-0000-0000-000007000000}">
      <formula1>18</formula1>
      <formula2>90</formula2>
    </dataValidation>
    <dataValidation type="whole" allowBlank="1" showInputMessage="1" showErrorMessage="1" sqref="N14:N15" xr:uid="{00000000-0002-0000-0000-000008000000}">
      <formula1>1</formula1>
      <formula2>50</formula2>
    </dataValidation>
    <dataValidation type="date" operator="greaterThan" allowBlank="1" showInputMessage="1" showErrorMessage="1" sqref="Z14:Z15 AB14:AB15 AE14:AE15" xr:uid="{00000000-0002-0000-0000-000009000000}">
      <formula1>42005</formula1>
    </dataValidation>
    <dataValidation allowBlank="1" showInputMessage="1" showErrorMessage="1" prompt="Сокращения не допускаются" sqref="I14:I15" xr:uid="{00000000-0002-0000-0000-00000A000000}"/>
  </dataValidations>
  <pageMargins left="0.24" right="0.16" top="1" bottom="1" header="0.5" footer="0.5"/>
  <pageSetup paperSize="9" scale="85" orientation="landscape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'E:\Секретарь\Кадры\2023-2024\[Форма по кадрам 2023.xlsx]Списки'!#REF!</xm:f>
          </x14:formula1>
          <xm:sqref>K14:K15 AA14:AA15 AC14:AC15 AF14:AF15 T14:T15 V14:V15 H14:H15 O14 D14:D18 D20:D21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P261"/>
  <sheetViews>
    <sheetView tabSelected="1" topLeftCell="A19" zoomScaleNormal="100" workbookViewId="0">
      <selection activeCell="A2" sqref="A2:O72"/>
    </sheetView>
  </sheetViews>
  <sheetFormatPr defaultRowHeight="12.75" x14ac:dyDescent="0.2"/>
  <cols>
    <col min="2" max="2" width="18.85546875" style="4" customWidth="1"/>
    <col min="3" max="3" width="10" customWidth="1"/>
    <col min="4" max="4" width="17.28515625" customWidth="1"/>
    <col min="6" max="6" width="14.85546875" customWidth="1"/>
    <col min="7" max="7" width="10.85546875" customWidth="1"/>
    <col min="9" max="9" width="10.42578125" customWidth="1"/>
    <col min="11" max="11" width="16.5703125" customWidth="1"/>
    <col min="12" max="12" width="21.140625" customWidth="1"/>
    <col min="13" max="13" width="18" customWidth="1"/>
    <col min="14" max="14" width="13.5703125" customWidth="1"/>
    <col min="15" max="15" width="17.42578125" customWidth="1"/>
  </cols>
  <sheetData>
    <row r="2" spans="1:16" x14ac:dyDescent="0.2">
      <c r="M2" s="20" t="s">
        <v>39</v>
      </c>
    </row>
    <row r="4" spans="1:16" x14ac:dyDescent="0.2">
      <c r="E4" s="31"/>
      <c r="F4" s="31"/>
      <c r="G4" s="31"/>
      <c r="H4" s="31"/>
      <c r="I4" s="32" t="str">
        <f>'Ввод данных'!C3</f>
        <v>СПИСОК ПЕДАГОГИЧЕСКИХ И АДМИНИСТРАТИВНЫХ КАДРОВ</v>
      </c>
      <c r="J4" s="31"/>
      <c r="K4" s="31"/>
      <c r="L4" s="20" t="str">
        <f>'Ввод данных'!D8</f>
        <v>директор</v>
      </c>
      <c r="M4" s="19"/>
      <c r="N4" s="21" t="str">
        <f>'Ввод данных'!D9</f>
        <v>Шукаева Оксана Николаевна</v>
      </c>
    </row>
    <row r="5" spans="1:16" ht="18" x14ac:dyDescent="0.25">
      <c r="I5" s="18" t="str">
        <f>'Ввод данных'!C4</f>
        <v>Муниципальное бюджетное общеобразовательное учреждение города Костромы "Средняя общеобразовательная школа № 11"</v>
      </c>
    </row>
    <row r="6" spans="1:16" x14ac:dyDescent="0.2">
      <c r="I6" s="16" t="str">
        <f>'Ввод данных'!C5</f>
        <v>(полное наименование образовательного учреждения)</v>
      </c>
    </row>
    <row r="7" spans="1:16" ht="20.25" x14ac:dyDescent="0.3">
      <c r="I7" s="17" t="str">
        <f>'Ввод данных'!C6</f>
        <v>на 05.09.2024 года</v>
      </c>
      <c r="M7" s="20" t="s">
        <v>42</v>
      </c>
    </row>
    <row r="12" spans="1:16" ht="102" x14ac:dyDescent="0.2">
      <c r="A12" s="7" t="s">
        <v>2</v>
      </c>
      <c r="B12" s="7" t="s">
        <v>19</v>
      </c>
      <c r="C12" s="7" t="s">
        <v>25</v>
      </c>
      <c r="D12" s="7" t="s">
        <v>24</v>
      </c>
      <c r="E12" s="7" t="s">
        <v>3</v>
      </c>
      <c r="F12" s="7" t="s">
        <v>8</v>
      </c>
      <c r="G12" s="7" t="s">
        <v>9</v>
      </c>
      <c r="H12" s="7" t="s">
        <v>20</v>
      </c>
      <c r="I12" s="7" t="s">
        <v>10</v>
      </c>
      <c r="J12" s="7" t="s">
        <v>21</v>
      </c>
      <c r="K12" s="7" t="s">
        <v>22</v>
      </c>
      <c r="L12" s="7" t="s">
        <v>105</v>
      </c>
      <c r="M12" s="7" t="s">
        <v>12</v>
      </c>
      <c r="N12" s="7" t="s">
        <v>109</v>
      </c>
      <c r="O12" s="7" t="s">
        <v>23</v>
      </c>
      <c r="P12" s="5"/>
    </row>
    <row r="13" spans="1:16" x14ac:dyDescent="0.2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</row>
    <row r="14" spans="1:16" s="4" customFormat="1" ht="114.75" customHeight="1" x14ac:dyDescent="0.2">
      <c r="A14" s="7">
        <f>'Ввод данных'!B14</f>
        <v>1</v>
      </c>
      <c r="B14" s="7" t="str">
        <f>'Ввод данных'!C14</f>
        <v>Абрамова Светлана Николаевна</v>
      </c>
      <c r="C14" s="30">
        <f>'Ввод данных'!E14</f>
        <v>27490</v>
      </c>
      <c r="D14" s="7" t="str">
        <f>CONCATENATE('Ввод данных'!H14," ",'Ввод данных'!I14," ",'Ввод данных'!J14," ",'Ввод данных'!K14)</f>
        <v>Высшее КГПИ им. Н.А. Некрасова 1997 Очная</v>
      </c>
      <c r="E14" s="7">
        <f>'Ввод данных'!G14</f>
        <v>25</v>
      </c>
      <c r="F14" s="7" t="str">
        <f>'Ввод данных'!L14</f>
        <v>Филология: русский язык и литература</v>
      </c>
      <c r="G14" s="7" t="str">
        <f>'Ввод данных'!M14</f>
        <v>учитель русского языка и литературы</v>
      </c>
      <c r="H14" s="7">
        <f>'Ввод данных'!N14</f>
        <v>34</v>
      </c>
      <c r="I14" s="7" t="str">
        <f>'Ввод данных'!O14</f>
        <v>русский язык, литература</v>
      </c>
      <c r="J14" s="7">
        <f>'Ввод данных'!P14</f>
        <v>0</v>
      </c>
      <c r="K14" s="7" t="str">
        <f>CONCATENATE("КПК",'Ввод данных'!Q14, "; тьютор",'Ввод данных'!R14,"; ИКТ",'Ввод данных'!S14)</f>
        <v>КПКРеализация требований обновлённых ФГОС НОО, ФГОС ООО            в работе учителя (русский язык, литература)                  2022 год ; тьютор; ИКТ</v>
      </c>
      <c r="L14" s="7" t="str">
        <f>CONCATENATE('Ввод данных'!T14,'Ввод данных'!U14,'Ввод данных'!V14,'Ввод данных'!W14)</f>
        <v>ПГ МОН РФ2008</v>
      </c>
      <c r="M14" s="30" t="str">
        <f>'Ввод данных'!X14</f>
        <v>г.Кострома, ул.Самоковская,                      7-111</v>
      </c>
      <c r="N14" s="7" t="str">
        <f>'Ввод данных'!$Y$14</f>
        <v>Собственное жилье</v>
      </c>
      <c r="O14" s="7" t="str">
        <f>Обработка!S14</f>
        <v xml:space="preserve">15.12.2022  высшая у  </v>
      </c>
    </row>
    <row r="15" spans="1:16" ht="112.5" customHeight="1" x14ac:dyDescent="0.2">
      <c r="A15" s="7">
        <f>'Ввод данных'!B15</f>
        <v>2</v>
      </c>
      <c r="B15" s="7" t="str">
        <f>'Ввод данных'!C15</f>
        <v>Астафьев Юрий Павлович</v>
      </c>
      <c r="C15" s="30">
        <f>'Ввод данных'!E15</f>
        <v>32309</v>
      </c>
      <c r="D15" s="7" t="str">
        <f>CONCATENATE('Ввод данных'!H15," ",'Ввод данных'!I15," ",'Ввод данных'!J15," ",'Ввод данных'!K15)</f>
        <v>Высшее КГУ им. Н.А. Некрасова 2013 Очная</v>
      </c>
      <c r="E15" s="7">
        <f>'Ввод данных'!G15</f>
        <v>11</v>
      </c>
      <c r="F15" s="7" t="str">
        <f>'Ввод данных'!L15</f>
        <v>История</v>
      </c>
      <c r="G15" s="7" t="str">
        <f>'Ввод данных'!M15</f>
        <v>учитель истории и обществознания</v>
      </c>
      <c r="H15" s="7">
        <f>'Ввод данных'!N15</f>
        <v>31</v>
      </c>
      <c r="I15" s="7" t="str">
        <f>'Ввод данных'!O15</f>
        <v>история, обществознание</v>
      </c>
      <c r="J15" s="7">
        <f>'Ввод данных'!P15</f>
        <v>0</v>
      </c>
      <c r="K15" s="7" t="str">
        <f>CONCATENATE("КПК",'Ввод данных'!Q15, "; тьютор",'Ввод данных'!R15,"; ИКТ",'Ввод данных'!S15)</f>
        <v>КПКРеализация требований обновлённых ФГОС НОО, ФГОС ООО          в работе учителя (история, обществознание)         2022 год ; тьютор; ИКТ</v>
      </c>
      <c r="L15" s="7" t="str">
        <f>CONCATENATE('Ввод данных'!T15,'Ввод данных'!U15,'Ввод данных'!V15,'Ввод данных'!W15)</f>
        <v/>
      </c>
      <c r="M15" s="30" t="str">
        <f>'Ввод данных'!X15</f>
        <v>г.Кострома, ул.Советская, 131-50</v>
      </c>
      <c r="N15" s="7" t="str">
        <f>'Ввод данных'!$Y$14</f>
        <v>Собственное жилье</v>
      </c>
      <c r="O15" s="7" t="str">
        <f>Обработка!S15</f>
        <v xml:space="preserve">10.02.2022  сзд у  </v>
      </c>
    </row>
    <row r="16" spans="1:16" ht="60" customHeight="1" x14ac:dyDescent="0.2">
      <c r="A16" s="7">
        <f>'Ввод данных'!B16</f>
        <v>3</v>
      </c>
      <c r="B16" s="7" t="str">
        <f>'Ввод данных'!C16</f>
        <v xml:space="preserve">Бабенко Алёна Сергеевна </v>
      </c>
      <c r="C16" s="30">
        <f>'Ввод данных'!E16</f>
        <v>30465</v>
      </c>
      <c r="D16" s="7" t="str">
        <f>CONCATENATE('Ввод данных'!H16," ",'Ввод данных'!I16," ",'Ввод данных'!J16," ",'Ввод данных'!K16)</f>
        <v>Высшее КГУ им. Н.А. Некрасова 2005 Очная</v>
      </c>
      <c r="E16" s="7">
        <f>'Ввод данных'!G16</f>
        <v>17</v>
      </c>
      <c r="F16" s="7" t="str">
        <f>'Ввод данных'!L16</f>
        <v>Математика с дополнительной специальностью "Информатика"</v>
      </c>
      <c r="G16" s="7" t="str">
        <f>'Ввод данных'!M16</f>
        <v>учитель математики</v>
      </c>
      <c r="H16" s="7">
        <f>'Ввод данных'!N16</f>
        <v>9</v>
      </c>
      <c r="I16" s="7" t="str">
        <f>'Ввод данных'!O16</f>
        <v>математика</v>
      </c>
      <c r="J16" s="7">
        <f>'Ввод данных'!P16</f>
        <v>0</v>
      </c>
      <c r="K16" s="7" t="str">
        <f>CONCATENATE("КПК",'Ввод данных'!Q16, "; тьютор",'Ввод данных'!R16,"; ИКТ",'Ввод данных'!S16)</f>
        <v>КПК; тьютор; ИКТ</v>
      </c>
      <c r="L16" s="7" t="str">
        <f>CONCATENATE('Ввод данных'!T16,'Ввод данных'!U16,'Ввод данных'!V16,'Ввод данных'!W16)</f>
        <v/>
      </c>
      <c r="M16" s="30" t="str">
        <f>'Ввод данных'!X16</f>
        <v>г.Кострома, ул.Димитрова,    27-5</v>
      </c>
      <c r="N16" s="7" t="str">
        <f>'Ввод данных'!$Y$14</f>
        <v>Собственное жилье</v>
      </c>
      <c r="O16" s="7" t="str">
        <f>Обработка!S16</f>
        <v/>
      </c>
    </row>
    <row r="17" spans="1:15" ht="75.75" customHeight="1" x14ac:dyDescent="0.2">
      <c r="A17" s="7">
        <f>'Ввод данных'!B17</f>
        <v>4</v>
      </c>
      <c r="B17" s="7" t="str">
        <f>'Ввод данных'!C17</f>
        <v>Безменова Ирина Рафисовна</v>
      </c>
      <c r="C17" s="30">
        <f>'Ввод данных'!E17</f>
        <v>24971</v>
      </c>
      <c r="D17" s="7" t="str">
        <f>CONCATENATE('Ввод данных'!H17," ",'Ввод данных'!I17," ",'Ввод данных'!J17," ",'Ввод данных'!K17)</f>
        <v>Высшее КГПИ им. Н.А. Некрасова 1990 Очная</v>
      </c>
      <c r="E17" s="7">
        <f>'Ввод данных'!G17</f>
        <v>28</v>
      </c>
      <c r="F17" s="7" t="str">
        <f>'Ввод данных'!L17</f>
        <v>Биология и химия</v>
      </c>
      <c r="G17" s="7" t="str">
        <f>'Ввод данных'!M17</f>
        <v>учитель химии</v>
      </c>
      <c r="H17" s="7">
        <f>'Ввод данных'!N17</f>
        <v>34</v>
      </c>
      <c r="I17" s="7" t="str">
        <f>'Ввод данных'!O17</f>
        <v>химия, биология</v>
      </c>
      <c r="J17" s="7">
        <f>'Ввод данных'!P17</f>
        <v>0</v>
      </c>
      <c r="K17" s="7" t="str">
        <f>CONCATENATE("КПК",'Ввод данных'!Q17, "; тьютор",'Ввод данных'!R17,"; ИКТ",'Ввод данных'!S17)</f>
        <v>КПКСовременные подходы к преподаванию предметов естественнонаучного цикла в условиях реализации ФГОС          2022 год ; тьютор; ИКТ</v>
      </c>
      <c r="L17" s="7" t="str">
        <f>CONCATENATE('Ввод данных'!T17,'Ввод данных'!U17,'Ввод данных'!V17,'Ввод данных'!W17)</f>
        <v/>
      </c>
      <c r="M17" s="30" t="str">
        <f>'Ввод данных'!X17</f>
        <v>г.Кострома, ул.Шагова,       25/8-14</v>
      </c>
      <c r="N17" s="7" t="str">
        <f>'Ввод данных'!$Y$14</f>
        <v>Собственное жилье</v>
      </c>
      <c r="O17" s="7" t="str">
        <f>Обработка!S17</f>
        <v xml:space="preserve">12.02.2021  первая у  </v>
      </c>
    </row>
    <row r="18" spans="1:15" ht="105.75" customHeight="1" x14ac:dyDescent="0.2">
      <c r="A18" s="7">
        <f>'Ввод данных'!B18</f>
        <v>5</v>
      </c>
      <c r="B18" s="7" t="str">
        <f>'Ввод данных'!C18</f>
        <v>Бобарыкин Алексей Борисович</v>
      </c>
      <c r="C18" s="30">
        <f>'Ввод данных'!E18</f>
        <v>37391</v>
      </c>
      <c r="D18" s="7" t="str">
        <f>CONCATENATE('Ввод данных'!H18," ",'Ввод данных'!I18," ",'Ввод данных'!J18," ",'Ввод данных'!K18)</f>
        <v xml:space="preserve"> Шарьинский педагогический колледж Костромсой области  Заочная</v>
      </c>
      <c r="E18" s="7">
        <f>'Ввод данных'!G18</f>
        <v>0</v>
      </c>
      <c r="F18" s="7" t="str">
        <f>'Ввод данных'!L18</f>
        <v>Физическая культура</v>
      </c>
      <c r="G18" s="7" t="str">
        <f>'Ввод данных'!M18</f>
        <v>учитель физической культуры</v>
      </c>
      <c r="H18" s="7">
        <f>'Ввод данных'!N18</f>
        <v>26</v>
      </c>
      <c r="I18" s="7" t="str">
        <f>'Ввод данных'!O18</f>
        <v>физическая культура</v>
      </c>
      <c r="J18" s="7">
        <f>'Ввод данных'!P18</f>
        <v>0</v>
      </c>
      <c r="K18" s="7" t="str">
        <f>CONCATENATE("КПК",'Ввод данных'!Q18, "; тьютор",'Ввод данных'!R18,"; ИКТ",'Ввод данных'!S18)</f>
        <v>КПК; тьютор; ИКТ</v>
      </c>
      <c r="L18" s="7" t="str">
        <f>CONCATENATE('Ввод данных'!T18,'Ввод данных'!U18,'Ввод данных'!V18,'Ввод данных'!W18)</f>
        <v/>
      </c>
      <c r="M18" s="30" t="str">
        <f>'Ввод данных'!X18</f>
        <v>Костромская обл., Костромской       р-н., с.Кузьмищи, ул.Новая, 1-1</v>
      </c>
      <c r="N18" s="7" t="str">
        <f>'Ввод данных'!$Y$14</f>
        <v>Собственное жилье</v>
      </c>
      <c r="O18" s="7" t="str">
        <f>Обработка!S18</f>
        <v/>
      </c>
    </row>
    <row r="19" spans="1:15" ht="60" customHeight="1" x14ac:dyDescent="0.2">
      <c r="A19" s="7">
        <f>'Ввод данных'!B19</f>
        <v>6</v>
      </c>
      <c r="B19" s="7" t="str">
        <f>'Ввод данных'!C19</f>
        <v xml:space="preserve">Бобарыкина Яна Сергеевна </v>
      </c>
      <c r="C19" s="30">
        <f>'Ввод данных'!E19</f>
        <v>35701</v>
      </c>
      <c r="D19" s="7" t="str">
        <f>CONCATENATE('Ввод данных'!H19," ",'Ввод данных'!I19," ",'Ввод данных'!J19," ",'Ввод данных'!K19)</f>
        <v>Высшее Краснодарский государственный институт культуры 2021 Заочная</v>
      </c>
      <c r="E19" s="7">
        <f>'Ввод данных'!G19</f>
        <v>4</v>
      </c>
      <c r="F19" s="7" t="str">
        <f>'Ввод данных'!L19</f>
        <v>Народное художественное творчество по виду "Хореографическое творчество"</v>
      </c>
      <c r="G19" s="7" t="str">
        <f>'Ввод данных'!M19</f>
        <v>советник директора по воспитанию и по взаимодействию с детскими общественными объединениями</v>
      </c>
      <c r="H19" s="7" t="str">
        <f>'Ввод данных'!N19</f>
        <v>0,5 ставки</v>
      </c>
      <c r="I19" s="7">
        <f>'Ввод данных'!O19</f>
        <v>0</v>
      </c>
      <c r="J19" s="7">
        <f>'Ввод данных'!P19</f>
        <v>0</v>
      </c>
      <c r="K19" s="7" t="str">
        <f>CONCATENATE("КПК",'Ввод данных'!Q19, "; тьютор",'Ввод данных'!R19,"; ИКТ",'Ввод данных'!S19)</f>
        <v>КПКДеятельность советника директора по воспитанию и взаимодействию с детскими обществеными объединениями в образовательных организациях             2023; тьютор; ИКТ</v>
      </c>
      <c r="L19" s="7" t="str">
        <f>CONCATENATE('Ввод данных'!T19,'Ввод данных'!U19,'Ввод данных'!V19,'Ввод данных'!W19)</f>
        <v/>
      </c>
      <c r="M19" s="30" t="str">
        <f>'Ввод данных'!X19</f>
        <v>г.Кострома, ул.Олега Юрасова,7-62</v>
      </c>
      <c r="N19" s="7" t="str">
        <f>'Ввод данных'!$Y$14</f>
        <v>Собственное жилье</v>
      </c>
      <c r="O19" s="7" t="str">
        <f>Обработка!S19</f>
        <v/>
      </c>
    </row>
    <row r="20" spans="1:15" ht="60" customHeight="1" x14ac:dyDescent="0.2">
      <c r="A20" s="7">
        <f>'Ввод данных'!B20</f>
        <v>7</v>
      </c>
      <c r="B20" s="7" t="str">
        <f>'Ввод данных'!C20</f>
        <v>Богатырёва Марина Сергеевна</v>
      </c>
      <c r="C20" s="30">
        <f>'Ввод данных'!E20</f>
        <v>24971</v>
      </c>
      <c r="D20" s="7" t="str">
        <f>CONCATENATE('Ввод данных'!H20," ",'Ввод данных'!I20," ",'Ввод данных'!J20," ",'Ввод данных'!K20)</f>
        <v>Высшее Костромской технологический институт 1994 Очная</v>
      </c>
      <c r="E20" s="7">
        <f>'Ввод данных'!G20</f>
        <v>26</v>
      </c>
      <c r="F20" s="7" t="str">
        <f>'Ввод данных'!L20</f>
        <v>Технология тканей и трикотажа</v>
      </c>
      <c r="G20" s="7" t="str">
        <f>'Ввод данных'!M20</f>
        <v>учитель информатики</v>
      </c>
      <c r="H20" s="7">
        <f>'Ввод данных'!N20</f>
        <v>9</v>
      </c>
      <c r="I20" s="7" t="str">
        <f>'Ввод данных'!O20</f>
        <v>информатика</v>
      </c>
      <c r="J20" s="7">
        <f>'Ввод данных'!P20</f>
        <v>0</v>
      </c>
      <c r="K20" s="7" t="str">
        <f>CONCATENATE("КПК",'Ввод данных'!Q20, "; тьютор",'Ввод данных'!R20,"; ИКТ",'Ввод данных'!S20)</f>
        <v>КПКОбразование и педагогик (Переквалификация)    2022; тьютор; ИКТ</v>
      </c>
      <c r="L20" s="7" t="str">
        <f>CONCATENATE('Ввод данных'!T20,'Ввод данных'!U20,'Ввод данных'!V20,'Ввод данных'!W20)</f>
        <v/>
      </c>
      <c r="M20" s="30" t="str">
        <f>'Ввод данных'!X20</f>
        <v>г.Кострома, ул.Коллективная, 4/7-1</v>
      </c>
      <c r="N20" s="7" t="str">
        <f>'Ввод данных'!$Y$14</f>
        <v>Собственное жилье</v>
      </c>
      <c r="O20" s="7" t="str">
        <f>Обработка!S20</f>
        <v/>
      </c>
    </row>
    <row r="21" spans="1:15" ht="60" customHeight="1" x14ac:dyDescent="0.2">
      <c r="A21" s="7">
        <f>'Ввод данных'!B21</f>
        <v>8</v>
      </c>
      <c r="B21" s="7" t="str">
        <f>'Ввод данных'!C21</f>
        <v>Ваганова Светлана Алексеевна</v>
      </c>
      <c r="C21" s="30">
        <f>'Ввод данных'!E21</f>
        <v>33754</v>
      </c>
      <c r="D21" s="7" t="str">
        <f>CONCATENATE('Ввод данных'!H21," ",'Ввод данных'!I21," ",'Ввод данных'!J21," ",'Ввод данных'!K21)</f>
        <v>Высшее КГУ 2017 Очная</v>
      </c>
      <c r="E21" s="7">
        <f>'Ввод данных'!G21</f>
        <v>7</v>
      </c>
      <c r="F21" s="7" t="str">
        <f>'Ввод данных'!L21</f>
        <v>Педагогическое образование</v>
      </c>
      <c r="G21" s="7" t="str">
        <f>'Ввод данных'!M21</f>
        <v>учитель начальных классов</v>
      </c>
      <c r="H21" s="7">
        <f>'Ввод данных'!N21</f>
        <v>34</v>
      </c>
      <c r="I21" s="7" t="str">
        <f>'Ввод данных'!O21</f>
        <v>начальные классы</v>
      </c>
      <c r="J21" s="7">
        <f>'Ввод данных'!P21</f>
        <v>0</v>
      </c>
      <c r="K21" s="7" t="str">
        <f>CONCATENATE("КПК",'Ввод данных'!Q21, "; тьютор",'Ввод данных'!R21,"; ИКТ",'Ввод данных'!S21)</f>
        <v>КПКРеализация требований обновлённых ФГОС НОО, ФГОС ООО       в работе учителя (начальные классы)                  2022 год ; тьютор; ИКТ</v>
      </c>
      <c r="L21" s="7" t="str">
        <f>CONCATENATE('Ввод данных'!T21,'Ввод данных'!U21,'Ввод данных'!V21,'Ввод данных'!W21)</f>
        <v/>
      </c>
      <c r="M21" s="30" t="str">
        <f>'Ввод данных'!X21</f>
        <v>г.Кострома, пр-д.Строительный, 6-3</v>
      </c>
      <c r="N21" s="7" t="str">
        <f>'Ввод данных'!$Y$14</f>
        <v>Собственное жилье</v>
      </c>
      <c r="O21" s="7" t="str">
        <f>Обработка!S21</f>
        <v xml:space="preserve">25.12.2020  сзд у  </v>
      </c>
    </row>
    <row r="22" spans="1:15" ht="60" customHeight="1" x14ac:dyDescent="0.2">
      <c r="A22" s="7">
        <f>'Ввод данных'!B22</f>
        <v>9</v>
      </c>
      <c r="B22" s="7" t="str">
        <f>'Ввод данных'!C22</f>
        <v>Вакурова Кристина Олеговна</v>
      </c>
      <c r="C22" s="30">
        <f>'Ввод данных'!E22</f>
        <v>36283</v>
      </c>
      <c r="D22" s="7" t="str">
        <f>CONCATENATE('Ввод данных'!H22," ",'Ввод данных'!I22," ",'Ввод данных'!J22," ",'Ввод данных'!K22)</f>
        <v>Высшее КГУ 2021 Очная</v>
      </c>
      <c r="E22" s="7">
        <f>'Ввод данных'!G22</f>
        <v>3</v>
      </c>
      <c r="F22" s="7" t="str">
        <f>'Ввод данных'!L22</f>
        <v>Педагогическое образование (с двумя профилями подготовки) Иностранные языки (английския, немецкий)</v>
      </c>
      <c r="G22" s="7" t="str">
        <f>'Ввод данных'!M22</f>
        <v>учитель английского и немецкого языков</v>
      </c>
      <c r="H22" s="7">
        <f>'Ввод данных'!N22</f>
        <v>42</v>
      </c>
      <c r="I22" s="7" t="str">
        <f>'Ввод данных'!O22</f>
        <v>английский язык, немецкий язык</v>
      </c>
      <c r="J22" s="7">
        <f>'Ввод данных'!P22</f>
        <v>0</v>
      </c>
      <c r="K22" s="7" t="str">
        <f>CONCATENATE("КПК",'Ввод данных'!Q22, "; тьютор",'Ввод данных'!R22,"; ИКТ",'Ввод данных'!S22)</f>
        <v>КПКРеализация требований обновлённых ФГОС НОО, ФГОС ООО в работе учителя (иностранные языки)                 2022; тьютор; ИКТ</v>
      </c>
      <c r="L22" s="7" t="str">
        <f>CONCATENATE('Ввод данных'!T22,'Ввод данных'!U22,'Ввод данных'!V22,'Ввод данных'!W22)</f>
        <v/>
      </c>
      <c r="M22" s="30" t="str">
        <f>'Ввод данных'!X22</f>
        <v>г.Кострома, ул.Южная, 4Б-15</v>
      </c>
      <c r="N22" s="7" t="str">
        <f>'Ввод данных'!$Y$14</f>
        <v>Собственное жилье</v>
      </c>
      <c r="O22" s="7" t="str">
        <f>Обработка!S22</f>
        <v/>
      </c>
    </row>
    <row r="23" spans="1:15" ht="60" customHeight="1" x14ac:dyDescent="0.2">
      <c r="A23" s="7">
        <f>'Ввод данных'!B23</f>
        <v>10</v>
      </c>
      <c r="B23" s="7" t="str">
        <f>'Ввод данных'!C23</f>
        <v>Васина Ирина Витальевна</v>
      </c>
      <c r="C23" s="30">
        <f>'Ввод данных'!E23</f>
        <v>31839</v>
      </c>
      <c r="D23" s="7" t="str">
        <f>CONCATENATE('Ввод данных'!H23," ",'Ввод данных'!I23," ",'Ввод данных'!J23," ",'Ввод данных'!K23)</f>
        <v>Высшее КГУ им. Н.А. Некрасова 2009 Очная</v>
      </c>
      <c r="E23" s="7">
        <f>'Ввод данных'!G23</f>
        <v>9</v>
      </c>
      <c r="F23" s="7" t="str">
        <f>'Ввод данных'!L23</f>
        <v>Специальная дошкольная педагогика и психология</v>
      </c>
      <c r="G23" s="7" t="str">
        <f>'Ввод данных'!M23</f>
        <v>учитель-логопед</v>
      </c>
      <c r="H23" s="7" t="str">
        <f>'Ввод данных'!N23</f>
        <v>1 ставка</v>
      </c>
      <c r="I23" s="7">
        <f>'Ввод данных'!O23</f>
        <v>0</v>
      </c>
      <c r="J23" s="7">
        <f>'Ввод данных'!P23</f>
        <v>0</v>
      </c>
      <c r="K23" s="7" t="str">
        <f>CONCATENATE("КПК",'Ввод данных'!Q23, "; тьютор",'Ввод данных'!R23,"; ИКТ",'Ввод данных'!S23)</f>
        <v>КПКАктуальные аспекты дефектологической логопедической работы с обучающимися различных возрастных групп 2021 год Нейропсихологический подход к преодолению трудностей обучения 2022 ; тьютор; ИКТ</v>
      </c>
      <c r="L23" s="7" t="str">
        <f>CONCATENATE('Ввод данных'!T23,'Ввод данных'!U23,'Ввод данных'!V23,'Ввод данных'!W23)</f>
        <v/>
      </c>
      <c r="M23" s="30" t="str">
        <f>'Ввод данных'!X23</f>
        <v>г.Кострома,               м/р-н.Паново, 24А-45</v>
      </c>
      <c r="N23" s="7" t="str">
        <f>'Ввод данных'!$Y$14</f>
        <v>Собственное жилье</v>
      </c>
      <c r="O23" s="7" t="str">
        <f>Обработка!S23</f>
        <v xml:space="preserve">12.12.2021  сзд у  </v>
      </c>
    </row>
    <row r="24" spans="1:15" ht="60" customHeight="1" x14ac:dyDescent="0.2">
      <c r="A24" s="7">
        <f>'Ввод данных'!B24</f>
        <v>11</v>
      </c>
      <c r="B24" s="7" t="str">
        <f>'Ввод данных'!C24</f>
        <v>Горбунова Арина Александровна</v>
      </c>
      <c r="C24" s="30">
        <f>'Ввод данных'!E24</f>
        <v>35844</v>
      </c>
      <c r="D24" s="7" t="str">
        <f>CONCATENATE('Ввод данных'!H24," ",'Ввод данных'!I24," ",'Ввод данных'!J24," ",'Ввод данных'!K24)</f>
        <v>Высшее КГУ 2019 Очная</v>
      </c>
      <c r="E24" s="7">
        <f>'Ввод данных'!G24</f>
        <v>4</v>
      </c>
      <c r="F24" s="7" t="str">
        <f>'Ввод данных'!L24</f>
        <v>Физика</v>
      </c>
      <c r="G24" s="7" t="str">
        <f>'Ввод данных'!M24</f>
        <v>учитель физики</v>
      </c>
      <c r="H24" s="7">
        <f>'Ввод данных'!N24</f>
        <v>36</v>
      </c>
      <c r="I24" s="7" t="str">
        <f>'Ввод данных'!O24</f>
        <v>физика</v>
      </c>
      <c r="J24" s="7">
        <f>'Ввод данных'!P24</f>
        <v>0</v>
      </c>
      <c r="K24" s="7" t="str">
        <f>CONCATENATE("КПК",'Ввод данных'!Q24, "; тьютор",'Ввод данных'!R24,"; ИКТ",'Ввод данных'!S24)</f>
        <v>КПКСовременные подходы к преподаванию физики в условиях реализации ФГОС          2021 год ; тьютор; ИКТ</v>
      </c>
      <c r="L24" s="7" t="str">
        <f>CONCATENATE('Ввод данных'!T24,'Ввод данных'!U24,'Ввод данных'!V24,'Ввод данных'!W24)</f>
        <v/>
      </c>
      <c r="M24" s="30" t="str">
        <f>'Ввод данных'!X24</f>
        <v>г.Кострома, ул.Просёлочная,                 32-51</v>
      </c>
      <c r="N24" s="7" t="str">
        <f>'Ввод данных'!$Y$14</f>
        <v>Собственное жилье</v>
      </c>
      <c r="O24" s="7" t="str">
        <f>Обработка!S24</f>
        <v xml:space="preserve">17.11.2023  первая у  </v>
      </c>
    </row>
    <row r="25" spans="1:15" ht="60" customHeight="1" x14ac:dyDescent="0.2">
      <c r="A25" s="7">
        <f>'Ввод данных'!B25</f>
        <v>8</v>
      </c>
      <c r="B25" s="7" t="str">
        <f>'Ввод данных'!C25</f>
        <v>Горбунова Вера Геннадьевна</v>
      </c>
      <c r="C25" s="30">
        <f>'Ввод данных'!E25</f>
        <v>22846</v>
      </c>
      <c r="D25" s="7" t="str">
        <f>CONCATENATE('Ввод данных'!H25," ",'Ввод данных'!I25," ",'Ввод данных'!J25," ",'Ввод данных'!K25)</f>
        <v>Высшее КГПИ им. Н.А. Некрасова 1986 Очная</v>
      </c>
      <c r="E25" s="7">
        <f>'Ввод данных'!G25</f>
        <v>36</v>
      </c>
      <c r="F25" s="7" t="str">
        <f>'Ввод данных'!L25</f>
        <v>Английский и немецкий языки</v>
      </c>
      <c r="G25" s="7" t="str">
        <f>'Ввод данных'!M25</f>
        <v>учитель английского языка</v>
      </c>
      <c r="H25" s="7">
        <f>'Ввод данных'!N25</f>
        <v>29</v>
      </c>
      <c r="I25" s="7" t="str">
        <f>'Ввод данных'!O25</f>
        <v>английский язык</v>
      </c>
      <c r="J25" s="7">
        <f>'Ввод данных'!P25</f>
        <v>0</v>
      </c>
      <c r="K25" s="7" t="str">
        <f>CONCATENATE("КПК",'Ввод данных'!Q25, "; тьютор",'Ввод данных'!R25,"; ИКТ",'Ввод данных'!S25)</f>
        <v>КПКРеализация требований обновлённых ФГОС НОО, ФГОС ООО       в работе учителя (иностранный язык)                  2022 год ; тьютор; ИКТ</v>
      </c>
      <c r="L25" s="7" t="str">
        <f>CONCATENATE('Ввод данных'!T25,'Ввод данных'!U25,'Ввод данных'!V25,'Ввод данных'!W25)</f>
        <v>ПГ МОН РФ2012</v>
      </c>
      <c r="M25" s="30" t="str">
        <f>'Ввод данных'!X25</f>
        <v>г.Кострома, ул.Подлипаева,    3-16</v>
      </c>
      <c r="N25" s="7" t="str">
        <f>'Ввод данных'!$Y$14</f>
        <v>Собственное жилье</v>
      </c>
      <c r="O25" s="7" t="str">
        <f>Обработка!S25</f>
        <v xml:space="preserve">24.04.2020  первая у  </v>
      </c>
    </row>
    <row r="26" spans="1:15" ht="60" customHeight="1" x14ac:dyDescent="0.2">
      <c r="A26" s="7">
        <f>'Ввод данных'!B26</f>
        <v>12</v>
      </c>
      <c r="B26" s="7" t="str">
        <f>'Ввод данных'!C26</f>
        <v>Гусев Николай Федорович</v>
      </c>
      <c r="C26" s="30">
        <f>'Ввод данных'!E26</f>
        <v>17816</v>
      </c>
      <c r="D26" s="7" t="str">
        <f>CONCATENATE('Ввод данных'!H26," ",'Ввод данных'!I26," ",'Ввод данных'!J26," ",'Ввод данных'!K26)</f>
        <v xml:space="preserve"> Костромской государственный технологический университет 1973 Очная</v>
      </c>
      <c r="E26" s="7">
        <f>'Ввод данных'!G26</f>
        <v>4</v>
      </c>
      <c r="F26" s="7" t="str">
        <f>'Ввод данных'!L26</f>
        <v>Экономика и организация промышленности предметов широкого потребления</v>
      </c>
      <c r="G26" s="7" t="str">
        <f>'Ввод данных'!M26</f>
        <v xml:space="preserve">педагог дополнительного образования </v>
      </c>
      <c r="H26" s="7" t="str">
        <f>'Ввод данных'!N26</f>
        <v>1 ставка</v>
      </c>
      <c r="I26" s="7">
        <f>'Ввод данных'!O26</f>
        <v>0</v>
      </c>
      <c r="J26" s="7">
        <f>'Ввод данных'!P26</f>
        <v>0</v>
      </c>
      <c r="K26" s="7" t="str">
        <f>CONCATENATE("КПК",'Ввод данных'!Q26, "; тьютор",'Ввод данных'!R26,"; ИКТ",'Ввод данных'!S26)</f>
        <v>КПКПедагогическое образование: педагог  дополнительного образовния детей и взрослых (переквалификация)      2020; тьютор; ИКТ</v>
      </c>
      <c r="L26" s="7" t="str">
        <f>CONCATENATE('Ввод данных'!T26,'Ввод данных'!U26,'Ввод данных'!V26,'Ввод данных'!W26)</f>
        <v/>
      </c>
      <c r="M26" s="30" t="str">
        <f>'Ввод данных'!X26</f>
        <v>г.Кострома, ул.Санаторная, 3А</v>
      </c>
      <c r="N26" s="7" t="str">
        <f>'Ввод данных'!$Y$14</f>
        <v>Собственное жилье</v>
      </c>
      <c r="O26" s="7" t="str">
        <f>Обработка!S26</f>
        <v/>
      </c>
    </row>
    <row r="27" spans="1:15" ht="60" customHeight="1" x14ac:dyDescent="0.2">
      <c r="A27" s="7">
        <f>'Ввод данных'!B27</f>
        <v>13</v>
      </c>
      <c r="B27" s="7" t="str">
        <f>'Ввод данных'!C27</f>
        <v>Гусева Наталия Анатольевна</v>
      </c>
      <c r="C27" s="30">
        <f>'Ввод данных'!E27</f>
        <v>31667</v>
      </c>
      <c r="D27" s="7" t="str">
        <f>CONCATENATE('Ввод данных'!H27," ",'Ввод данных'!I27," ",'Ввод данных'!J27," ",'Ввод данных'!K27)</f>
        <v xml:space="preserve"> КГУ им.Н.А.Некрасова 2015 Очная</v>
      </c>
      <c r="E27" s="7">
        <f>'Ввод данных'!G27</f>
        <v>13</v>
      </c>
      <c r="F27" s="7" t="str">
        <f>'Ввод данных'!L27</f>
        <v>Физическая культура</v>
      </c>
      <c r="G27" s="7" t="str">
        <f>'Ввод данных'!M27</f>
        <v>Тьютор</v>
      </c>
      <c r="H27" s="7" t="str">
        <f>'Ввод данных'!N27</f>
        <v>1 ставка</v>
      </c>
      <c r="I27" s="7">
        <f>'Ввод данных'!O27</f>
        <v>0</v>
      </c>
      <c r="J27" s="7">
        <f>'Ввод данных'!P27</f>
        <v>0</v>
      </c>
      <c r="K27" s="7" t="str">
        <f>CONCATENATE("КПК",'Ввод данных'!Q27, "; тьютор",'Ввод данных'!R27,"; ИКТ",'Ввод данных'!S27)</f>
        <v>КПК    Использование методов с научно доказанной эффективностью в работе с детьми с РАС в образовательных организациях              2022; тьютор; ИКТ</v>
      </c>
      <c r="L27" s="7" t="str">
        <f>CONCATENATE('Ввод данных'!T27,'Ввод данных'!U27,'Ввод данных'!V27,'Ввод данных'!W27)</f>
        <v/>
      </c>
      <c r="M27" s="30" t="str">
        <f>'Ввод данных'!X27</f>
        <v>г.Кострома,                м/р-н.Паново,     30-9</v>
      </c>
      <c r="N27" s="7" t="str">
        <f>'Ввод данных'!$Y$14</f>
        <v>Собственное жилье</v>
      </c>
      <c r="O27" s="7" t="str">
        <f>Обработка!S27</f>
        <v/>
      </c>
    </row>
    <row r="28" spans="1:15" ht="60" customHeight="1" x14ac:dyDescent="0.2">
      <c r="A28" s="7">
        <f>'Ввод данных'!B28</f>
        <v>14</v>
      </c>
      <c r="B28" s="7" t="str">
        <f>'Ввод данных'!C28</f>
        <v xml:space="preserve">Даргаллы Рамида Имран кызы </v>
      </c>
      <c r="C28" s="30">
        <f>'Ввод данных'!E28</f>
        <v>24216</v>
      </c>
      <c r="D28" s="7" t="str">
        <f>CONCATENATE('Ввод данных'!H28," ",'Ввод данных'!I28," ",'Ввод данных'!J28," ",'Ввод данных'!K28)</f>
        <v>Высшее Азербайджанский педагогический институт иностранных языков 1988 Очная</v>
      </c>
      <c r="E28" s="7">
        <f>'Ввод данных'!G28</f>
        <v>25</v>
      </c>
      <c r="F28" s="7" t="str">
        <f>'Ввод данных'!L28</f>
        <v>Французский и английский языки</v>
      </c>
      <c r="G28" s="7" t="str">
        <f>'Ввод данных'!M28</f>
        <v>учитель английского языка</v>
      </c>
      <c r="H28" s="7">
        <f>'Ввод данных'!N28</f>
        <v>7</v>
      </c>
      <c r="I28" s="7" t="str">
        <f>'Ввод данных'!O28</f>
        <v>английский язык, французский язык</v>
      </c>
      <c r="J28" s="7">
        <f>'Ввод данных'!P28</f>
        <v>0</v>
      </c>
      <c r="K28" s="7" t="str">
        <f>CONCATENATE("КПК",'Ввод данных'!Q28, "; тьютор",'Ввод данных'!R28,"; ИКТ",'Ввод данных'!S28)</f>
        <v>КПКОрганизация работы                     с обучающимися    с ОВЗ в соответствии           с ФГОС                      2020; тьютор; ИКТ</v>
      </c>
      <c r="L28" s="7" t="str">
        <f>CONCATENATE('Ввод данных'!T28,'Ввод данных'!U28,'Ввод данных'!V28,'Ввод данных'!W28)</f>
        <v/>
      </c>
      <c r="M28" s="30" t="str">
        <f>'Ввод данных'!X28</f>
        <v>г.Кострома, ул.  Индустриальная, 19-70</v>
      </c>
      <c r="N28" s="7" t="str">
        <f>'Ввод данных'!$Y$14</f>
        <v>Собственное жилье</v>
      </c>
      <c r="O28" s="7" t="str">
        <f>Обработка!S28</f>
        <v xml:space="preserve">16.12.2022  сзд у  </v>
      </c>
    </row>
    <row r="29" spans="1:15" ht="60" customHeight="1" x14ac:dyDescent="0.2">
      <c r="A29" s="7">
        <f>'Ввод данных'!B29</f>
        <v>15</v>
      </c>
      <c r="B29" s="7" t="str">
        <f>'Ввод данных'!C29</f>
        <v>Дворецкая Екатерина Сергеевна</v>
      </c>
      <c r="C29" s="30">
        <f>'Ввод данных'!E29</f>
        <v>37651</v>
      </c>
      <c r="D29" s="7" t="str">
        <f>CONCATENATE('Ввод данных'!H29," ",'Ввод данных'!I29," ",'Ввод данных'!J29," ",'Ввод данных'!K29)</f>
        <v>Среднее профессиональное Гатчинсикй педагогический колледж имени К.Д. Ушинского 2023 Очная</v>
      </c>
      <c r="E29" s="7">
        <f>'Ввод данных'!G29</f>
        <v>1</v>
      </c>
      <c r="F29" s="7" t="str">
        <f>'Ввод данных'!L29</f>
        <v>Преподавание в начальных классах</v>
      </c>
      <c r="G29" s="7" t="str">
        <f>'Ввод данных'!M29</f>
        <v>учитель начальных классов</v>
      </c>
      <c r="H29" s="7">
        <f>'Ввод данных'!N29</f>
        <v>19</v>
      </c>
      <c r="I29" s="7" t="str">
        <f>'Ввод данных'!O29</f>
        <v>начальные классы</v>
      </c>
      <c r="J29" s="7">
        <f>'Ввод данных'!P29</f>
        <v>0</v>
      </c>
      <c r="K29" s="7" t="str">
        <f>CONCATENATE("КПК",'Ввод данных'!Q29, "; тьютор",'Ввод данных'!R29,"; ИКТ",'Ввод данных'!S29)</f>
        <v>КПК; тьютор; ИКТ</v>
      </c>
      <c r="L29" s="7" t="str">
        <f>CONCATENATE('Ввод данных'!T29,'Ввод данных'!U29,'Ввод данных'!V29,'Ввод данных'!W29)</f>
        <v/>
      </c>
      <c r="M29" s="30" t="str">
        <f>'Ввод данных'!X29</f>
        <v>г.Кострома,       пр-д.Брёзовый, 18-15</v>
      </c>
      <c r="N29" s="7" t="str">
        <f>'Ввод данных'!$Y$14</f>
        <v>Собственное жилье</v>
      </c>
      <c r="O29" s="7" t="str">
        <f>Обработка!S29</f>
        <v/>
      </c>
    </row>
    <row r="30" spans="1:15" ht="60" customHeight="1" x14ac:dyDescent="0.2">
      <c r="A30" s="7">
        <f>'Ввод данных'!B30</f>
        <v>16</v>
      </c>
      <c r="B30" s="7" t="str">
        <f>'Ввод данных'!C30</f>
        <v>Дмитриева Анастасия Владимировна</v>
      </c>
      <c r="C30" s="30">
        <f>'Ввод данных'!E30</f>
        <v>34983</v>
      </c>
      <c r="D30" s="7" t="str">
        <f>CONCATENATE('Ввод данных'!H30," ",'Ввод данных'!I30," ",'Ввод данных'!J30," ",'Ввод данных'!K30)</f>
        <v xml:space="preserve"> Ярославский ГПУ им.К.Д.Ушинского  Заочная</v>
      </c>
      <c r="E30" s="7">
        <f>'Ввод данных'!G30</f>
        <v>1</v>
      </c>
      <c r="F30" s="7" t="str">
        <f>'Ввод данных'!L30</f>
        <v>Филология</v>
      </c>
      <c r="G30" s="7" t="str">
        <f>'Ввод данных'!M30</f>
        <v>учитель русского языка и литературы</v>
      </c>
      <c r="H30" s="7">
        <f>'Ввод данных'!N30</f>
        <v>40</v>
      </c>
      <c r="I30" s="7" t="str">
        <f>'Ввод данных'!O30</f>
        <v>русский язык, литература</v>
      </c>
      <c r="J30" s="7">
        <f>'Ввод данных'!P30</f>
        <v>0</v>
      </c>
      <c r="K30" s="7" t="str">
        <f>CONCATENATE("КПК",'Ввод данных'!Q30, "; тьютор",'Ввод данных'!R30,"; ИКТ",'Ввод данных'!S30)</f>
        <v>КПК; тьютор; ИКТ</v>
      </c>
      <c r="L30" s="7" t="str">
        <f>CONCATENATE('Ввод данных'!T30,'Ввод данных'!U30,'Ввод данных'!V30,'Ввод данных'!W30)</f>
        <v/>
      </c>
      <c r="M30" s="30" t="str">
        <f>'Ввод данных'!X30</f>
        <v>г.Кострома,      м/р-н. Давыдовский-1, 28-42</v>
      </c>
      <c r="N30" s="7" t="str">
        <f>'Ввод данных'!$Y$14</f>
        <v>Собственное жилье</v>
      </c>
      <c r="O30" s="7" t="str">
        <f>Обработка!S30</f>
        <v/>
      </c>
    </row>
    <row r="31" spans="1:15" ht="60" customHeight="1" x14ac:dyDescent="0.2">
      <c r="A31" s="7">
        <f>'Ввод данных'!B31</f>
        <v>17</v>
      </c>
      <c r="B31" s="7" t="str">
        <f>'Ввод данных'!C31</f>
        <v>Елохина Анна Владимировна</v>
      </c>
      <c r="C31" s="30">
        <f>'Ввод данных'!E31</f>
        <v>36594</v>
      </c>
      <c r="D31" s="7" t="str">
        <f>CONCATENATE('Ввод данных'!H31," ",'Ввод данных'!I31," ",'Ввод данных'!J31," ",'Ввод данных'!K31)</f>
        <v>Среднее профессиональное Северный педагогический колледж, г. Серов 2021 Очная</v>
      </c>
      <c r="E31" s="7">
        <f>'Ввод данных'!G31</f>
        <v>3</v>
      </c>
      <c r="F31" s="7" t="str">
        <f>'Ввод данных'!L31</f>
        <v>Преподавание в начальных классах</v>
      </c>
      <c r="G31" s="7" t="str">
        <f>'Ввод данных'!M31</f>
        <v>учитель начальных классов</v>
      </c>
      <c r="H31" s="7" t="str">
        <f>'Ввод данных'!N31</f>
        <v>декрет</v>
      </c>
      <c r="I31" s="7" t="str">
        <f>'Ввод данных'!O31</f>
        <v>начальные классы</v>
      </c>
      <c r="J31" s="7">
        <f>'Ввод данных'!P31</f>
        <v>0</v>
      </c>
      <c r="K31" s="7" t="str">
        <f>CONCATENATE("КПК",'Ввод данных'!Q31, "; тьютор",'Ввод данных'!R31,"; ИКТ",'Ввод данных'!S31)</f>
        <v>КПК; тьютор; ИКТ</v>
      </c>
      <c r="L31" s="7" t="str">
        <f>CONCATENATE('Ввод данных'!T31,'Ввод данных'!U31,'Ввод данных'!V31,'Ввод данных'!W31)</f>
        <v/>
      </c>
      <c r="M31" s="30" t="str">
        <f>'Ввод данных'!X31</f>
        <v>г. Кострома, ул. Горького, д. 16</v>
      </c>
      <c r="N31" s="7" t="str">
        <f>'Ввод данных'!$Y$14</f>
        <v>Собственное жилье</v>
      </c>
      <c r="O31" s="7" t="str">
        <f>Обработка!S31</f>
        <v/>
      </c>
    </row>
    <row r="32" spans="1:15" ht="60" customHeight="1" x14ac:dyDescent="0.2">
      <c r="A32" s="7">
        <f>'Ввод данных'!B32</f>
        <v>18</v>
      </c>
      <c r="B32" s="7" t="str">
        <f>'Ввод данных'!C32</f>
        <v>Жигар Татьяна Иосифовна</v>
      </c>
      <c r="C32" s="30">
        <f>'Ввод данных'!E32</f>
        <v>25249</v>
      </c>
      <c r="D32" s="7" t="str">
        <f>CONCATENATE('Ввод данных'!H32," ",'Ввод данных'!I32," ",'Ввод данных'!J32," ",'Ввод данных'!K32)</f>
        <v>Высшее Минский ГПИ иностранных языков 1991 Очная</v>
      </c>
      <c r="E32" s="7">
        <f>'Ввод данных'!G32</f>
        <v>23</v>
      </c>
      <c r="F32" s="7" t="str">
        <f>'Ввод данных'!L32</f>
        <v>Английския и французский языки</v>
      </c>
      <c r="G32" s="7" t="str">
        <f>'Ввод данных'!M32</f>
        <v>учитель английского языка</v>
      </c>
      <c r="H32" s="7">
        <f>'Ввод данных'!N32</f>
        <v>31</v>
      </c>
      <c r="I32" s="7" t="str">
        <f>'Ввод данных'!O32</f>
        <v>английский язык</v>
      </c>
      <c r="J32" s="7">
        <f>'Ввод данных'!P32</f>
        <v>0</v>
      </c>
      <c r="K32" s="7" t="str">
        <f>CONCATENATE("КПК",'Ввод данных'!Q32, "; тьютор",'Ввод данных'!R32,"; ИКТ",'Ввод данных'!S32)</f>
        <v>КПКРеализация требований обновлённых ФГОС НОО, ФГОС ООО       в работе учителя (иностранный язык)                  2022 год ; тьютор; ИКТ</v>
      </c>
      <c r="L32" s="7" t="str">
        <f>CONCATENATE('Ввод данных'!T32,'Ввод данных'!U32,'Ввод данных'!V32,'Ввод данных'!W32)</f>
        <v>Почётная грамота ДОН КО 2014</v>
      </c>
      <c r="M32" s="30" t="str">
        <f>'Ввод данных'!X32</f>
        <v>г.Кострома, ул.Никитская,     56-45</v>
      </c>
      <c r="N32" s="7" t="str">
        <f>'Ввод данных'!$Y$14</f>
        <v>Собственное жилье</v>
      </c>
      <c r="O32" s="7" t="str">
        <f>Обработка!S32</f>
        <v xml:space="preserve">11.12.2020  первая у  </v>
      </c>
    </row>
    <row r="33" spans="1:15" ht="60" customHeight="1" x14ac:dyDescent="0.2">
      <c r="A33" s="7">
        <f>'Ввод данных'!B33</f>
        <v>19</v>
      </c>
      <c r="B33" s="7" t="str">
        <f>'Ввод данных'!C33</f>
        <v>Зимина Анна Юрьевна</v>
      </c>
      <c r="C33" s="30">
        <f>'Ввод данных'!E33</f>
        <v>36472</v>
      </c>
      <c r="D33" s="7" t="str">
        <f>CONCATENATE('Ввод данных'!H33," ",'Ввод данных'!I33," ",'Ввод данных'!J33," ",'Ввод данных'!K33)</f>
        <v>Высшее КГУ 2021 Очная</v>
      </c>
      <c r="E33" s="7">
        <f>'Ввод данных'!G33</f>
        <v>3</v>
      </c>
      <c r="F33" s="7" t="str">
        <f>'Ввод данных'!L33</f>
        <v>Педагогическое образование. Математика</v>
      </c>
      <c r="G33" s="7" t="str">
        <f>'Ввод данных'!M33</f>
        <v>учитель математики</v>
      </c>
      <c r="H33" s="7">
        <f>'Ввод данных'!N33</f>
        <v>39</v>
      </c>
      <c r="I33" s="7" t="str">
        <f>'Ввод данных'!O33</f>
        <v>математика</v>
      </c>
      <c r="J33" s="7">
        <f>'Ввод данных'!P33</f>
        <v>0</v>
      </c>
      <c r="K33" s="7" t="str">
        <f>CONCATENATE("КПК",'Ввод данных'!Q33, "; тьютор",'Ввод данных'!R33,"; ИКТ",'Ввод данных'!S33)</f>
        <v>КПКРеализация требований обновлённых ФГОС НОО, ФГОС ООО в работе учителя (математика)           2022; тьютор; ИКТ</v>
      </c>
      <c r="L33" s="7" t="str">
        <f>CONCATENATE('Ввод данных'!T33,'Ввод данных'!U33,'Ввод данных'!V33,'Ввод данных'!W33)</f>
        <v/>
      </c>
      <c r="M33" s="30" t="str">
        <f>'Ввод данных'!X33</f>
        <v>г.Кострома,                 м/р-н.Паново,    26-147</v>
      </c>
      <c r="N33" s="7" t="str">
        <f>'Ввод данных'!$Y$14</f>
        <v>Собственное жилье</v>
      </c>
      <c r="O33" s="7" t="str">
        <f>Обработка!S33</f>
        <v/>
      </c>
    </row>
    <row r="34" spans="1:15" ht="60" customHeight="1" x14ac:dyDescent="0.2">
      <c r="A34" s="7">
        <f>'Ввод данных'!B34</f>
        <v>20</v>
      </c>
      <c r="B34" s="7" t="str">
        <f>'Ввод данных'!C34</f>
        <v>Калашникова Наталья Петровна</v>
      </c>
      <c r="C34" s="30">
        <f>'Ввод данных'!E34</f>
        <v>28456</v>
      </c>
      <c r="D34" s="7" t="str">
        <f>CONCATENATE('Ввод данных'!H34," ",'Ввод данных'!I34," ",'Ввод данных'!J34," ",'Ввод данных'!K34)</f>
        <v>Высшее Воронежский ГПУ 2001 Очная</v>
      </c>
      <c r="E34" s="7">
        <f>'Ввод данных'!G34</f>
        <v>26</v>
      </c>
      <c r="F34" s="7" t="str">
        <f>'Ввод данных'!L34</f>
        <v>Физическая культура и спорт</v>
      </c>
      <c r="G34" s="7" t="str">
        <f>'Ввод данных'!M34</f>
        <v>учитель физической культуры</v>
      </c>
      <c r="H34" s="7">
        <f>'Ввод данных'!N34</f>
        <v>34</v>
      </c>
      <c r="I34" s="7" t="str">
        <f>'Ввод данных'!O34</f>
        <v>физкультура</v>
      </c>
      <c r="J34" s="7">
        <f>'Ввод данных'!P34</f>
        <v>0</v>
      </c>
      <c r="K34" s="7" t="str">
        <f>CONCATENATE("КПК",'Ввод данных'!Q34, "; тьютор",'Ввод данных'!R34,"; ИКТ",'Ввод данных'!S34)</f>
        <v>КПКРеализация требований обновлённых ФГОС НОО, ФГОС ООО в работе учителя (физическая культура)                   2022; тьютор; ИКТ</v>
      </c>
      <c r="L34" s="7" t="str">
        <f>CONCATENATE('Ввод данных'!T34,'Ввод данных'!U34,'Ввод данных'!V34,'Ввод данных'!W34)</f>
        <v/>
      </c>
      <c r="M34" s="30" t="str">
        <f>'Ввод данных'!X34</f>
        <v>г.Кострома, ул.Экскаваторщиков, 28-42</v>
      </c>
      <c r="N34" s="7" t="str">
        <f>'Ввод данных'!$Y$14</f>
        <v>Собственное жилье</v>
      </c>
      <c r="O34" s="7" t="str">
        <f>Обработка!S34</f>
        <v xml:space="preserve">28.05.2023  высшая у  </v>
      </c>
    </row>
    <row r="35" spans="1:15" ht="60" customHeight="1" x14ac:dyDescent="0.2">
      <c r="A35" s="7">
        <f>'Ввод данных'!B35</f>
        <v>21</v>
      </c>
      <c r="B35" s="7" t="str">
        <f>'Ввод данных'!C35</f>
        <v>Кипяткова Наталия Михайловна</v>
      </c>
      <c r="C35" s="30">
        <f>'Ввод данных'!E35</f>
        <v>25762</v>
      </c>
      <c r="D35" s="7" t="str">
        <f>CONCATENATE('Ввод данных'!H35," ",'Ввод данных'!I35," ",'Ввод данных'!J35," ",'Ввод данных'!K35)</f>
        <v>Высшее КГУ  им. Н.А. Некрасова 1999 Очная</v>
      </c>
      <c r="E35" s="7">
        <f>'Ввод данных'!G35</f>
        <v>34</v>
      </c>
      <c r="F35" s="7" t="str">
        <f>'Ввод данных'!L35</f>
        <v>Математика</v>
      </c>
      <c r="G35" s="7" t="str">
        <f>'Ввод данных'!M35</f>
        <v>учитель математики</v>
      </c>
      <c r="H35" s="7">
        <f>'Ввод данных'!N35</f>
        <v>39</v>
      </c>
      <c r="I35" s="7" t="str">
        <f>'Ввод данных'!O35</f>
        <v>математика</v>
      </c>
      <c r="J35" s="7">
        <f>'Ввод данных'!P35</f>
        <v>0</v>
      </c>
      <c r="K35" s="7" t="str">
        <f>CONCATENATE("КПК",'Ввод данных'!Q35, "; тьютор",'Ввод данных'!R35,"; ИКТ",'Ввод данных'!S35)</f>
        <v>КПКСовременные подходы к преподаванию математики в условиях реализации ФГОС                              2022 год ; тьютор; ИКТ</v>
      </c>
      <c r="L35" s="7" t="str">
        <f>CONCATENATE('Ввод данных'!T35,'Ввод данных'!U35,'Ввод данных'!V35,'Ввод данных'!W35)</f>
        <v>ПГ МП РФ2021</v>
      </c>
      <c r="M35" s="30" t="str">
        <f>'Ввод данных'!X35</f>
        <v>г.Кострома, проезд Березовый, 8-37</v>
      </c>
      <c r="N35" s="7" t="str">
        <f>'Ввод данных'!$Y$14</f>
        <v>Собственное жилье</v>
      </c>
      <c r="O35" s="7" t="str">
        <f>Обработка!S35</f>
        <v xml:space="preserve">15.12.2022  высшая у  </v>
      </c>
    </row>
    <row r="36" spans="1:15" ht="60" customHeight="1" x14ac:dyDescent="0.2">
      <c r="A36" s="7">
        <f>'Ввод данных'!B36</f>
        <v>21</v>
      </c>
      <c r="B36" s="7" t="str">
        <f>'Ввод данных'!C36</f>
        <v>Кокушева Татьяна Викторовна</v>
      </c>
      <c r="C36" s="30">
        <f>'Ввод данных'!E36</f>
        <v>18153</v>
      </c>
      <c r="D36" s="7" t="str">
        <f>CONCATENATE('Ввод данных'!H36," ",'Ввод данных'!I36," ",'Ввод данных'!J36," ",'Ввод данных'!K36)</f>
        <v>Высшее КГПИ им. Н.А.Некрасова 1977 Очная</v>
      </c>
      <c r="E36" s="7">
        <f>'Ввод данных'!G36</f>
        <v>53</v>
      </c>
      <c r="F36" s="7" t="str">
        <f>'Ввод данных'!L36</f>
        <v>История и обществоведение, методика пионерской и комсомолькой работы</v>
      </c>
      <c r="G36" s="7" t="str">
        <f>'Ввод данных'!M36</f>
        <v>Воспитатель</v>
      </c>
      <c r="H36" s="7" t="str">
        <f>'Ввод данных'!N36</f>
        <v>0,25 ставки</v>
      </c>
      <c r="I36" s="7">
        <f>'Ввод данных'!O36</f>
        <v>0</v>
      </c>
      <c r="J36" s="7">
        <f>'Ввод данных'!P36</f>
        <v>0</v>
      </c>
      <c r="K36" s="7" t="str">
        <f>CONCATENATE("КПК",'Ввод данных'!Q36, "; тьютор",'Ввод данных'!R36,"; ИКТ",'Ввод данных'!S36)</f>
        <v>КПК; тьютор; ИКТ</v>
      </c>
      <c r="L36" s="7" t="str">
        <f>CONCATENATE('Ввод данных'!T36,'Ввод данных'!U36,'Ввод данных'!V36,'Ввод данных'!W36)</f>
        <v>ПГ МОН РФ2005</v>
      </c>
      <c r="M36" s="30" t="str">
        <f>'Ввод данных'!X36</f>
        <v>г.Кострома, м/р-н.Паново, 6-121</v>
      </c>
      <c r="N36" s="7" t="str">
        <f>'Ввод данных'!$Y$14</f>
        <v>Собственное жилье</v>
      </c>
      <c r="O36" s="7" t="str">
        <f>Обработка!S36</f>
        <v xml:space="preserve">11.03.2022  сзд у  </v>
      </c>
    </row>
    <row r="37" spans="1:15" ht="60" customHeight="1" x14ac:dyDescent="0.2">
      <c r="A37" s="7">
        <f>'Ввод данных'!B37</f>
        <v>22</v>
      </c>
      <c r="B37" s="7" t="str">
        <f>'Ввод данных'!C37</f>
        <v>Колосова Юлия Васильевна</v>
      </c>
      <c r="C37" s="30">
        <f>'Ввод данных'!E37</f>
        <v>37116</v>
      </c>
      <c r="D37" s="7" t="str">
        <f>CONCATENATE('Ввод данных'!H37," ",'Ввод данных'!I37," ",'Ввод данных'!J37," ",'Ввод данных'!K37)</f>
        <v>Среднее профессиональное Галичский педагогический колледж Костромской области 2021 Очная</v>
      </c>
      <c r="E37" s="7">
        <f>'Ввод данных'!G37</f>
        <v>3</v>
      </c>
      <c r="F37" s="7" t="str">
        <f>'Ввод данных'!L37</f>
        <v>Преподавание в начальных классах</v>
      </c>
      <c r="G37" s="7" t="str">
        <f>'Ввод данных'!M37</f>
        <v>Учитель начальных классов</v>
      </c>
      <c r="H37" s="7">
        <f>'Ввод данных'!N37</f>
        <v>34</v>
      </c>
      <c r="I37" s="7" t="str">
        <f>'Ввод данных'!O37</f>
        <v>начальные классы</v>
      </c>
      <c r="J37" s="7">
        <f>'Ввод данных'!P37</f>
        <v>0</v>
      </c>
      <c r="K37" s="7" t="str">
        <f>CONCATENATE("КПК",'Ввод данных'!Q37, "; тьютор",'Ввод данных'!R37,"; ИКТ",'Ввод данных'!S37)</f>
        <v>КПКСовременные подходы к учебной деятельности младших школьников в рамках реализации                   ФГОС НОО                                2022; тьютор; ИКТ</v>
      </c>
      <c r="L37" s="7" t="str">
        <f>CONCATENATE('Ввод данных'!T37,'Ввод данных'!U37,'Ввод данных'!V37,'Ввод данных'!W37)</f>
        <v/>
      </c>
      <c r="M37" s="30" t="str">
        <f>'Ввод данных'!X37</f>
        <v>г.Кострома, проезд Берёзовый,         20-120</v>
      </c>
      <c r="N37" s="7" t="str">
        <f>'Ввод данных'!$Y$14</f>
        <v>Собственное жилье</v>
      </c>
      <c r="O37" s="7" t="str">
        <f>Обработка!S37</f>
        <v/>
      </c>
    </row>
    <row r="38" spans="1:15" ht="60" customHeight="1" x14ac:dyDescent="0.2">
      <c r="A38" s="7">
        <f>'Ввод данных'!B38</f>
        <v>23</v>
      </c>
      <c r="B38" s="7" t="str">
        <f>'Ввод данных'!C38</f>
        <v>Комлева Светлана Владимировна</v>
      </c>
      <c r="C38" s="30">
        <f>'Ввод данных'!E38</f>
        <v>26452</v>
      </c>
      <c r="D38" s="7" t="str">
        <f>CONCATENATE('Ввод данных'!H38," ",'Ввод данных'!I38," ",'Ввод данных'!J38," ",'Ввод данных'!K38)</f>
        <v>Высшее КГУ им. Н.А. Некрасова 1999 Очная</v>
      </c>
      <c r="E38" s="7">
        <f>'Ввод данных'!G38</f>
        <v>31</v>
      </c>
      <c r="F38" s="7" t="str">
        <f>'Ввод данных'!L38</f>
        <v>Педагогика и психология</v>
      </c>
      <c r="G38" s="7" t="str">
        <f>'Ввод данных'!M38</f>
        <v>Учитель начальных классов</v>
      </c>
      <c r="H38" s="7">
        <f>'Ввод данных'!N38</f>
        <v>19</v>
      </c>
      <c r="I38" s="7" t="str">
        <f>'Ввод данных'!O38</f>
        <v>начальные классы</v>
      </c>
      <c r="J38" s="7">
        <f>'Ввод данных'!P38</f>
        <v>0</v>
      </c>
      <c r="K38" s="7" t="str">
        <f>CONCATENATE("КПК",'Ввод данных'!Q38, "; тьютор",'Ввод данных'!R38,"; ИКТ",'Ввод данных'!S38)</f>
        <v>КПКРеализация требований обновлённых ФГО НОО, ФГОС ООО в работе учителя (начальные классы) 2022; тьютор; ИКТ</v>
      </c>
      <c r="L38" s="7" t="str">
        <f>CONCATENATE('Ввод данных'!T38,'Ввод данных'!U38,'Ввод данных'!V38,'Ввод данных'!W38)</f>
        <v/>
      </c>
      <c r="M38" s="30" t="str">
        <f>'Ввод данных'!X38</f>
        <v>г.Кострома, мкр.Венеция, 23-17</v>
      </c>
      <c r="N38" s="7" t="str">
        <f>'Ввод данных'!$Y$14</f>
        <v>Собственное жилье</v>
      </c>
      <c r="O38" s="7" t="str">
        <f>Обработка!S38</f>
        <v/>
      </c>
    </row>
    <row r="39" spans="1:15" ht="60" customHeight="1" x14ac:dyDescent="0.2">
      <c r="A39" s="7">
        <f>'Ввод данных'!B39</f>
        <v>24</v>
      </c>
      <c r="B39" s="7" t="str">
        <f>'Ввод данных'!C39</f>
        <v xml:space="preserve">Копейкина Алёна Дмитриевна </v>
      </c>
      <c r="C39" s="30">
        <f>'Ввод данных'!E39</f>
        <v>35767</v>
      </c>
      <c r="D39" s="7" t="str">
        <f>CONCATENATE('Ввод данных'!H39," ",'Ввод данных'!I39," ",'Ввод данных'!J39," ",'Ввод данных'!K39)</f>
        <v>Высшее КГУ 2019 Очная</v>
      </c>
      <c r="E39" s="7">
        <f>'Ввод данных'!G39</f>
        <v>5</v>
      </c>
      <c r="F39" s="7" t="str">
        <f>'Ввод данных'!L39</f>
        <v>Педагогическое образоваание. Математика.</v>
      </c>
      <c r="G39" s="7" t="str">
        <f>'Ввод данных'!M39</f>
        <v>Педагог-психолог</v>
      </c>
      <c r="H39" s="7" t="str">
        <f>'Ввод данных'!N39</f>
        <v>декрет</v>
      </c>
      <c r="I39" s="7">
        <f>'Ввод данных'!O39</f>
        <v>0</v>
      </c>
      <c r="J39" s="7">
        <f>'Ввод данных'!P39</f>
        <v>0</v>
      </c>
      <c r="K39" s="7" t="str">
        <f>CONCATENATE("КПК",'Ввод данных'!Q39, "; тьютор",'Ввод данных'!R39,"; ИКТ",'Ввод данных'!S39)</f>
        <v>КПКЭффективные практики реализации ФГОС и адаптированных образовательных программ на уровне основного общего образования для детей с ОВЗ                                 2022; тьютор; ИКТ</v>
      </c>
      <c r="L39" s="7" t="str">
        <f>CONCATENATE('Ввод данных'!T39,'Ввод данных'!U39,'Ввод данных'!V39,'Ввод данных'!W39)</f>
        <v/>
      </c>
      <c r="M39" s="30" t="str">
        <f>'Ввод данных'!X39</f>
        <v>г.Кострома, м/р-н.Венеция, 8-44</v>
      </c>
      <c r="N39" s="7" t="str">
        <f>'Ввод данных'!$Y$14</f>
        <v>Собственное жилье</v>
      </c>
      <c r="O39" s="7" t="str">
        <f>Обработка!S39</f>
        <v xml:space="preserve">16.12.2022  сзд у  </v>
      </c>
    </row>
    <row r="40" spans="1:15" ht="60" customHeight="1" x14ac:dyDescent="0.2">
      <c r="A40" s="7">
        <f>'Ввод данных'!B40</f>
        <v>25</v>
      </c>
      <c r="B40" s="7" t="str">
        <f>'Ввод данных'!C40</f>
        <v>Коротаева Галина Алексеевна</v>
      </c>
      <c r="C40" s="30">
        <f>'Ввод данных'!E40</f>
        <v>19224</v>
      </c>
      <c r="D40" s="7" t="str">
        <f>CONCATENATE('Ввод данных'!H40," ",'Ввод данных'!I40," ",'Ввод данных'!J40," ",'Ввод данных'!K40)</f>
        <v>Высшее Дальневосточный государственный университет 1974 Очная</v>
      </c>
      <c r="E40" s="7">
        <f>'Ввод данных'!G40</f>
        <v>46</v>
      </c>
      <c r="F40" s="7" t="str">
        <f>'Ввод данных'!L40</f>
        <v>Русский язык и литература</v>
      </c>
      <c r="G40" s="7" t="str">
        <f>'Ввод данных'!M40</f>
        <v>учитель русского языка и литературы</v>
      </c>
      <c r="H40" s="7">
        <f>'Ввод данных'!N40</f>
        <v>14</v>
      </c>
      <c r="I40" s="7" t="str">
        <f>'Ввод данных'!O40</f>
        <v>русский язык, литература</v>
      </c>
      <c r="J40" s="7">
        <f>'Ввод данных'!P40</f>
        <v>0</v>
      </c>
      <c r="K40" s="7" t="str">
        <f>CONCATENATE("КПК",'Ввод данных'!Q40, "; тьютор",'Ввод данных'!R40,"; ИКТ",'Ввод данных'!S40)</f>
        <v>КПКОсновные походы к преподаванию русского языка и литературы в условиях обновления образования          2022; тьютор; ИКТ</v>
      </c>
      <c r="L40" s="7" t="str">
        <f>CONCATENATE('Ввод данных'!T40,'Ввод данных'!U40,'Ввод данных'!V40,'Ввод данных'!W40)</f>
        <v>Отличник народного просвещения1993</v>
      </c>
      <c r="M40" s="30" t="str">
        <f>'Ввод данных'!X40</f>
        <v>г.Кострома, м/р-н.Паново, 14А-19</v>
      </c>
      <c r="N40" s="7" t="str">
        <f>'Ввод данных'!$Y$14</f>
        <v>Собственное жилье</v>
      </c>
      <c r="O40" s="7" t="str">
        <f>Обработка!S40</f>
        <v xml:space="preserve">18.09.2019  первая у  </v>
      </c>
    </row>
    <row r="41" spans="1:15" ht="60" customHeight="1" x14ac:dyDescent="0.2">
      <c r="A41" s="7">
        <f>'Ввод данных'!B41</f>
        <v>26</v>
      </c>
      <c r="B41" s="7" t="str">
        <f>'Ввод данных'!C41</f>
        <v>Краева Надежда Александровна</v>
      </c>
      <c r="C41" s="30">
        <f>'Ввод данных'!E41</f>
        <v>18516</v>
      </c>
      <c r="D41" s="7" t="str">
        <f>CONCATENATE('Ввод данных'!H41," ",'Ввод данных'!I41," ",'Ввод данных'!J41," ",'Ввод данных'!K41)</f>
        <v>Высшее КГПИ им. Н.А. Некрасова 1971 Очная</v>
      </c>
      <c r="E41" s="7">
        <f>'Ввод данных'!G41</f>
        <v>49</v>
      </c>
      <c r="F41" s="7" t="str">
        <f>'Ввод данных'!L41</f>
        <v>Физика</v>
      </c>
      <c r="G41" s="7" t="str">
        <f>'Ввод данных'!M41</f>
        <v>учитель физики</v>
      </c>
      <c r="H41" s="7">
        <f>'Ввод данных'!N41</f>
        <v>0</v>
      </c>
      <c r="I41" s="7" t="str">
        <f>'Ввод данных'!O41</f>
        <v>физика</v>
      </c>
      <c r="J41" s="7">
        <f>'Ввод данных'!P41</f>
        <v>0</v>
      </c>
      <c r="K41" s="7" t="str">
        <f>CONCATENATE("КПК",'Ввод данных'!Q41, "; тьютор",'Ввод данных'!R41,"; ИКТ",'Ввод данных'!S41)</f>
        <v>КПКМетодика преподавания астономии в соответствии с ФГОС среднего общего образования           2021 год Использование методов с научно доказанной эффективностью в работе с детьми с РАС в образовательных организациях ; тьютор; ИКТ</v>
      </c>
      <c r="L41" s="7" t="str">
        <f>CONCATENATE('Ввод данных'!T41,'Ввод данных'!U41,'Ввод данных'!V41,'Ввод данных'!W41)</f>
        <v/>
      </c>
      <c r="M41" s="30" t="str">
        <f>'Ввод данных'!X41</f>
        <v>г.Кострома,                     пр-т Мира, 92-65</v>
      </c>
      <c r="N41" s="7" t="str">
        <f>'Ввод данных'!$Y$14</f>
        <v>Собственное жилье</v>
      </c>
      <c r="O41" s="7" t="str">
        <f>Обработка!S41</f>
        <v xml:space="preserve">25.12.2020  сзд у  </v>
      </c>
    </row>
    <row r="42" spans="1:15" ht="60" customHeight="1" x14ac:dyDescent="0.2">
      <c r="A42" s="7">
        <f>'Ввод данных'!B42</f>
        <v>27</v>
      </c>
      <c r="B42" s="7" t="str">
        <f>'Ввод данных'!C42</f>
        <v>Крылова Наталья Геннадьевна</v>
      </c>
      <c r="C42" s="30">
        <f>'Ввод данных'!E42</f>
        <v>26428</v>
      </c>
      <c r="D42" s="7" t="str">
        <f>CONCATENATE('Ввод данных'!H42," ",'Ввод данных'!I42," ",'Ввод данных'!J42," ",'Ввод данных'!K42)</f>
        <v>Высшее КПИ им. Н.А. Некрасова 1994 Очная</v>
      </c>
      <c r="E42" s="7">
        <f>'Ввод данных'!G42</f>
        <v>22</v>
      </c>
      <c r="F42" s="7" t="str">
        <f>'Ввод данных'!L42</f>
        <v>История с дополнительной специальностью "Педагогика"</v>
      </c>
      <c r="G42" s="7" t="str">
        <f>'Ввод данных'!M42</f>
        <v>педагог-психолог по совместительству</v>
      </c>
      <c r="H42" s="7" t="str">
        <f>'Ввод данных'!N42</f>
        <v>0,5 ставки</v>
      </c>
      <c r="I42" s="7">
        <f>'Ввод данных'!O42</f>
        <v>0</v>
      </c>
      <c r="J42" s="7">
        <f>'Ввод данных'!P42</f>
        <v>0</v>
      </c>
      <c r="K42" s="7" t="str">
        <f>CONCATENATE("КПК",'Ввод данных'!Q42, "; тьютор",'Ввод данных'!R42,"; ИКТ",'Ввод данных'!S42)</f>
        <v>КПК; тьютор; ИКТ</v>
      </c>
      <c r="L42" s="7" t="str">
        <f>CONCATENATE('Ввод данных'!T42,'Ввод данных'!U42,'Ввод данных'!V42,'Ввод данных'!W42)</f>
        <v>ПГ МОН РФ2016ПГ Костромской областной Думы2011</v>
      </c>
      <c r="M42" s="30" t="str">
        <f>'Ввод данных'!X42</f>
        <v>г.Кострома, ул. Осыпная, 7-20</v>
      </c>
      <c r="N42" s="7" t="str">
        <f>'Ввод данных'!$Y$14</f>
        <v>Собственное жилье</v>
      </c>
      <c r="O42" s="7" t="str">
        <f>Обработка!S42</f>
        <v/>
      </c>
    </row>
    <row r="43" spans="1:15" ht="60" customHeight="1" x14ac:dyDescent="0.2">
      <c r="A43" s="7">
        <f>'Ввод данных'!B43</f>
        <v>28</v>
      </c>
      <c r="B43" s="7" t="str">
        <f>'Ввод данных'!C43</f>
        <v>Кузнецова Алина Николаевна</v>
      </c>
      <c r="C43" s="30">
        <f>'Ввод данных'!E43</f>
        <v>27557</v>
      </c>
      <c r="D43" s="7" t="str">
        <f>CONCATENATE('Ввод данных'!H43," ",'Ввод данных'!I43," ",'Ввод данных'!J43," ",'Ввод данных'!K43)</f>
        <v>Высшее КГУ им. Н.А. Некрасова 2012 Очная</v>
      </c>
      <c r="E43" s="7">
        <f>'Ввод данных'!G43</f>
        <v>13</v>
      </c>
      <c r="F43" s="7" t="str">
        <f>'Ввод данных'!L43</f>
        <v>Русский язык и литература</v>
      </c>
      <c r="G43" s="7" t="str">
        <f>'Ввод данных'!M43</f>
        <v>учитель русского языка и литературы</v>
      </c>
      <c r="H43" s="7">
        <f>'Ввод данных'!N43</f>
        <v>16</v>
      </c>
      <c r="I43" s="7" t="str">
        <f>'Ввод данных'!O43</f>
        <v>русский язык, литература</v>
      </c>
      <c r="J43" s="7">
        <f>'Ввод данных'!P43</f>
        <v>0</v>
      </c>
      <c r="K43" s="7" t="str">
        <f>CONCATENATE("КПК",'Ввод данных'!Q43, "; тьютор",'Ввод данных'!R43,"; ИКТ",'Ввод данных'!S43)</f>
        <v>КПКРеализация требований обновлённых ФГОС НОО, ФГОС ООО  в работе учителя (русский язык, литература)      2022; тьютор; ИКТ</v>
      </c>
      <c r="L43" s="7" t="str">
        <f>CONCATENATE('Ввод данных'!T43,'Ввод данных'!U43,'Ввод данных'!V43,'Ввод данных'!W43)</f>
        <v/>
      </c>
      <c r="M43" s="30" t="str">
        <f>'Ввод данных'!X43</f>
        <v>Костромская обл., Костромской      р-н., с.Кузнецово, 51-1</v>
      </c>
      <c r="N43" s="7" t="str">
        <f>'Ввод данных'!$Y$14</f>
        <v>Собственное жилье</v>
      </c>
      <c r="O43" s="7" t="str">
        <f>Обработка!S43</f>
        <v xml:space="preserve">12.11.2021  сзд у  </v>
      </c>
    </row>
    <row r="44" spans="1:15" ht="60" customHeight="1" x14ac:dyDescent="0.2">
      <c r="A44" s="7">
        <f>'Ввод данных'!B44</f>
        <v>29</v>
      </c>
      <c r="B44" s="7" t="str">
        <f>'Ввод данных'!C44</f>
        <v>Кузьмина Анастасия Валерьевна</v>
      </c>
      <c r="C44" s="30">
        <f>'Ввод данных'!E44</f>
        <v>34603</v>
      </c>
      <c r="D44" s="7" t="str">
        <f>CONCATENATE('Ввод данных'!H44," ",'Ввод данных'!I44," ",'Ввод данных'!J44," ",'Ввод данных'!K44)</f>
        <v>Высшее КГУ им. Н.А. Некрасова 2015 Очная</v>
      </c>
      <c r="E44" s="7">
        <f>'Ввод данных'!G44</f>
        <v>9</v>
      </c>
      <c r="F44" s="7" t="str">
        <f>'Ввод данных'!L44</f>
        <v>Начальное образование</v>
      </c>
      <c r="G44" s="7" t="str">
        <f>'Ввод данных'!M44</f>
        <v>учитель начальных классов</v>
      </c>
      <c r="H44" s="7">
        <f>'Ввод данных'!N44</f>
        <v>34</v>
      </c>
      <c r="I44" s="7" t="str">
        <f>'Ввод данных'!O44</f>
        <v>начальные классы</v>
      </c>
      <c r="J44" s="7">
        <f>'Ввод данных'!P44</f>
        <v>0</v>
      </c>
      <c r="K44" s="7" t="str">
        <f>CONCATENATE("КПК",'Ввод данных'!Q44, "; тьютор",'Ввод данных'!R44,"; ИКТ",'Ввод данных'!S44)</f>
        <v>КПКСовременные подходы к учебной деятельности младших школьников в рамках реализации                   ФГОС НОО                                2022; тьютор; ИКТ</v>
      </c>
      <c r="L44" s="7" t="str">
        <f>CONCATENATE('Ввод данных'!T44,'Ввод данных'!U44,'Ввод данных'!V44,'Ввод данных'!W44)</f>
        <v/>
      </c>
      <c r="M44" s="30" t="str">
        <f>'Ввод данных'!X44</f>
        <v>г.Кострома,                 пр-д.Силикатный 3-ий, 24-1</v>
      </c>
      <c r="N44" s="7" t="str">
        <f>'Ввод данных'!$Y$14</f>
        <v>Собственное жилье</v>
      </c>
      <c r="O44" s="7" t="str">
        <f>Обработка!S44</f>
        <v xml:space="preserve">16.12.2022  сзд у  </v>
      </c>
    </row>
    <row r="45" spans="1:15" ht="60" customHeight="1" x14ac:dyDescent="0.2">
      <c r="A45" s="7">
        <f>'Ввод данных'!B45</f>
        <v>30</v>
      </c>
      <c r="B45" s="7" t="str">
        <f>'Ввод данных'!C45</f>
        <v>Кузьмичева Ольга Владимировна</v>
      </c>
      <c r="C45" s="30">
        <f>'Ввод данных'!E45</f>
        <v>24414</v>
      </c>
      <c r="D45" s="7" t="str">
        <f>CONCATENATE('Ввод данных'!H45," ",'Ввод данных'!I45," ",'Ввод данных'!J45," ",'Ввод данных'!K45)</f>
        <v>Высшее КГПИ им.Н.А Некрасова 1988 Очная</v>
      </c>
      <c r="E45" s="7">
        <f>'Ввод данных'!G45</f>
        <v>38</v>
      </c>
      <c r="F45" s="7">
        <f>'Ввод данных'!L45</f>
        <v>0</v>
      </c>
      <c r="G45" s="7" t="str">
        <f>'Ввод данных'!M45</f>
        <v>учитель ангийского языка</v>
      </c>
      <c r="H45" s="7">
        <f>'Ввод данных'!N45</f>
        <v>31</v>
      </c>
      <c r="I45" s="7" t="str">
        <f>'Ввод данных'!O45</f>
        <v>английский язык</v>
      </c>
      <c r="J45" s="7">
        <f>'Ввод данных'!P45</f>
        <v>0</v>
      </c>
      <c r="K45" s="7" t="str">
        <f>CONCATENATE("КПК",'Ввод данных'!Q45, "; тьютор",'Ввод данных'!R45,"; ИКТ",'Ввод данных'!S45)</f>
        <v>КПК; тьютор; ИКТ</v>
      </c>
      <c r="L45" s="7" t="str">
        <f>CONCATENATE('Ввод данных'!T45,'Ввод данных'!U45,'Ввод данных'!V45,'Ввод данных'!W45)</f>
        <v>ПГ МОН РФ2010</v>
      </c>
      <c r="M45" s="30" t="str">
        <f>'Ввод данных'!X45</f>
        <v>г.Кострома,                 ул.Самоковская, 5-126</v>
      </c>
      <c r="N45" s="7" t="str">
        <f>'Ввод данных'!$Y$14</f>
        <v>Собственное жилье</v>
      </c>
      <c r="O45" s="7" t="str">
        <f>Обработка!S45</f>
        <v xml:space="preserve">15.01.2021  первая у  </v>
      </c>
    </row>
    <row r="46" spans="1:15" ht="60" customHeight="1" x14ac:dyDescent="0.2">
      <c r="A46" s="7">
        <f>'Ввод данных'!B46</f>
        <v>31</v>
      </c>
      <c r="B46" s="7" t="str">
        <f>'Ввод данных'!C46</f>
        <v>Курчина Алла Исаевна</v>
      </c>
      <c r="C46" s="30">
        <f>'Ввод данных'!E46</f>
        <v>24011</v>
      </c>
      <c r="D46" s="7" t="str">
        <f>CONCATENATE('Ввод данных'!H46," ",'Ввод данных'!I46," ",'Ввод данных'!J46," ",'Ввод данных'!K46)</f>
        <v>Высшее КГУ им. Н.А. Некрасова 2004 Очная</v>
      </c>
      <c r="E46" s="7">
        <f>'Ввод данных'!G46</f>
        <v>19</v>
      </c>
      <c r="F46" s="7" t="str">
        <f>'Ввод данных'!L46</f>
        <v>Педагогика и методика начального образования</v>
      </c>
      <c r="G46" s="7" t="str">
        <f>'Ввод данных'!M46</f>
        <v>учитель начальных классов</v>
      </c>
      <c r="H46" s="7">
        <f>'Ввод данных'!N46</f>
        <v>17</v>
      </c>
      <c r="I46" s="7" t="str">
        <f>'Ввод данных'!O46</f>
        <v>начальные классы</v>
      </c>
      <c r="J46" s="7">
        <f>'Ввод данных'!P46</f>
        <v>0</v>
      </c>
      <c r="K46" s="7" t="str">
        <f>CONCATENATE("КПК",'Ввод данных'!Q46, "; тьютор",'Ввод данных'!R46,"; ИКТ",'Ввод данных'!S46)</f>
        <v>КПКРеализация требований обновлённых ФГОС НОО, ФГОС ООО в работе учителя (начальные классы) 2022; тьютор; ИКТ</v>
      </c>
      <c r="L46" s="7" t="str">
        <f>CONCATENATE('Ввод данных'!T46,'Ввод данных'!U46,'Ввод данных'!V46,'Ввод данных'!W46)</f>
        <v/>
      </c>
      <c r="M46" s="30" t="str">
        <f>'Ввод данных'!X46</f>
        <v>г.Кострома, проспект Рабочий, 56-261</v>
      </c>
      <c r="N46" s="7" t="str">
        <f>'Ввод данных'!$Y$14</f>
        <v>Собственное жилье</v>
      </c>
      <c r="O46" s="7" t="str">
        <f>Обработка!S46</f>
        <v xml:space="preserve">25.10.2019  сзд у  </v>
      </c>
    </row>
    <row r="47" spans="1:15" ht="60" customHeight="1" x14ac:dyDescent="0.2">
      <c r="A47" s="7">
        <f>'Ввод данных'!B47</f>
        <v>32</v>
      </c>
      <c r="B47" s="7" t="str">
        <f>'Ввод данных'!C47</f>
        <v>Лазута Софья Анатольевна</v>
      </c>
      <c r="C47" s="30">
        <f>'Ввод данных'!E47</f>
        <v>36486</v>
      </c>
      <c r="D47" s="7" t="str">
        <f>CONCATENATE('Ввод данных'!H47," ",'Ввод данных'!I47," ",'Ввод данных'!J47," ",'Ввод данных'!K47)</f>
        <v>Среднее профессиональное Московская государственная художественно-промышленная академия им.С.Г.Строганова 2021 Очная</v>
      </c>
      <c r="E47" s="7">
        <f>'Ввод данных'!G47</f>
        <v>2</v>
      </c>
      <c r="F47" s="7" t="str">
        <f>'Ввод данных'!L47</f>
        <v>Декоративно-прикладное искусство и народные промыслы</v>
      </c>
      <c r="G47" s="7" t="str">
        <f>'Ввод данных'!M47</f>
        <v>учитель ИЗО</v>
      </c>
      <c r="H47" s="7">
        <f>'Ввод данных'!N47</f>
        <v>28</v>
      </c>
      <c r="I47" s="7" t="str">
        <f>'Ввод данных'!O47</f>
        <v>ИЗО</v>
      </c>
      <c r="J47" s="7">
        <f>'Ввод данных'!P47</f>
        <v>0</v>
      </c>
      <c r="K47" s="7" t="str">
        <f>CONCATENATE("КПК",'Ввод данных'!Q47, "; тьютор",'Ввод данных'!R47,"; ИКТ",'Ввод данных'!S47)</f>
        <v>КПК; тьютор; ИКТ</v>
      </c>
      <c r="L47" s="7" t="str">
        <f>CONCATENATE('Ввод данных'!T47,'Ввод данных'!U47,'Ввод данных'!V47,'Ввод данных'!W47)</f>
        <v/>
      </c>
      <c r="M47" s="30" t="str">
        <f>'Ввод данных'!X47</f>
        <v xml:space="preserve">г.Кострома, ул.Голубкова,   11-23 </v>
      </c>
      <c r="N47" s="7" t="str">
        <f>'Ввод данных'!$Y$14</f>
        <v>Собственное жилье</v>
      </c>
      <c r="O47" s="7" t="str">
        <f>Обработка!S47</f>
        <v/>
      </c>
    </row>
    <row r="48" spans="1:15" ht="60" customHeight="1" x14ac:dyDescent="0.2">
      <c r="A48" s="7">
        <f>'Ввод данных'!B48</f>
        <v>33</v>
      </c>
      <c r="B48" s="7" t="str">
        <f>'Ввод данных'!C48</f>
        <v>Марголина Наталия Львовна</v>
      </c>
      <c r="C48" s="30">
        <f>'Ввод данных'!E48</f>
        <v>27638</v>
      </c>
      <c r="D48" s="7" t="str">
        <f>CONCATENATE('Ввод данных'!H48," ",'Ввод данных'!I48," ",'Ввод данных'!J48," ",'Ввод данных'!K48)</f>
        <v>Высшее КГПИ им. Н.А.Некрасова 1997 Очная</v>
      </c>
      <c r="E48" s="7">
        <f>'Ввод данных'!G48</f>
        <v>18</v>
      </c>
      <c r="F48" s="7" t="str">
        <f>'Ввод данных'!L48</f>
        <v>Математика</v>
      </c>
      <c r="G48" s="7" t="str">
        <f>'Ввод данных'!M48</f>
        <v>методист</v>
      </c>
      <c r="H48" s="7" t="str">
        <f>'Ввод данных'!N48</f>
        <v>0,5 ставки</v>
      </c>
      <c r="I48" s="7">
        <f>'Ввод данных'!O48</f>
        <v>0</v>
      </c>
      <c r="J48" s="7">
        <f>'Ввод данных'!P48</f>
        <v>0</v>
      </c>
      <c r="K48" s="7" t="str">
        <f>CONCATENATE("КПК",'Ввод данных'!Q48, "; тьютор",'Ввод данных'!R48,"; ИКТ",'Ввод данных'!S48)</f>
        <v>КПК; тьютор; ИКТ</v>
      </c>
      <c r="L48" s="7" t="str">
        <f>CONCATENATE('Ввод данных'!T48,'Ввод данных'!U48,'Ввод данных'!V48,'Ввод данных'!W48)</f>
        <v/>
      </c>
      <c r="M48" s="30" t="str">
        <f>'Ввод данных'!X48</f>
        <v>г.Кострома, ул.Самоковская,                4-57, к.3</v>
      </c>
      <c r="N48" s="7" t="str">
        <f>'Ввод данных'!$Y$14</f>
        <v>Собственное жилье</v>
      </c>
      <c r="O48" s="7" t="str">
        <f>Обработка!S48</f>
        <v/>
      </c>
    </row>
    <row r="49" spans="1:15" ht="60" customHeight="1" x14ac:dyDescent="0.2">
      <c r="A49" s="7">
        <f>'Ввод данных'!B49</f>
        <v>34</v>
      </c>
      <c r="B49" s="7" t="str">
        <f>'Ввод данных'!C49</f>
        <v>Машкова Ольга Викторовна</v>
      </c>
      <c r="C49" s="30">
        <f>'Ввод данных'!E49</f>
        <v>32415</v>
      </c>
      <c r="D49" s="7" t="str">
        <f>CONCATENATE('Ввод данных'!H49," ",'Ввод данных'!I49," ",'Ввод данных'!J49," ",'Ввод данных'!K49)</f>
        <v>Высшее КГУ им. Н.А. Некрасова 2011 Очная</v>
      </c>
      <c r="E49" s="7">
        <f>'Ввод данных'!G49</f>
        <v>1</v>
      </c>
      <c r="F49" s="7" t="str">
        <f>'Ввод данных'!L49</f>
        <v>Менеджмент организации</v>
      </c>
      <c r="G49" s="7" t="str">
        <f>'Ввод данных'!M49</f>
        <v>учитель биологии</v>
      </c>
      <c r="H49" s="7" t="str">
        <f>'Ввод данных'!N49</f>
        <v>декрет</v>
      </c>
      <c r="I49" s="7" t="str">
        <f>'Ввод данных'!O49</f>
        <v>биология</v>
      </c>
      <c r="J49" s="7">
        <f>'Ввод данных'!P49</f>
        <v>0</v>
      </c>
      <c r="K49" s="7" t="str">
        <f>CONCATENATE("КПК",'Ввод данных'!Q49, "; тьютор",'Ввод данных'!R49,"; ИКТ",'Ввод данных'!S49)</f>
        <v>КПК; тьютор; ИКТ</v>
      </c>
      <c r="L49" s="7" t="str">
        <f>CONCATENATE('Ввод данных'!T49,'Ввод данных'!U49,'Ввод данных'!V49,'Ввод данных'!W49)</f>
        <v/>
      </c>
      <c r="M49" s="30" t="str">
        <f>'Ввод данных'!X49</f>
        <v>г.Кострома, ул.Южная, 11-5</v>
      </c>
      <c r="N49" s="7" t="str">
        <f>'Ввод данных'!$Y$14</f>
        <v>Собственное жилье</v>
      </c>
      <c r="O49" s="7" t="str">
        <f>Обработка!S49</f>
        <v/>
      </c>
    </row>
    <row r="50" spans="1:15" ht="114.75" x14ac:dyDescent="0.2">
      <c r="A50" s="7">
        <f>'Ввод данных'!B50</f>
        <v>35</v>
      </c>
      <c r="B50" s="7" t="str">
        <f>'Ввод данных'!C50</f>
        <v>Морозова Валентина Ерастовна</v>
      </c>
      <c r="C50" s="30">
        <f>'Ввод данных'!E50</f>
        <v>23017</v>
      </c>
      <c r="D50" s="7" t="str">
        <f>CONCATENATE('Ввод данных'!H50," ",'Ввод данных'!I50," ",'Ввод данных'!J50," ",'Ввод данных'!K50)</f>
        <v>Высшее КГПИ им. Н.А. Некрасова 1985 Очная</v>
      </c>
      <c r="E50" s="7">
        <f>'Ввод данных'!G50</f>
        <v>38</v>
      </c>
      <c r="F50" s="7" t="str">
        <f>'Ввод данных'!L50</f>
        <v>Математика и физика</v>
      </c>
      <c r="G50" s="7" t="str">
        <f>'Ввод данных'!M50</f>
        <v>учитель математики</v>
      </c>
      <c r="H50" s="7">
        <f>'Ввод данных'!N50</f>
        <v>21</v>
      </c>
      <c r="I50" s="7" t="str">
        <f>'Ввод данных'!O50</f>
        <v>математика</v>
      </c>
      <c r="J50" s="7">
        <f>'Ввод данных'!P50</f>
        <v>0</v>
      </c>
      <c r="K50" s="7" t="str">
        <f>CONCATENATE("КПК",'Ввод данных'!Q50, "; тьютор",'Ввод данных'!R50,"; ИКТ",'Ввод данных'!S50)</f>
        <v>КПКСовременные подходы к преподаванию математики в условиях реализации ФГОС                    2022; тьютор; ИКТ</v>
      </c>
      <c r="L50" s="7" t="str">
        <f>CONCATENATE('Ввод данных'!T50,'Ввод данных'!U50,'Ввод данных'!V50,'Ввод данных'!W50)</f>
        <v>ПГ МОН РФ2006</v>
      </c>
      <c r="M50" s="30" t="str">
        <f>'Ввод данных'!X50</f>
        <v>г.Кострома,                     м/р-н Паново,    30-16</v>
      </c>
      <c r="N50" s="7" t="str">
        <f>'Ввод данных'!$Y$14</f>
        <v>Собственное жилье</v>
      </c>
      <c r="O50" s="7" t="str">
        <f>Обработка!S50</f>
        <v xml:space="preserve">15.01.2019  сзд у  </v>
      </c>
    </row>
    <row r="51" spans="1:15" ht="178.5" x14ac:dyDescent="0.2">
      <c r="A51" s="7">
        <f>'Ввод данных'!B51</f>
        <v>36</v>
      </c>
      <c r="B51" s="7" t="str">
        <f>'Ввод данных'!C51</f>
        <v>Морозова Диана Николаевна</v>
      </c>
      <c r="C51" s="30">
        <f>'Ввод данных'!E51</f>
        <v>36816</v>
      </c>
      <c r="D51" s="7" t="str">
        <f>CONCATENATE('Ввод данных'!H51," ",'Ввод данных'!I51," ",'Ввод данных'!J51," ",'Ввод данных'!K51)</f>
        <v>Высшее КГУ 2023 Очная</v>
      </c>
      <c r="E51" s="7">
        <f>'Ввод данных'!G51</f>
        <v>0</v>
      </c>
      <c r="F51" s="7" t="str">
        <f>'Ввод данных'!L51</f>
        <v>Психология</v>
      </c>
      <c r="G51" s="7" t="str">
        <f>'Ввод данных'!M51</f>
        <v>учитель начальных классов</v>
      </c>
      <c r="H51" s="7">
        <f>'Ввод данных'!N51</f>
        <v>34</v>
      </c>
      <c r="I51" s="7" t="str">
        <f>'Ввод данных'!O51</f>
        <v>начальные классы</v>
      </c>
      <c r="J51" s="7" t="str">
        <f>'Ввод данных'!P51</f>
        <v>Национальный исследовательский институт дополнительного образования и профессионального обучения</v>
      </c>
      <c r="K51" s="7" t="str">
        <f>CONCATENATE("КПК",'Ввод данных'!Q51, "; тьютор",'Ввод данных'!R51,"; ИКТ",'Ввод данных'!S51)</f>
        <v>КПК; тьютор; ИКТ</v>
      </c>
      <c r="L51" s="7" t="str">
        <f>CONCATENATE('Ввод данных'!T51,'Ввод данных'!U51,'Ввод данных'!V51,'Ввод данных'!W51)</f>
        <v/>
      </c>
      <c r="M51" s="30" t="str">
        <f>'Ввод данных'!X51</f>
        <v>г.Кострома,                     ул.Фестивальная, 20/23-6</v>
      </c>
      <c r="N51" s="7" t="str">
        <f>'Ввод данных'!$Y$14</f>
        <v>Собственное жилье</v>
      </c>
      <c r="O51" s="7" t="str">
        <f>Обработка!S51</f>
        <v/>
      </c>
    </row>
    <row r="52" spans="1:15" ht="114.75" x14ac:dyDescent="0.2">
      <c r="A52" s="7">
        <f>'Ввод данных'!B52</f>
        <v>37</v>
      </c>
      <c r="B52" s="7" t="str">
        <f>'Ввод данных'!C52</f>
        <v>Павлова Любовь Борисовна</v>
      </c>
      <c r="C52" s="30">
        <f>'Ввод данных'!E52</f>
        <v>20742</v>
      </c>
      <c r="D52" s="7" t="str">
        <f>CONCATENATE('Ввод данных'!H52," ",'Ввод данных'!I52," ",'Ввод данных'!J52," ",'Ввод данных'!K52)</f>
        <v>Высшее Пятигорский госпединститут иностранных языков 1980 Очная</v>
      </c>
      <c r="E52" s="7">
        <f>'Ввод данных'!G52</f>
        <v>37</v>
      </c>
      <c r="F52" s="7" t="str">
        <f>'Ввод данных'!L52</f>
        <v>Испанский и английский языки</v>
      </c>
      <c r="G52" s="7" t="str">
        <f>'Ввод данных'!M52</f>
        <v>учитель английского языка</v>
      </c>
      <c r="H52" s="7">
        <f>'Ввод данных'!N52</f>
        <v>25</v>
      </c>
      <c r="I52" s="7" t="str">
        <f>'Ввод данных'!O52</f>
        <v>английский язык</v>
      </c>
      <c r="J52" s="7">
        <f>'Ввод данных'!P52</f>
        <v>0</v>
      </c>
      <c r="K52" s="7" t="str">
        <f>CONCATENATE("КПК",'Ввод данных'!Q52, "; тьютор",'Ввод данных'!R52,"; ИКТ",'Ввод данных'!S52)</f>
        <v>КПКСовременные методы преподавания английского языка в соответствии с требованиями ФГОС       2020; тьютор; ИКТ</v>
      </c>
      <c r="L52" s="7" t="str">
        <f>CONCATENATE('Ввод данных'!T52,'Ввод данных'!U52,'Ввод данных'!V52,'Ввод данных'!W52)</f>
        <v/>
      </c>
      <c r="M52" s="30" t="str">
        <f>'Ввод данных'!X52</f>
        <v>г.Кострома, ул.Китицынская, 1-38</v>
      </c>
      <c r="N52" s="7" t="str">
        <f>'Ввод данных'!$Y$14</f>
        <v>Собственное жилье</v>
      </c>
      <c r="O52" s="7" t="str">
        <f>Обработка!S52</f>
        <v xml:space="preserve">30.04.2020  первая у  </v>
      </c>
    </row>
    <row r="53" spans="1:15" ht="127.5" x14ac:dyDescent="0.2">
      <c r="A53" s="7">
        <f>'Ввод данных'!B53</f>
        <v>38</v>
      </c>
      <c r="B53" s="7" t="str">
        <f>'Ввод данных'!C53</f>
        <v>Панкратьева Светлана Игоревна</v>
      </c>
      <c r="C53" s="30">
        <f>'Ввод данных'!E53</f>
        <v>20889</v>
      </c>
      <c r="D53" s="7" t="str">
        <f>CONCATENATE('Ввод данных'!H53," ",'Ввод данных'!I53," ",'Ввод данных'!J53," ",'Ввод данных'!K53)</f>
        <v>Высшее КГПИ им. Н.А. Некрасова 1980 Очная</v>
      </c>
      <c r="E53" s="7">
        <f>'Ввод данных'!G53</f>
        <v>43</v>
      </c>
      <c r="F53" s="7" t="str">
        <f>'Ввод данных'!L53</f>
        <v>Биология</v>
      </c>
      <c r="G53" s="7" t="str">
        <f>'Ввод данных'!M53</f>
        <v>учитель географии</v>
      </c>
      <c r="H53" s="7">
        <f>'Ввод данных'!N53</f>
        <v>37</v>
      </c>
      <c r="I53" s="7" t="str">
        <f>'Ввод данных'!O53</f>
        <v>география</v>
      </c>
      <c r="J53" s="7">
        <f>'Ввод данных'!P53</f>
        <v>0</v>
      </c>
      <c r="K53" s="7" t="str">
        <f>CONCATENATE("КПК",'Ввод данных'!Q53, "; тьютор",'Ввод данных'!R53,"; ИКТ",'Ввод данных'!S53)</f>
        <v>КПКСовременные методы к преподаванию предметов естественнонаучного цикла в условиях реализации ФГОС 2022; тьютор; ИКТ</v>
      </c>
      <c r="L53" s="7" t="str">
        <f>CONCATENATE('Ввод данных'!T53,'Ввод данных'!U53,'Ввод данных'!V53,'Ввод данных'!W53)</f>
        <v>ПГ МП РФ2020</v>
      </c>
      <c r="M53" s="30" t="str">
        <f>'Ввод данных'!X53</f>
        <v>г.Кострома, ул.Самоковская,                  7-271</v>
      </c>
      <c r="N53" s="7" t="str">
        <f>'Ввод данных'!$Y$14</f>
        <v>Собственное жилье</v>
      </c>
      <c r="O53" s="7" t="str">
        <f>Обработка!S53</f>
        <v xml:space="preserve">26.04.2022  сзд у  </v>
      </c>
    </row>
    <row r="54" spans="1:15" ht="114.75" x14ac:dyDescent="0.2">
      <c r="A54" s="7">
        <f>'Ввод данных'!B54</f>
        <v>39</v>
      </c>
      <c r="B54" s="7" t="str">
        <f>'Ввод данных'!C54</f>
        <v>Паровина Лариса Николаевна</v>
      </c>
      <c r="C54" s="30">
        <f>'Ввод данных'!E54</f>
        <v>25495</v>
      </c>
      <c r="D54" s="7" t="str">
        <f>CONCATENATE('Ввод данных'!H54," ",'Ввод данных'!I54," ",'Ввод данных'!J54," ",'Ввод данных'!K54)</f>
        <v>Высшее КГПИ им. Н.А. Некрасова 1992 Очная</v>
      </c>
      <c r="E54" s="7">
        <f>'Ввод данных'!G54</f>
        <v>31</v>
      </c>
      <c r="F54" s="7" t="str">
        <f>'Ввод данных'!L54</f>
        <v>Общетехнические дисциплины и труд</v>
      </c>
      <c r="G54" s="7" t="str">
        <f>'Ввод данных'!M54</f>
        <v>учитель физической культуры</v>
      </c>
      <c r="H54" s="7">
        <f>'Ввод данных'!N54</f>
        <v>28</v>
      </c>
      <c r="I54" s="7" t="str">
        <f>'Ввод данных'!O54</f>
        <v>физкультура</v>
      </c>
      <c r="J54" s="7">
        <f>'Ввод данных'!P54</f>
        <v>0</v>
      </c>
      <c r="K54" s="7" t="str">
        <f>CONCATENATE("КПК",'Ввод данных'!Q54, "; тьютор",'Ввод данных'!R54,"; ИКТ",'Ввод данных'!S54)</f>
        <v>КПК  Реализация требований обновлённых ФГОС НОО, ФГОС ООО в работе учителя (физическая культура) 2022; тьютор; ИКТ</v>
      </c>
      <c r="L54" s="7" t="str">
        <f>CONCATENATE('Ввод данных'!T54,'Ввод данных'!U54,'Ввод данных'!V54,'Ввод данных'!W54)</f>
        <v>Почётная грамота ДОН КО 2012</v>
      </c>
      <c r="M54" s="30" t="str">
        <f>'Ввод данных'!X54</f>
        <v>г.Кострома, ул.Яна Кульпе, 12-1</v>
      </c>
      <c r="N54" s="7" t="str">
        <f>'Ввод данных'!$Y$14</f>
        <v>Собственное жилье</v>
      </c>
      <c r="O54" s="7" t="str">
        <f>Обработка!S54</f>
        <v xml:space="preserve">25.11.2022  высшая у  </v>
      </c>
    </row>
    <row r="55" spans="1:15" ht="63.75" x14ac:dyDescent="0.2">
      <c r="A55" s="7">
        <f>'Ввод данных'!B55</f>
        <v>40</v>
      </c>
      <c r="B55" s="7" t="str">
        <f>'Ввод данных'!C55</f>
        <v>Пепелина Алина Александровна</v>
      </c>
      <c r="C55" s="30">
        <f>'Ввод данных'!E55</f>
        <v>33741</v>
      </c>
      <c r="D55" s="7" t="str">
        <f>CONCATENATE('Ввод данных'!H55," ",'Ввод данных'!I55," ",'Ввод данных'!J55," ",'Ввод данных'!K55)</f>
        <v xml:space="preserve"> Шарьинский педагогический колледж Костромсой области  </v>
      </c>
      <c r="E55" s="7">
        <f>'Ввод данных'!G55</f>
        <v>0</v>
      </c>
      <c r="F55" s="7" t="str">
        <f>'Ввод данных'!L55</f>
        <v>Начальное образование</v>
      </c>
      <c r="G55" s="7" t="str">
        <f>'Ввод данных'!M55</f>
        <v>учитель начальных классов</v>
      </c>
      <c r="H55" s="7">
        <f>'Ввод данных'!N55</f>
        <v>17</v>
      </c>
      <c r="I55" s="7" t="str">
        <f>'Ввод данных'!O55</f>
        <v>начальные классы</v>
      </c>
      <c r="J55" s="7">
        <f>'Ввод данных'!P55</f>
        <v>0</v>
      </c>
      <c r="K55" s="7" t="str">
        <f>CONCATENATE("КПК",'Ввод данных'!Q55, "; тьютор",'Ввод данных'!R55,"; ИКТ",'Ввод данных'!S55)</f>
        <v>КПК; тьютор; ИКТ</v>
      </c>
      <c r="L55" s="7" t="str">
        <f>CONCATENATE('Ввод данных'!T55,'Ввод данных'!U55,'Ввод данных'!V55,'Ввод данных'!W55)</f>
        <v/>
      </c>
      <c r="M55" s="30" t="str">
        <f>'Ввод данных'!X55</f>
        <v>г.Кострома, ул.Южная, 2Б-10</v>
      </c>
      <c r="N55" s="7" t="str">
        <f>'Ввод данных'!$Y$14</f>
        <v>Собственное жилье</v>
      </c>
      <c r="O55" s="7" t="str">
        <f>Обработка!S55</f>
        <v/>
      </c>
    </row>
    <row r="56" spans="1:15" ht="204" x14ac:dyDescent="0.2">
      <c r="A56" s="7">
        <f>'Ввод данных'!B56</f>
        <v>41</v>
      </c>
      <c r="B56" s="7" t="str">
        <f>'Ввод данных'!C56</f>
        <v>Пикунова Екатерина Владимировна</v>
      </c>
      <c r="C56" s="30">
        <f>'Ввод данных'!E56</f>
        <v>31689</v>
      </c>
      <c r="D56" s="7" t="str">
        <f>CONCATENATE('Ввод данных'!H56," ",'Ввод данных'!I56," ",'Ввод данных'!J56," ",'Ввод данных'!K56)</f>
        <v>Высшее КГСХА 2008 Очная</v>
      </c>
      <c r="E56" s="7">
        <f>'Ввод данных'!G56</f>
        <v>3</v>
      </c>
      <c r="F56" s="7" t="str">
        <f>'Ввод данных'!L56</f>
        <v>Агрономия</v>
      </c>
      <c r="G56" s="7" t="str">
        <f>'Ввод данных'!M56</f>
        <v>Тьютор</v>
      </c>
      <c r="H56" s="7" t="str">
        <f>'Ввод данных'!N56</f>
        <v>1 ставка</v>
      </c>
      <c r="I56" s="7">
        <f>'Ввод данных'!O56</f>
        <v>0</v>
      </c>
      <c r="J56" s="7">
        <f>'Ввод данных'!P56</f>
        <v>0</v>
      </c>
      <c r="K56" s="7" t="str">
        <f>CONCATENATE("КПК",'Ввод данных'!Q56, "; тьютор",'Ввод данных'!R56,"; ИКТ",'Ввод данных'!S56)</f>
        <v>КПКИспользование методов с научно доказанной эффективностью в работе с детьми с РАС в образовательных организациях                   2022                     Тьюторское сопровождение в образовательных организациях             2022; тьютор; ИКТ</v>
      </c>
      <c r="L56" s="7" t="str">
        <f>CONCATENATE('Ввод данных'!T56,'Ввод данных'!U56,'Ввод данных'!V56,'Ввод данных'!W56)</f>
        <v/>
      </c>
      <c r="M56" s="30" t="str">
        <f>'Ввод данных'!X56</f>
        <v>г.Кострома, ул.Южная, 2-38</v>
      </c>
      <c r="N56" s="7" t="str">
        <f>'Ввод данных'!$Y$14</f>
        <v>Собственное жилье</v>
      </c>
      <c r="O56" s="7" t="str">
        <f>Обработка!S56</f>
        <v/>
      </c>
    </row>
    <row r="57" spans="1:15" ht="140.25" x14ac:dyDescent="0.2">
      <c r="A57" s="7">
        <f>'Ввод данных'!B57</f>
        <v>42</v>
      </c>
      <c r="B57" s="7" t="str">
        <f>'Ввод данных'!C57</f>
        <v>Разуваев Алексей Викторович</v>
      </c>
      <c r="C57" s="30">
        <f>'Ввод данных'!E57</f>
        <v>31263</v>
      </c>
      <c r="D57" s="7" t="str">
        <f>CONCATENATE('Ввод данных'!H57," ",'Ввод данных'!I57," ",'Ввод данных'!J57," ",'Ввод данных'!K57)</f>
        <v>Высшее Костромской госудавственный технологический университет 2007 Очная</v>
      </c>
      <c r="E57" s="7">
        <f>'Ввод данных'!G57</f>
        <v>2</v>
      </c>
      <c r="F57" s="7" t="str">
        <f>'Ввод данных'!L57</f>
        <v>Инженер по специальности "Безопасность технологических процессов"</v>
      </c>
      <c r="G57" s="7" t="str">
        <f>'Ввод данных'!M57</f>
        <v>Преподаватель-организатор ОБЗР</v>
      </c>
      <c r="H57" s="7" t="str">
        <f>'Ввод данных'!N57</f>
        <v>1 ставка</v>
      </c>
      <c r="I57" s="7">
        <f>'Ввод данных'!O57</f>
        <v>0</v>
      </c>
      <c r="J57" s="7">
        <f>'Ввод данных'!P57</f>
        <v>0</v>
      </c>
      <c r="K57" s="7" t="str">
        <f>CONCATENATE("КПК",'Ввод данных'!Q57, "; тьютор",'Ввод данных'!R57,"; ИКТ",'Ввод данных'!S57)</f>
        <v>КПКПедагогика и методика дополнительного образования детей и взрослых: Спортивно-оздоровительная деятельность   2022; тьютор; ИКТ</v>
      </c>
      <c r="L57" s="7" t="str">
        <f>CONCATENATE('Ввод данных'!T57,'Ввод данных'!U57,'Ввод данных'!V57,'Ввод данных'!W57)</f>
        <v/>
      </c>
      <c r="M57" s="30" t="str">
        <f>'Ввод данных'!X57</f>
        <v>г. Кострома,       ул. 1-ая Загородная,        56-25</v>
      </c>
      <c r="N57" s="7" t="str">
        <f>'Ввод данных'!$Y$14</f>
        <v>Собственное жилье</v>
      </c>
      <c r="O57" s="7" t="str">
        <f>Обработка!S57</f>
        <v/>
      </c>
    </row>
    <row r="58" spans="1:15" ht="38.25" x14ac:dyDescent="0.2">
      <c r="A58" s="7">
        <f>'Ввод данных'!B58</f>
        <v>43</v>
      </c>
      <c r="B58" s="7" t="str">
        <f>'Ввод данных'!C58</f>
        <v>Самоварова Дарья Валерьевна</v>
      </c>
      <c r="C58" s="30">
        <f>'Ввод данных'!E58</f>
        <v>37097</v>
      </c>
      <c r="D58" s="7" t="str">
        <f>CONCATENATE('Ввод данных'!H58," ",'Ввод данных'!I58," ",'Ввод данных'!J58," ",'Ввод данных'!K58)</f>
        <v xml:space="preserve"> КГУ, 4 курс  </v>
      </c>
      <c r="E58" s="7">
        <f>'Ввод данных'!G58</f>
        <v>2</v>
      </c>
      <c r="F58" s="7">
        <f>'Ввод данных'!L58</f>
        <v>0</v>
      </c>
      <c r="G58" s="7" t="str">
        <f>'Ввод данных'!M58</f>
        <v>Педагог-психолог</v>
      </c>
      <c r="H58" s="7" t="str">
        <f>'Ввод данных'!N58</f>
        <v>1 ставка</v>
      </c>
      <c r="I58" s="7">
        <f>'Ввод данных'!O58</f>
        <v>0</v>
      </c>
      <c r="J58" s="7" t="str">
        <f>'Ввод данных'!P58</f>
        <v>ЯГПИ им Ушинского</v>
      </c>
      <c r="K58" s="7" t="str">
        <f>CONCATENATE("КПК",'Ввод данных'!Q58, "; тьютор",'Ввод данных'!R58,"; ИКТ",'Ввод данных'!S58)</f>
        <v>КПК; тьютор; ИКТ</v>
      </c>
      <c r="L58" s="7" t="str">
        <f>CONCATENATE('Ввод данных'!T58,'Ввод данных'!U58,'Ввод данных'!V58,'Ввод данных'!W58)</f>
        <v/>
      </c>
      <c r="M58" s="30" t="str">
        <f>'Ввод данных'!X58</f>
        <v xml:space="preserve">г.Кострома, ул.Крупской,      17-608               </v>
      </c>
      <c r="N58" s="7" t="str">
        <f>'Ввод данных'!$Y$14</f>
        <v>Собственное жилье</v>
      </c>
      <c r="O58" s="7" t="str">
        <f>Обработка!S58</f>
        <v/>
      </c>
    </row>
    <row r="59" spans="1:15" ht="89.25" x14ac:dyDescent="0.2">
      <c r="A59" s="7">
        <f>'Ввод данных'!B59</f>
        <v>44</v>
      </c>
      <c r="B59" s="7" t="str">
        <f>'Ввод данных'!C59</f>
        <v xml:space="preserve">Соловьева Любовь Сергеевна </v>
      </c>
      <c r="C59" s="30">
        <f>'Ввод данных'!E59</f>
        <v>26936</v>
      </c>
      <c r="D59" s="7" t="str">
        <f>CONCATENATE('Ввод данных'!H59," ",'Ввод данных'!I59," ",'Ввод данных'!J59," ",'Ввод данных'!K59)</f>
        <v>Высшее КПИ им. Н.А.Некрасова 1995 Очная</v>
      </c>
      <c r="E59" s="7">
        <f>'Ввод данных'!G59</f>
        <v>22</v>
      </c>
      <c r="F59" s="7" t="str">
        <f>'Ввод данных'!L59</f>
        <v>История с дополнительной специальностью "Педагогика"</v>
      </c>
      <c r="G59" s="7" t="str">
        <f>'Ввод данных'!M59</f>
        <v xml:space="preserve">заместитель директора </v>
      </c>
      <c r="H59" s="7">
        <f>'Ввод данных'!N59</f>
        <v>9</v>
      </c>
      <c r="I59" s="7" t="str">
        <f>'Ввод данных'!O59</f>
        <v>история</v>
      </c>
      <c r="J59" s="7">
        <f>'Ввод данных'!P59</f>
        <v>0</v>
      </c>
      <c r="K59" s="7" t="str">
        <f>CONCATENATE("КПК",'Ввод данных'!Q59, "; тьютор",'Ввод данных'!R59,"; ИКТ",'Ввод данных'!S59)</f>
        <v>КПКЭффективная школа: механизмы и инструменты управления              2022 ; тьютор; ИКТ</v>
      </c>
      <c r="L59" s="7" t="str">
        <f>CONCATENATE('Ввод данных'!T59,'Ввод данных'!U59,'Ввод данных'!V59,'Ввод данных'!W59)</f>
        <v>ПГ МП РФ2023Почётная грамота ДОН КО 2016</v>
      </c>
      <c r="M59" s="30" t="str">
        <f>'Ввод данных'!X59</f>
        <v>г.Кострома,                        м/р-н.Паново,     2-159</v>
      </c>
      <c r="N59" s="7" t="str">
        <f>'Ввод данных'!$Y$14</f>
        <v>Собственное жилье</v>
      </c>
      <c r="O59" s="7" t="str">
        <f>Обработка!S59</f>
        <v xml:space="preserve">27.12.2019  первая у  </v>
      </c>
    </row>
    <row r="60" spans="1:15" ht="114.75" x14ac:dyDescent="0.2">
      <c r="A60" s="7">
        <f>'Ввод данных'!B60</f>
        <v>45</v>
      </c>
      <c r="B60" s="7" t="str">
        <f>'Ввод данных'!C60</f>
        <v>Ступина Наталья Юрьевна</v>
      </c>
      <c r="C60" s="30">
        <f>'Ввод данных'!E60</f>
        <v>27744</v>
      </c>
      <c r="D60" s="7" t="str">
        <f>CONCATENATE('Ввод данных'!H60," ",'Ввод данных'!I60," ",'Ввод данных'!J60," ",'Ввод данных'!K60)</f>
        <v>Высшее КГУ им. Н.А. Некрасова 2002 Очная</v>
      </c>
      <c r="E60" s="7">
        <f>'Ввод данных'!G60</f>
        <v>28</v>
      </c>
      <c r="F60" s="7" t="str">
        <f>'Ввод данных'!L60</f>
        <v>История</v>
      </c>
      <c r="G60" s="7" t="str">
        <f>'Ввод данных'!M60</f>
        <v>учитель начальных классов</v>
      </c>
      <c r="H60" s="7">
        <f>'Ввод данных'!N60</f>
        <v>34</v>
      </c>
      <c r="I60" s="7" t="str">
        <f>'Ввод данных'!O60</f>
        <v>начальные классы</v>
      </c>
      <c r="J60" s="7">
        <f>'Ввод данных'!P60</f>
        <v>0</v>
      </c>
      <c r="K60" s="7" t="str">
        <f>CONCATENATE("КПК",'Ввод данных'!Q60, "; тьютор",'Ввод данных'!R60,"; ИКТ",'Ввод данных'!S60)</f>
        <v>КПКРеализация требований обновлённых ФГОС НОО, ФГОС ООО в работе учителя (начальные классы) 2022; тьютор; ИКТ</v>
      </c>
      <c r="L60" s="7" t="str">
        <f>CONCATENATE('Ввод данных'!T60,'Ввод данных'!U60,'Ввод данных'!V60,'Ввод данных'!W60)</f>
        <v>Почётная грамота ДОН КО 2015</v>
      </c>
      <c r="M60" s="30" t="str">
        <f>'Ввод данных'!X60</f>
        <v>г.Кострома, ул.Самоковская,                    7-144</v>
      </c>
      <c r="N60" s="7" t="str">
        <f>'Ввод данных'!$Y$14</f>
        <v>Собственное жилье</v>
      </c>
      <c r="O60" s="7" t="str">
        <f>Обработка!S60</f>
        <v xml:space="preserve">10.12.2021  высшая у  </v>
      </c>
    </row>
    <row r="61" spans="1:15" ht="127.5" x14ac:dyDescent="0.2">
      <c r="A61" s="7">
        <f>'Ввод данных'!B61</f>
        <v>46</v>
      </c>
      <c r="B61" s="7" t="str">
        <f>'Ввод данных'!C61</f>
        <v>Терехова Екатерина Игоревна</v>
      </c>
      <c r="C61" s="30">
        <f>'Ввод данных'!E61</f>
        <v>25173</v>
      </c>
      <c r="D61" s="7" t="str">
        <f>CONCATENATE('Ввод данных'!H61," ",'Ввод данных'!I61," ",'Ввод данных'!J61," ",'Ввод данных'!K61)</f>
        <v>Высшее КГПИ им. Н.А. Некрасова 1990 Очная</v>
      </c>
      <c r="E61" s="7">
        <f>'Ввод данных'!G61</f>
        <v>34</v>
      </c>
      <c r="F61" s="7" t="str">
        <f>'Ввод данных'!L61</f>
        <v>Педагогика и методика начального обучения</v>
      </c>
      <c r="G61" s="7" t="str">
        <f>'Ввод данных'!M61</f>
        <v>учитель начальных классов</v>
      </c>
      <c r="H61" s="7">
        <f>'Ввод данных'!N61</f>
        <v>18</v>
      </c>
      <c r="I61" s="7" t="str">
        <f>'Ввод данных'!O61</f>
        <v>начальные классы</v>
      </c>
      <c r="J61" s="7">
        <f>'Ввод данных'!P61</f>
        <v>0</v>
      </c>
      <c r="K61" s="7" t="str">
        <f>CONCATENATE("КПК",'Ввод данных'!Q61, "; тьютор",'Ввод данных'!R61,"; ИКТ",'Ввод данных'!S61)</f>
        <v>КПКСовременные подходы к учебной деятельности младших школьников в рамках реализации ФГОС НОО 2022                          ; тьютор; ИКТ</v>
      </c>
      <c r="L61" s="7" t="str">
        <f>CONCATENATE('Ввод данных'!T61,'Ввод данных'!U61,'Ввод данных'!V61,'Ввод данных'!W61)</f>
        <v/>
      </c>
      <c r="M61" s="30" t="str">
        <f>'Ввод данных'!X61</f>
        <v>г.Кострома,                     м/р-н. Паново,    17-193</v>
      </c>
      <c r="N61" s="7" t="str">
        <f>'Ввод данных'!$Y$14</f>
        <v>Собственное жилье</v>
      </c>
      <c r="O61" s="7" t="str">
        <f>Обработка!S61</f>
        <v xml:space="preserve">26.05.2023  первая у  </v>
      </c>
    </row>
    <row r="62" spans="1:15" ht="127.5" x14ac:dyDescent="0.2">
      <c r="A62" s="7">
        <f>'Ввод данных'!B62</f>
        <v>47</v>
      </c>
      <c r="B62" s="7" t="str">
        <f>'Ввод данных'!C62</f>
        <v>Тошмадова София Бегалиевна</v>
      </c>
      <c r="C62" s="30">
        <f>'Ввод данных'!E62</f>
        <v>35282</v>
      </c>
      <c r="D62" s="7" t="str">
        <f>CONCATENATE('Ввод данных'!H62," ",'Ввод данных'!I62," ",'Ввод данных'!J62," ",'Ввод данных'!K62)</f>
        <v>Высшее КГУ 2019 Очная</v>
      </c>
      <c r="E62" s="7">
        <f>'Ввод данных'!G62</f>
        <v>4</v>
      </c>
      <c r="F62" s="7" t="str">
        <f>'Ввод данных'!L62</f>
        <v>Педагогическое образование              (с двумя профилями)</v>
      </c>
      <c r="G62" s="7" t="str">
        <f>'Ввод данных'!M62</f>
        <v>Учитель английского языка</v>
      </c>
      <c r="H62" s="7">
        <f>'Ввод данных'!N62</f>
        <v>35</v>
      </c>
      <c r="I62" s="7" t="str">
        <f>'Ввод данных'!O62</f>
        <v>английский язык</v>
      </c>
      <c r="J62" s="7">
        <f>'Ввод данных'!P62</f>
        <v>0</v>
      </c>
      <c r="K62" s="7" t="str">
        <f>CONCATENATE("КПК",'Ввод данных'!Q62, "; тьютор",'Ввод данных'!R62,"; ИКТ",'Ввод данных'!S62)</f>
        <v>КПКРеализация требований обновлённых ФГОС НОО, ФГОС ООО в работе учителя (иностранные языки)                 2022; тьютор; ИКТ</v>
      </c>
      <c r="L62" s="7" t="str">
        <f>CONCATENATE('Ввод данных'!T62,'Ввод данных'!U62,'Ввод данных'!V62,'Ввод данных'!W62)</f>
        <v/>
      </c>
      <c r="M62" s="30" t="str">
        <f>'Ввод данных'!X62</f>
        <v>г.Кострома, ул.Южная, 13-44</v>
      </c>
      <c r="N62" s="7" t="str">
        <f>'Ввод данных'!$Y$14</f>
        <v>Собственное жилье</v>
      </c>
      <c r="O62" s="7" t="str">
        <f>Обработка!S62</f>
        <v xml:space="preserve">16.12.2022  сзд у  </v>
      </c>
    </row>
    <row r="63" spans="1:15" ht="114.75" x14ac:dyDescent="0.2">
      <c r="A63" s="7">
        <f>'Ввод данных'!B63</f>
        <v>48</v>
      </c>
      <c r="B63" s="7" t="str">
        <f>'Ввод данных'!C63</f>
        <v>Фартальнова Любовь Валентиновна</v>
      </c>
      <c r="C63" s="30">
        <f>'Ввод данных'!E63</f>
        <v>29381</v>
      </c>
      <c r="D63" s="7" t="str">
        <f>CONCATENATE('Ввод данных'!H63," ",'Ввод данных'!I63," ",'Ввод данных'!J63," ",'Ввод данных'!K63)</f>
        <v>Высшее КГУ им. Н.А. Некрасова 2002 Очная</v>
      </c>
      <c r="E63" s="7">
        <f>'Ввод данных'!G63</f>
        <v>21</v>
      </c>
      <c r="F63" s="7" t="str">
        <f>'Ввод данных'!L63</f>
        <v>труд (технология)</v>
      </c>
      <c r="G63" s="7" t="str">
        <f>'Ввод данных'!M63</f>
        <v>труд (технологии)</v>
      </c>
      <c r="H63" s="7">
        <f>'Ввод данных'!N63</f>
        <v>29</v>
      </c>
      <c r="I63" s="7">
        <f>'Ввод данных'!O63</f>
        <v>0</v>
      </c>
      <c r="J63" s="7">
        <f>'Ввод данных'!P63</f>
        <v>0</v>
      </c>
      <c r="K63" s="7" t="str">
        <f>CONCATENATE("КПК",'Ввод данных'!Q63, "; тьютор",'Ввод данных'!R63,"; ИКТ",'Ввод данных'!S63)</f>
        <v>КПКРеализация требований обновлённых ФГОС НОО, ФГОС ООО в работе учителя (технология)               2022; тьютор; ИКТ</v>
      </c>
      <c r="L63" s="7" t="str">
        <f>CONCATENATE('Ввод данных'!T63,'Ввод данных'!U63,'Ввод данных'!V63,'Ввод данных'!W63)</f>
        <v/>
      </c>
      <c r="M63" s="30" t="str">
        <f>'Ввод данных'!X63</f>
        <v>г.Кострома, ул.Индустриальная,   14-84</v>
      </c>
      <c r="N63" s="7" t="str">
        <f>'Ввод данных'!$Y$14</f>
        <v>Собственное жилье</v>
      </c>
      <c r="O63" s="7" t="str">
        <f>Обработка!S63</f>
        <v xml:space="preserve">31.01.2020  первая у  </v>
      </c>
    </row>
    <row r="64" spans="1:15" ht="127.5" x14ac:dyDescent="0.2">
      <c r="A64" s="7">
        <f>'Ввод данных'!B64</f>
        <v>49</v>
      </c>
      <c r="B64" s="7" t="str">
        <f>'Ввод данных'!C64</f>
        <v>Федорова Светлана Владимировна</v>
      </c>
      <c r="C64" s="30">
        <f>'Ввод данных'!E64</f>
        <v>25244</v>
      </c>
      <c r="D64" s="7" t="str">
        <f>CONCATENATE('Ввод данных'!H64," ",'Ввод данных'!I64," ",'Ввод данных'!J64," ",'Ввод данных'!K64)</f>
        <v>Высшее Иссык-Кульский ГУ им.К.Тыныстанова 1996 Очная</v>
      </c>
      <c r="E64" s="7">
        <f>'Ввод данных'!G64</f>
        <v>28</v>
      </c>
      <c r="F64" s="7" t="str">
        <f>'Ввод данных'!L64</f>
        <v>Педагогика и методика воспитательной работы</v>
      </c>
      <c r="G64" s="7" t="str">
        <f>'Ввод данных'!M64</f>
        <v>учитель начальных классов</v>
      </c>
      <c r="H64" s="7">
        <f>'Ввод данных'!N64</f>
        <v>17</v>
      </c>
      <c r="I64" s="7" t="str">
        <f>'Ввод данных'!O64</f>
        <v>начальные классы</v>
      </c>
      <c r="J64" s="7">
        <f>'Ввод данных'!P64</f>
        <v>0</v>
      </c>
      <c r="K64" s="7" t="str">
        <f>CONCATENATE("КПК",'Ввод данных'!Q64, "; тьютор",'Ввод данных'!R64,"; ИКТ",'Ввод данных'!S64)</f>
        <v>КПКСовременные подходы к учебной деятельности младших школьников в рамках реализации ФГОС НОО 2019                     ; тьютор; ИКТ</v>
      </c>
      <c r="L64" s="7" t="str">
        <f>CONCATENATE('Ввод данных'!T64,'Ввод данных'!U64,'Ввод данных'!V64,'Ввод данных'!W64)</f>
        <v>Почётная грамота ДОН КО2014</v>
      </c>
      <c r="M64" s="30" t="str">
        <f>'Ввод данных'!X64</f>
        <v>г.Кострома, м/р-н Паново,6а-47</v>
      </c>
      <c r="N64" s="7" t="str">
        <f>'Ввод данных'!$Y$14</f>
        <v>Собственное жилье</v>
      </c>
      <c r="O64" s="7" t="str">
        <f>Обработка!S64</f>
        <v/>
      </c>
    </row>
    <row r="65" spans="1:15" ht="114.75" x14ac:dyDescent="0.2">
      <c r="A65" s="7">
        <f>'Ввод данных'!B65</f>
        <v>50</v>
      </c>
      <c r="B65" s="7" t="str">
        <f>'Ввод данных'!C65</f>
        <v>Цибульская Елена Николаевна</v>
      </c>
      <c r="C65" s="30">
        <f>'Ввод данных'!E65</f>
        <v>27311</v>
      </c>
      <c r="D65" s="7" t="str">
        <f>CONCATENATE('Ввод данных'!H65," ",'Ввод данных'!I65," ",'Ввод данных'!J65," ",'Ввод данных'!K65)</f>
        <v>Высшее  КГПИ им.Н.А.Некрасова 1997 Очная</v>
      </c>
      <c r="E65" s="7">
        <f>'Ввод данных'!G65</f>
        <v>26</v>
      </c>
      <c r="F65" s="7" t="str">
        <f>'Ввод данных'!L65</f>
        <v>Филология: русский язык и литературы</v>
      </c>
      <c r="G65" s="7" t="str">
        <f>'Ввод данных'!M65</f>
        <v>учитель русского языка и литературы</v>
      </c>
      <c r="H65" s="7">
        <f>'Ввод данных'!N65</f>
        <v>35</v>
      </c>
      <c r="I65" s="7" t="str">
        <f>'Ввод данных'!O65</f>
        <v>русский язык, литература</v>
      </c>
      <c r="J65" s="7">
        <f>'Ввод данных'!P65</f>
        <v>0</v>
      </c>
      <c r="K65" s="7" t="str">
        <f>CONCATENATE("КПК",'Ввод данных'!Q65, "; тьютор",'Ввод данных'!R65,"; ИКТ",'Ввод данных'!S65)</f>
        <v>КПКРеализация требований обновлённых ФГОС НОО, ФГОС ООО             в работе учителя (русский язык, литература) 2022; тьютор; ИКТ</v>
      </c>
      <c r="L65" s="7" t="str">
        <f>CONCATENATE('Ввод данных'!T65,'Ввод данных'!U65,'Ввод данных'!V65,'Ввод данных'!W65)</f>
        <v/>
      </c>
      <c r="M65" s="30" t="str">
        <f>'Ввод данных'!X65</f>
        <v>г.Кострома,                      пр-д.Студенческий, д.27, кв.66</v>
      </c>
      <c r="N65" s="7" t="str">
        <f>'Ввод данных'!$Y$14</f>
        <v>Собственное жилье</v>
      </c>
      <c r="O65" s="7" t="str">
        <f>Обработка!S65</f>
        <v xml:space="preserve">15.12.2022  первая у  </v>
      </c>
    </row>
    <row r="66" spans="1:15" ht="76.5" x14ac:dyDescent="0.2">
      <c r="A66" s="7">
        <f>'Ввод данных'!B66</f>
        <v>51</v>
      </c>
      <c r="B66" s="7" t="str">
        <f>'Ввод данных'!C66</f>
        <v>Чувиляева Александра Сергеевна</v>
      </c>
      <c r="C66" s="30">
        <f>'Ввод данных'!E66</f>
        <v>29578</v>
      </c>
      <c r="D66" s="7" t="str">
        <f>CONCATENATE('Ввод данных'!H66," ",'Ввод данных'!I66," ",'Ввод данных'!J66," ",'Ввод данных'!K66)</f>
        <v>Высшее КГПИ им. Н.А. Некрасова 2003 Очная</v>
      </c>
      <c r="E66" s="7">
        <f>'Ввод данных'!G66</f>
        <v>23</v>
      </c>
      <c r="F66" s="7" t="str">
        <f>'Ввод данных'!L66</f>
        <v>Физика с дополнительной специальностью "Информатика"</v>
      </c>
      <c r="G66" s="7" t="str">
        <f>'Ввод данных'!M66</f>
        <v>учитель информатики</v>
      </c>
      <c r="H66" s="7">
        <f>'Ввод данных'!N66</f>
        <v>9</v>
      </c>
      <c r="I66" s="7" t="str">
        <f>'Ввод данных'!O66</f>
        <v>информатика</v>
      </c>
      <c r="J66" s="7">
        <f>'Ввод данных'!P66</f>
        <v>0</v>
      </c>
      <c r="K66" s="7" t="str">
        <f>CONCATENATE("КПК",'Ввод данных'!Q66, "; тьютор",'Ввод данных'!R66,"; ИКТ",'Ввод данных'!S66)</f>
        <v>КПКФоромирование ИКТ-грамотности школьников 2020; тьютор; ИКТ</v>
      </c>
      <c r="L66" s="7" t="str">
        <f>CONCATENATE('Ввод данных'!T66,'Ввод данных'!U66,'Ввод данных'!V66,'Ввод данных'!W66)</f>
        <v/>
      </c>
      <c r="M66" s="30" t="str">
        <f>'Ввод данных'!X66</f>
        <v>г.Кострома,                      пр-д.Берёзовый,                 18-76</v>
      </c>
      <c r="N66" s="7" t="str">
        <f>'Ввод данных'!$Y$14</f>
        <v>Собственное жилье</v>
      </c>
      <c r="O66" s="7" t="str">
        <f>Обработка!S66</f>
        <v/>
      </c>
    </row>
    <row r="67" spans="1:15" ht="102" x14ac:dyDescent="0.2">
      <c r="A67" s="7">
        <f>'Ввод данных'!B67</f>
        <v>52</v>
      </c>
      <c r="B67" s="7" t="str">
        <f>'Ввод данных'!C67</f>
        <v>Шарова Алина Владиславовна</v>
      </c>
      <c r="C67" s="30">
        <f>'Ввод данных'!E67</f>
        <v>35710</v>
      </c>
      <c r="D67" s="7" t="str">
        <f>CONCATENATE('Ввод данных'!H67," ",'Ввод данных'!I67," ",'Ввод данных'!J67," ",'Ввод данных'!K67)</f>
        <v>Высшее КГУ 2021 Очная</v>
      </c>
      <c r="E67" s="7">
        <f>'Ввод данных'!G67</f>
        <v>4</v>
      </c>
      <c r="F67" s="7" t="str">
        <f>'Ввод данных'!L67</f>
        <v>Педагогическое образование. Музыка</v>
      </c>
      <c r="G67" s="7" t="str">
        <f>'Ввод данных'!M67</f>
        <v>учитель музыки</v>
      </c>
      <c r="H67" s="7">
        <f>'Ввод данных'!N67</f>
        <v>30</v>
      </c>
      <c r="I67" s="7" t="str">
        <f>'Ввод данных'!O67</f>
        <v>музыка</v>
      </c>
      <c r="J67" s="7">
        <f>'Ввод данных'!P67</f>
        <v>0</v>
      </c>
      <c r="K67" s="7" t="str">
        <f>CONCATENATE("КПК",'Ввод данных'!Q67, "; тьютор",'Ввод данных'!R67,"; ИКТ",'Ввод данных'!S67)</f>
        <v>КПКРеализация требований обновлённых ФГОС НОО, ФГОС ООО             в работе учителя (музыка) 2022; тьютор; ИКТ</v>
      </c>
      <c r="L67" s="7" t="str">
        <f>CONCATENATE('Ввод данных'!T67,'Ввод данных'!U67,'Ввод данных'!V67,'Ввод данных'!W67)</f>
        <v/>
      </c>
      <c r="M67" s="30" t="str">
        <f>'Ввод данных'!X67</f>
        <v>г.Кострома, ул.Ленина, 54А-12</v>
      </c>
      <c r="N67" s="7" t="str">
        <f>'Ввод данных'!$Y$14</f>
        <v>Собственное жилье</v>
      </c>
      <c r="O67" s="7" t="str">
        <f>Обработка!S67</f>
        <v/>
      </c>
    </row>
    <row r="68" spans="1:15" ht="114.75" x14ac:dyDescent="0.2">
      <c r="A68" s="7">
        <f>'Ввод данных'!B68</f>
        <v>53</v>
      </c>
      <c r="B68" s="7" t="str">
        <f>'Ввод данных'!C68</f>
        <v>Шишкова Любовь Евгеньевна</v>
      </c>
      <c r="C68" s="30">
        <f>'Ввод данных'!E68</f>
        <v>35136</v>
      </c>
      <c r="D68" s="7" t="str">
        <f>CONCATENATE('Ввод данных'!H68," ",'Ввод данных'!I68," ",'Ввод данных'!J68," ",'Ввод данных'!K68)</f>
        <v>Высшее КГУ 2018 Очная</v>
      </c>
      <c r="E68" s="7">
        <f>'Ввод данных'!G68</f>
        <v>5</v>
      </c>
      <c r="F68" s="7" t="str">
        <f>'Ввод данных'!L68</f>
        <v>Филология</v>
      </c>
      <c r="G68" s="7" t="str">
        <f>'Ввод данных'!M68</f>
        <v>учитель русского языка и литературы</v>
      </c>
      <c r="H68" s="7" t="str">
        <f>'Ввод данных'!N68</f>
        <v>декрет</v>
      </c>
      <c r="I68" s="7" t="str">
        <f>'Ввод данных'!O68</f>
        <v>русский язык, литература</v>
      </c>
      <c r="J68" s="7">
        <f>'Ввод данных'!P68</f>
        <v>0</v>
      </c>
      <c r="K68" s="7" t="str">
        <f>CONCATENATE("КПК",'Ввод данных'!Q68, "; тьютор",'Ввод данных'!R68,"; ИКТ",'Ввод данных'!S68)</f>
        <v>КПКСовременные подходы к преподаванию русского языка и литературы в условиях реализации ФГОС 2021; тьютор; ИКТ</v>
      </c>
      <c r="L68" s="7" t="str">
        <f>CONCATENATE('Ввод данных'!T68,'Ввод данных'!U68,'Ввод данных'!V68,'Ввод данных'!W68)</f>
        <v/>
      </c>
      <c r="M68" s="30" t="str">
        <f>'Ввод данных'!X68</f>
        <v>г.Кострома, ул.Димитрова,   39-3</v>
      </c>
      <c r="N68" s="7" t="str">
        <f>'Ввод данных'!$Y$14</f>
        <v>Собственное жилье</v>
      </c>
      <c r="O68" s="7" t="str">
        <f>Обработка!S68</f>
        <v/>
      </c>
    </row>
    <row r="69" spans="1:15" ht="114.75" x14ac:dyDescent="0.2">
      <c r="A69" s="7">
        <f>'Ввод данных'!B69</f>
        <v>54</v>
      </c>
      <c r="B69" s="7" t="str">
        <f>'Ввод данных'!C69</f>
        <v>Шувалова Тамара Александровна</v>
      </c>
      <c r="C69" s="30">
        <f>'Ввод данных'!E69</f>
        <v>34119</v>
      </c>
      <c r="D69" s="7" t="str">
        <f>CONCATENATE('Ввод данных'!H69," ",'Ввод данных'!I69," ",'Ввод данных'!J69," ",'Ввод данных'!K69)</f>
        <v>Высшее КГУ им. Н.А. Некрасова 2015 Очная</v>
      </c>
      <c r="E69" s="7">
        <f>'Ввод данных'!G69</f>
        <v>11</v>
      </c>
      <c r="F69" s="7" t="str">
        <f>'Ввод данных'!L69</f>
        <v>Прикладная математика и информатика</v>
      </c>
      <c r="G69" s="7" t="str">
        <f>'Ввод данных'!M69</f>
        <v>учитель информатики</v>
      </c>
      <c r="H69" s="7">
        <f>'Ввод данных'!N69</f>
        <v>44</v>
      </c>
      <c r="I69" s="7" t="str">
        <f>'Ввод данных'!O69</f>
        <v>математика</v>
      </c>
      <c r="J69" s="7">
        <f>'Ввод данных'!P69</f>
        <v>0</v>
      </c>
      <c r="K69" s="7" t="str">
        <f>CONCATENATE("КПК",'Ввод данных'!Q69, "; тьютор",'Ввод данных'!R69,"; ИКТ",'Ввод данных'!S69)</f>
        <v>КПКРеализация требований обновлённых ФГОС НОО, ФГОС ООО             в работе учителя (математика) 2022; тьютор; ИКТ</v>
      </c>
      <c r="L69" s="7" t="str">
        <f>CONCATENATE('Ввод данных'!T69,'Ввод данных'!U69,'Ввод данных'!V69,'Ввод данных'!W69)</f>
        <v/>
      </c>
      <c r="M69" s="30" t="str">
        <f>'Ввод данных'!X69</f>
        <v>г.Кострома,                       пр-д. Берёзовый,                     8-37</v>
      </c>
      <c r="N69" s="7" t="str">
        <f>'Ввод данных'!$Y$14</f>
        <v>Собственное жилье</v>
      </c>
      <c r="O69" s="7" t="str">
        <f>Обработка!S69</f>
        <v xml:space="preserve">17.03.2023  высшая у  </v>
      </c>
    </row>
    <row r="70" spans="1:15" ht="89.25" x14ac:dyDescent="0.2">
      <c r="A70" s="7">
        <f>'Ввод данных'!B70</f>
        <v>55</v>
      </c>
      <c r="B70" s="7" t="str">
        <f>'Ввод данных'!C70</f>
        <v>Шугаева Евгения Леонидовна</v>
      </c>
      <c r="C70" s="30">
        <f>'Ввод данных'!E70</f>
        <v>31229</v>
      </c>
      <c r="D70" s="7" t="str">
        <f>CONCATENATE('Ввод данных'!H70," ",'Ввод данных'!I70," ",'Ввод данных'!J70," ",'Ввод данных'!K70)</f>
        <v>Высшее Череповецкий государственный университет 2011 Очная</v>
      </c>
      <c r="E70" s="7">
        <f>'Ввод данных'!G70</f>
        <v>11</v>
      </c>
      <c r="F70" s="7" t="str">
        <f>'Ввод данных'!L70</f>
        <v>Педагогика и методика начального образования</v>
      </c>
      <c r="G70" s="7" t="str">
        <f>'Ввод данных'!M70</f>
        <v>учитель начальных классов</v>
      </c>
      <c r="H70" s="7">
        <f>'Ввод данных'!N70</f>
        <v>34</v>
      </c>
      <c r="I70" s="7" t="str">
        <f>'Ввод данных'!O70</f>
        <v>начальные классы</v>
      </c>
      <c r="J70" s="7">
        <f>'Ввод данных'!P70</f>
        <v>0</v>
      </c>
      <c r="K70" s="7" t="str">
        <f>CONCATENATE("КПК",'Ввод данных'!Q70, "; тьютор",'Ввод данных'!R70,"; ИКТ",'Ввод данных'!S70)</f>
        <v>КПКОсобенности ведения и реализации обновлённого ФГОС НОО            2023; тьютор; ИКТ</v>
      </c>
      <c r="L70" s="7" t="str">
        <f>CONCATENATE('Ввод данных'!T70,'Ввод данных'!U70,'Ввод данных'!V70,'Ввод данных'!W70)</f>
        <v/>
      </c>
      <c r="M70" s="30" t="str">
        <f>'Ввод данных'!X70</f>
        <v>г.Кострома,                       ул.Юлега Юрасова, 7-95</v>
      </c>
      <c r="N70" s="7" t="str">
        <f>'Ввод данных'!$Y$14</f>
        <v>Собственное жилье</v>
      </c>
      <c r="O70" s="7" t="str">
        <f>Обработка!S70</f>
        <v/>
      </c>
    </row>
    <row r="71" spans="1:15" ht="89.25" x14ac:dyDescent="0.2">
      <c r="A71" s="7">
        <f>'Ввод данных'!B71</f>
        <v>56</v>
      </c>
      <c r="B71" s="7" t="str">
        <f>'Ввод данных'!C71</f>
        <v>Шукаева Оксана Николаевна</v>
      </c>
      <c r="C71" s="30">
        <f>'Ввод данных'!E71</f>
        <v>29372</v>
      </c>
      <c r="D71" s="7" t="str">
        <f>CONCATENATE('Ввод данных'!H71," ",'Ввод данных'!I71," ",'Ввод данных'!J71," ",'Ввод данных'!K71)</f>
        <v>Высшее КГУ им. Н.А. Некрасова 2002 Очная</v>
      </c>
      <c r="E71" s="7">
        <f>'Ввод данных'!G71</f>
        <v>22</v>
      </c>
      <c r="F71" s="7" t="str">
        <f>'Ввод данных'!L71</f>
        <v>История</v>
      </c>
      <c r="G71" s="7" t="str">
        <f>'Ввод данных'!M71</f>
        <v>Директор</v>
      </c>
      <c r="H71" s="7">
        <f>'Ввод данных'!N71</f>
        <v>9</v>
      </c>
      <c r="I71" s="7" t="str">
        <f>'Ввод данных'!O71</f>
        <v>история</v>
      </c>
      <c r="J71" s="7">
        <f>'Ввод данных'!P71</f>
        <v>0</v>
      </c>
      <c r="K71" s="7" t="str">
        <f>CONCATENATE("КПК",'Ввод данных'!Q71, "; тьютор",'Ввод данных'!R71,"; ИКТ",'Ввод данных'!S71)</f>
        <v>КПКЭффективная школа: механизмы и ннструменты управления             2022; тьютор; ИКТ</v>
      </c>
      <c r="L71" s="7" t="str">
        <f>CONCATENATE('Ввод данных'!T71,'Ввод данных'!U71,'Ввод данных'!V71,'Ввод данных'!W71)</f>
        <v>Почётная грамота ДОН КО 2009</v>
      </c>
      <c r="M71" s="30" t="str">
        <f>'Ввод данных'!X71</f>
        <v>г.Кострома, ул.Хвойная, 37-3</v>
      </c>
      <c r="N71" s="7" t="str">
        <f>'Ввод данных'!$Y$14</f>
        <v>Собственное жилье</v>
      </c>
      <c r="O71" s="7" t="str">
        <f>Обработка!S71</f>
        <v xml:space="preserve">10.06.2021  высшая у  </v>
      </c>
    </row>
    <row r="72" spans="1:15" ht="127.5" x14ac:dyDescent="0.2">
      <c r="A72" s="7">
        <f>'Ввод данных'!B72</f>
        <v>57</v>
      </c>
      <c r="B72" s="7" t="str">
        <f>'Ввод данных'!C72</f>
        <v>Шурыгина Ольга Владимировна</v>
      </c>
      <c r="C72" s="30">
        <f>'Ввод данных'!E72</f>
        <v>22238</v>
      </c>
      <c r="D72" s="7" t="str">
        <f>CONCATENATE('Ввод данных'!H72," ",'Ввод данных'!I72," ",'Ввод данных'!J72," ",'Ввод данных'!K72)</f>
        <v>Высшее КГПИ им. Н.А. Некрасова 1985 Очная</v>
      </c>
      <c r="E72" s="7">
        <f>'Ввод данных'!G72</f>
        <v>36</v>
      </c>
      <c r="F72" s="7" t="str">
        <f>'Ввод данных'!L72</f>
        <v>Русский язык и литература</v>
      </c>
      <c r="G72" s="7" t="str">
        <f>'Ввод данных'!M72</f>
        <v>учитель русского языка и литературы</v>
      </c>
      <c r="H72" s="7">
        <f>'Ввод данных'!N72</f>
        <v>21</v>
      </c>
      <c r="I72" s="7" t="str">
        <f>'Ввод данных'!O72</f>
        <v>русский язык, литература</v>
      </c>
      <c r="J72" s="7">
        <f>'Ввод данных'!P72</f>
        <v>0</v>
      </c>
      <c r="K72" s="7" t="str">
        <f>CONCATENATE("КПК",'Ввод данных'!Q72, "; тьютор",'Ввод данных'!R72,"; ИКТ",'Ввод данных'!S72)</f>
        <v>КПКРеализация требований обновлённых ФГОС НОО, ФГОС ООО в работе учителя (русский язык, литература)                 2022; тьютор; ИКТ</v>
      </c>
      <c r="L72" s="7" t="str">
        <f>CONCATENATE('Ввод данных'!T72,'Ввод данных'!U72,'Ввод данных'!V72,'Ввод данных'!W72)</f>
        <v>ПГ МОН РФ2009Почётная грамота МО РФ2009</v>
      </c>
      <c r="M72" s="30" t="str">
        <f>'Ввод данных'!X72</f>
        <v>г.Кострома, ул.Китицынская, 8-6</v>
      </c>
      <c r="N72" s="7" t="str">
        <f>'Ввод данных'!$Y$14</f>
        <v>Собственное жилье</v>
      </c>
      <c r="O72" s="7" t="str">
        <f>Обработка!S72</f>
        <v xml:space="preserve">16.12.2022  сзд у  </v>
      </c>
    </row>
    <row r="73" spans="1:15" x14ac:dyDescent="0.2">
      <c r="A73" s="3"/>
      <c r="B73" s="7"/>
      <c r="C73" s="22"/>
      <c r="D73" s="6"/>
      <c r="E73" s="3"/>
      <c r="F73" s="8"/>
      <c r="G73" s="7"/>
      <c r="H73" s="7"/>
      <c r="I73" s="10"/>
      <c r="J73" s="3"/>
      <c r="K73" s="3"/>
      <c r="L73" s="9"/>
      <c r="M73" s="29"/>
      <c r="N73" s="7"/>
      <c r="O73" s="3"/>
    </row>
    <row r="74" spans="1:15" x14ac:dyDescent="0.2">
      <c r="A74" s="3"/>
      <c r="B74" s="11"/>
      <c r="C74" s="22"/>
      <c r="D74" s="6"/>
      <c r="E74" s="3"/>
      <c r="F74" s="8"/>
      <c r="G74" s="7"/>
      <c r="H74" s="7"/>
      <c r="I74" s="10"/>
      <c r="J74" s="3"/>
      <c r="K74" s="3"/>
      <c r="L74" s="9"/>
      <c r="M74" s="29"/>
      <c r="N74" s="7"/>
      <c r="O74" s="3"/>
    </row>
    <row r="75" spans="1:15" x14ac:dyDescent="0.2">
      <c r="A75" s="3"/>
      <c r="B75" s="11"/>
      <c r="C75" s="22"/>
      <c r="D75" s="6"/>
      <c r="E75" s="3"/>
      <c r="F75" s="8"/>
      <c r="G75" s="7"/>
      <c r="H75" s="7"/>
      <c r="I75" s="10"/>
      <c r="J75" s="3"/>
      <c r="K75" s="3"/>
      <c r="L75" s="9"/>
      <c r="M75" s="29"/>
      <c r="N75" s="7"/>
      <c r="O75" s="3"/>
    </row>
    <row r="76" spans="1:15" x14ac:dyDescent="0.2">
      <c r="A76" s="3"/>
      <c r="B76" s="11"/>
      <c r="C76" s="22"/>
      <c r="D76" s="6"/>
      <c r="E76" s="3"/>
      <c r="F76" s="8"/>
      <c r="G76" s="7"/>
      <c r="H76" s="7"/>
      <c r="I76" s="10"/>
      <c r="J76" s="3"/>
      <c r="K76" s="3"/>
      <c r="L76" s="9"/>
      <c r="M76" s="29"/>
      <c r="N76" s="7"/>
      <c r="O76" s="3"/>
    </row>
    <row r="77" spans="1:15" x14ac:dyDescent="0.2">
      <c r="A77" s="3"/>
      <c r="B77" s="11"/>
      <c r="C77" s="22"/>
      <c r="D77" s="6"/>
      <c r="E77" s="3"/>
      <c r="F77" s="8"/>
      <c r="G77" s="7"/>
      <c r="H77" s="7"/>
      <c r="I77" s="10"/>
      <c r="J77" s="3"/>
      <c r="K77" s="3"/>
      <c r="L77" s="9"/>
      <c r="M77" s="29"/>
      <c r="N77" s="7"/>
      <c r="O77" s="3"/>
    </row>
    <row r="78" spans="1:15" x14ac:dyDescent="0.2">
      <c r="A78" s="3"/>
      <c r="B78" s="11"/>
      <c r="C78" s="22"/>
      <c r="D78" s="6"/>
      <c r="E78" s="3"/>
      <c r="F78" s="8"/>
      <c r="G78" s="7"/>
      <c r="H78" s="7"/>
      <c r="I78" s="10"/>
      <c r="J78" s="3"/>
      <c r="K78" s="3"/>
      <c r="L78" s="9"/>
      <c r="M78" s="29"/>
      <c r="N78" s="7"/>
      <c r="O78" s="3"/>
    </row>
    <row r="79" spans="1:15" x14ac:dyDescent="0.2">
      <c r="A79" s="3"/>
      <c r="B79" s="11"/>
      <c r="C79" s="22"/>
      <c r="D79" s="6"/>
      <c r="E79" s="3"/>
      <c r="F79" s="8"/>
      <c r="G79" s="7"/>
      <c r="H79" s="7"/>
      <c r="I79" s="10"/>
      <c r="J79" s="3"/>
      <c r="K79" s="3"/>
      <c r="L79" s="9"/>
      <c r="M79" s="29"/>
      <c r="N79" s="7"/>
      <c r="O79" s="3"/>
    </row>
    <row r="80" spans="1:15" x14ac:dyDescent="0.2">
      <c r="A80" s="3"/>
      <c r="B80" s="11"/>
      <c r="C80" s="22"/>
      <c r="D80" s="6"/>
      <c r="E80" s="3"/>
      <c r="F80" s="8"/>
      <c r="G80" s="7"/>
      <c r="H80" s="7"/>
      <c r="I80" s="10"/>
      <c r="J80" s="3"/>
      <c r="K80" s="3"/>
      <c r="L80" s="9"/>
      <c r="M80" s="29"/>
      <c r="N80" s="7"/>
      <c r="O80" s="3"/>
    </row>
    <row r="81" spans="1:15" x14ac:dyDescent="0.2">
      <c r="A81" s="3"/>
      <c r="B81" s="11"/>
      <c r="C81" s="22"/>
      <c r="D81" s="6"/>
      <c r="E81" s="3"/>
      <c r="F81" s="8"/>
      <c r="G81" s="7"/>
      <c r="H81" s="7"/>
      <c r="I81" s="10"/>
      <c r="J81" s="3"/>
      <c r="K81" s="3"/>
      <c r="L81" s="9"/>
      <c r="M81" s="29"/>
      <c r="N81" s="7"/>
      <c r="O81" s="3"/>
    </row>
    <row r="82" spans="1:15" x14ac:dyDescent="0.2">
      <c r="A82" s="3"/>
      <c r="B82" s="11"/>
      <c r="C82" s="22"/>
      <c r="D82" s="6"/>
      <c r="E82" s="3"/>
      <c r="F82" s="8"/>
      <c r="G82" s="7"/>
      <c r="H82" s="7"/>
      <c r="I82" s="10"/>
      <c r="J82" s="3"/>
      <c r="K82" s="3"/>
      <c r="L82" s="9"/>
      <c r="M82" s="29"/>
      <c r="N82" s="7"/>
      <c r="O82" s="3"/>
    </row>
    <row r="83" spans="1:15" x14ac:dyDescent="0.2">
      <c r="A83" s="3"/>
      <c r="B83" s="11"/>
      <c r="C83" s="22"/>
      <c r="D83" s="6"/>
      <c r="E83" s="3"/>
      <c r="F83" s="8"/>
      <c r="G83" s="7"/>
      <c r="H83" s="7"/>
      <c r="I83" s="10"/>
      <c r="J83" s="3"/>
      <c r="K83" s="3"/>
      <c r="L83" s="9"/>
      <c r="M83" s="29"/>
      <c r="N83" s="7"/>
      <c r="O83" s="3"/>
    </row>
    <row r="84" spans="1:15" x14ac:dyDescent="0.2">
      <c r="A84" s="3"/>
      <c r="B84" s="11"/>
      <c r="C84" s="22"/>
      <c r="D84" s="6"/>
      <c r="E84" s="3"/>
      <c r="F84" s="8"/>
      <c r="G84" s="7"/>
      <c r="H84" s="7"/>
      <c r="I84" s="10"/>
      <c r="J84" s="3"/>
      <c r="K84" s="3"/>
      <c r="L84" s="9"/>
      <c r="M84" s="29"/>
      <c r="N84" s="7"/>
      <c r="O84" s="3"/>
    </row>
    <row r="85" spans="1:15" x14ac:dyDescent="0.2">
      <c r="B85" s="12"/>
    </row>
    <row r="86" spans="1:15" x14ac:dyDescent="0.2">
      <c r="B86" s="12"/>
    </row>
    <row r="87" spans="1:15" x14ac:dyDescent="0.2">
      <c r="B87" s="12"/>
    </row>
    <row r="88" spans="1:15" x14ac:dyDescent="0.2">
      <c r="B88" s="12"/>
    </row>
    <row r="89" spans="1:15" x14ac:dyDescent="0.2">
      <c r="B89" s="12"/>
    </row>
    <row r="90" spans="1:15" x14ac:dyDescent="0.2">
      <c r="B90" s="12"/>
    </row>
    <row r="91" spans="1:15" x14ac:dyDescent="0.2">
      <c r="B91" s="12"/>
    </row>
    <row r="92" spans="1:15" x14ac:dyDescent="0.2">
      <c r="B92" s="12"/>
    </row>
    <row r="93" spans="1:15" x14ac:dyDescent="0.2">
      <c r="B93" s="12"/>
    </row>
    <row r="94" spans="1:15" x14ac:dyDescent="0.2">
      <c r="B94" s="12"/>
    </row>
    <row r="95" spans="1:15" x14ac:dyDescent="0.2">
      <c r="B95" s="12"/>
    </row>
    <row r="96" spans="1:15" x14ac:dyDescent="0.2">
      <c r="B96" s="12"/>
    </row>
    <row r="97" spans="2:2" x14ac:dyDescent="0.2">
      <c r="B97" s="12"/>
    </row>
    <row r="98" spans="2:2" x14ac:dyDescent="0.2">
      <c r="B98" s="12"/>
    </row>
    <row r="99" spans="2:2" x14ac:dyDescent="0.2">
      <c r="B99" s="12"/>
    </row>
    <row r="100" spans="2:2" x14ac:dyDescent="0.2">
      <c r="B100" s="12"/>
    </row>
    <row r="101" spans="2:2" x14ac:dyDescent="0.2">
      <c r="B101" s="12"/>
    </row>
    <row r="102" spans="2:2" x14ac:dyDescent="0.2">
      <c r="B102" s="12"/>
    </row>
    <row r="103" spans="2:2" x14ac:dyDescent="0.2">
      <c r="B103" s="12"/>
    </row>
    <row r="104" spans="2:2" x14ac:dyDescent="0.2">
      <c r="B104" s="12"/>
    </row>
    <row r="105" spans="2:2" x14ac:dyDescent="0.2">
      <c r="B105" s="12"/>
    </row>
    <row r="106" spans="2:2" x14ac:dyDescent="0.2">
      <c r="B106" s="12"/>
    </row>
    <row r="107" spans="2:2" x14ac:dyDescent="0.2">
      <c r="B107" s="12"/>
    </row>
    <row r="108" spans="2:2" x14ac:dyDescent="0.2">
      <c r="B108" s="12"/>
    </row>
    <row r="109" spans="2:2" x14ac:dyDescent="0.2">
      <c r="B109" s="12"/>
    </row>
    <row r="110" spans="2:2" x14ac:dyDescent="0.2">
      <c r="B110" s="12"/>
    </row>
    <row r="111" spans="2:2" x14ac:dyDescent="0.2">
      <c r="B111" s="12"/>
    </row>
    <row r="112" spans="2:2" x14ac:dyDescent="0.2">
      <c r="B112" s="12"/>
    </row>
    <row r="113" spans="2:2" x14ac:dyDescent="0.2">
      <c r="B113" s="12"/>
    </row>
    <row r="114" spans="2:2" x14ac:dyDescent="0.2">
      <c r="B114" s="12"/>
    </row>
    <row r="115" spans="2:2" x14ac:dyDescent="0.2">
      <c r="B115" s="12"/>
    </row>
    <row r="116" spans="2:2" x14ac:dyDescent="0.2">
      <c r="B116" s="12"/>
    </row>
    <row r="117" spans="2:2" x14ac:dyDescent="0.2">
      <c r="B117" s="12"/>
    </row>
    <row r="118" spans="2:2" x14ac:dyDescent="0.2">
      <c r="B118" s="12"/>
    </row>
    <row r="119" spans="2:2" x14ac:dyDescent="0.2">
      <c r="B119" s="12"/>
    </row>
    <row r="120" spans="2:2" x14ac:dyDescent="0.2">
      <c r="B120" s="12"/>
    </row>
    <row r="121" spans="2:2" x14ac:dyDescent="0.2">
      <c r="B121" s="12"/>
    </row>
    <row r="122" spans="2:2" x14ac:dyDescent="0.2">
      <c r="B122" s="12"/>
    </row>
    <row r="123" spans="2:2" x14ac:dyDescent="0.2">
      <c r="B123" s="12"/>
    </row>
    <row r="124" spans="2:2" x14ac:dyDescent="0.2">
      <c r="B124" s="12"/>
    </row>
    <row r="125" spans="2:2" x14ac:dyDescent="0.2">
      <c r="B125" s="12"/>
    </row>
    <row r="126" spans="2:2" x14ac:dyDescent="0.2">
      <c r="B126" s="12"/>
    </row>
    <row r="127" spans="2:2" x14ac:dyDescent="0.2">
      <c r="B127" s="12"/>
    </row>
    <row r="128" spans="2:2" x14ac:dyDescent="0.2">
      <c r="B128" s="12"/>
    </row>
    <row r="129" spans="2:2" x14ac:dyDescent="0.2">
      <c r="B129" s="12"/>
    </row>
    <row r="130" spans="2:2" x14ac:dyDescent="0.2">
      <c r="B130" s="12"/>
    </row>
    <row r="131" spans="2:2" x14ac:dyDescent="0.2">
      <c r="B131" s="12"/>
    </row>
    <row r="132" spans="2:2" x14ac:dyDescent="0.2">
      <c r="B132" s="12"/>
    </row>
    <row r="133" spans="2:2" x14ac:dyDescent="0.2">
      <c r="B133" s="12"/>
    </row>
    <row r="134" spans="2:2" x14ac:dyDescent="0.2">
      <c r="B134" s="12"/>
    </row>
    <row r="135" spans="2:2" x14ac:dyDescent="0.2">
      <c r="B135" s="12"/>
    </row>
    <row r="136" spans="2:2" x14ac:dyDescent="0.2">
      <c r="B136" s="12"/>
    </row>
    <row r="137" spans="2:2" x14ac:dyDescent="0.2">
      <c r="B137" s="12"/>
    </row>
    <row r="138" spans="2:2" x14ac:dyDescent="0.2">
      <c r="B138" s="12"/>
    </row>
    <row r="139" spans="2:2" x14ac:dyDescent="0.2">
      <c r="B139" s="12"/>
    </row>
    <row r="140" spans="2:2" x14ac:dyDescent="0.2">
      <c r="B140" s="12"/>
    </row>
    <row r="141" spans="2:2" x14ac:dyDescent="0.2">
      <c r="B141" s="12"/>
    </row>
    <row r="142" spans="2:2" x14ac:dyDescent="0.2">
      <c r="B142" s="12"/>
    </row>
    <row r="143" spans="2:2" x14ac:dyDescent="0.2">
      <c r="B143" s="12"/>
    </row>
    <row r="144" spans="2:2" x14ac:dyDescent="0.2">
      <c r="B144" s="12"/>
    </row>
    <row r="145" spans="2:2" x14ac:dyDescent="0.2">
      <c r="B145" s="12"/>
    </row>
    <row r="146" spans="2:2" x14ac:dyDescent="0.2">
      <c r="B146" s="12"/>
    </row>
    <row r="147" spans="2:2" x14ac:dyDescent="0.2">
      <c r="B147" s="12"/>
    </row>
    <row r="148" spans="2:2" x14ac:dyDescent="0.2">
      <c r="B148" s="12"/>
    </row>
    <row r="149" spans="2:2" x14ac:dyDescent="0.2">
      <c r="B149" s="12"/>
    </row>
    <row r="150" spans="2:2" x14ac:dyDescent="0.2">
      <c r="B150" s="12"/>
    </row>
    <row r="151" spans="2:2" x14ac:dyDescent="0.2">
      <c r="B151" s="12"/>
    </row>
    <row r="152" spans="2:2" x14ac:dyDescent="0.2">
      <c r="B152" s="12"/>
    </row>
    <row r="153" spans="2:2" x14ac:dyDescent="0.2">
      <c r="B153" s="12"/>
    </row>
    <row r="154" spans="2:2" x14ac:dyDescent="0.2">
      <c r="B154" s="12"/>
    </row>
    <row r="155" spans="2:2" x14ac:dyDescent="0.2">
      <c r="B155" s="12"/>
    </row>
    <row r="156" spans="2:2" x14ac:dyDescent="0.2">
      <c r="B156" s="12"/>
    </row>
    <row r="157" spans="2:2" x14ac:dyDescent="0.2">
      <c r="B157" s="12"/>
    </row>
    <row r="158" spans="2:2" x14ac:dyDescent="0.2">
      <c r="B158" s="12"/>
    </row>
    <row r="159" spans="2:2" x14ac:dyDescent="0.2">
      <c r="B159" s="12"/>
    </row>
    <row r="160" spans="2:2" x14ac:dyDescent="0.2">
      <c r="B160" s="12"/>
    </row>
    <row r="161" spans="2:2" x14ac:dyDescent="0.2">
      <c r="B161" s="12"/>
    </row>
    <row r="162" spans="2:2" x14ac:dyDescent="0.2">
      <c r="B162" s="12"/>
    </row>
    <row r="163" spans="2:2" x14ac:dyDescent="0.2">
      <c r="B163" s="12"/>
    </row>
    <row r="164" spans="2:2" x14ac:dyDescent="0.2">
      <c r="B164" s="12"/>
    </row>
    <row r="165" spans="2:2" x14ac:dyDescent="0.2">
      <c r="B165" s="12"/>
    </row>
    <row r="166" spans="2:2" x14ac:dyDescent="0.2">
      <c r="B166" s="12"/>
    </row>
    <row r="167" spans="2:2" x14ac:dyDescent="0.2">
      <c r="B167" s="12"/>
    </row>
    <row r="168" spans="2:2" x14ac:dyDescent="0.2">
      <c r="B168" s="12"/>
    </row>
    <row r="169" spans="2:2" x14ac:dyDescent="0.2">
      <c r="B169" s="12"/>
    </row>
    <row r="170" spans="2:2" x14ac:dyDescent="0.2">
      <c r="B170" s="12"/>
    </row>
    <row r="171" spans="2:2" x14ac:dyDescent="0.2">
      <c r="B171" s="12"/>
    </row>
    <row r="172" spans="2:2" x14ac:dyDescent="0.2">
      <c r="B172" s="12"/>
    </row>
    <row r="173" spans="2:2" x14ac:dyDescent="0.2">
      <c r="B173" s="12"/>
    </row>
    <row r="174" spans="2:2" x14ac:dyDescent="0.2">
      <c r="B174" s="12"/>
    </row>
    <row r="175" spans="2:2" x14ac:dyDescent="0.2">
      <c r="B175" s="12"/>
    </row>
    <row r="176" spans="2:2" x14ac:dyDescent="0.2">
      <c r="B176" s="12"/>
    </row>
    <row r="177" spans="2:2" x14ac:dyDescent="0.2">
      <c r="B177" s="12"/>
    </row>
    <row r="178" spans="2:2" x14ac:dyDescent="0.2">
      <c r="B178" s="12"/>
    </row>
    <row r="179" spans="2:2" x14ac:dyDescent="0.2">
      <c r="B179" s="12"/>
    </row>
    <row r="180" spans="2:2" x14ac:dyDescent="0.2">
      <c r="B180" s="12"/>
    </row>
    <row r="181" spans="2:2" x14ac:dyDescent="0.2">
      <c r="B181" s="12"/>
    </row>
    <row r="182" spans="2:2" x14ac:dyDescent="0.2">
      <c r="B182" s="12"/>
    </row>
    <row r="183" spans="2:2" x14ac:dyDescent="0.2">
      <c r="B183" s="12"/>
    </row>
    <row r="184" spans="2:2" x14ac:dyDescent="0.2">
      <c r="B184" s="12"/>
    </row>
    <row r="185" spans="2:2" x14ac:dyDescent="0.2">
      <c r="B185" s="12"/>
    </row>
    <row r="186" spans="2:2" x14ac:dyDescent="0.2">
      <c r="B186" s="12"/>
    </row>
    <row r="187" spans="2:2" x14ac:dyDescent="0.2">
      <c r="B187" s="12"/>
    </row>
    <row r="188" spans="2:2" x14ac:dyDescent="0.2">
      <c r="B188" s="12"/>
    </row>
    <row r="189" spans="2:2" x14ac:dyDescent="0.2">
      <c r="B189" s="12"/>
    </row>
    <row r="190" spans="2:2" x14ac:dyDescent="0.2">
      <c r="B190" s="12"/>
    </row>
    <row r="191" spans="2:2" x14ac:dyDescent="0.2">
      <c r="B191" s="12"/>
    </row>
    <row r="192" spans="2:2" x14ac:dyDescent="0.2">
      <c r="B192" s="12"/>
    </row>
    <row r="193" spans="2:2" x14ac:dyDescent="0.2">
      <c r="B193" s="12"/>
    </row>
    <row r="194" spans="2:2" x14ac:dyDescent="0.2">
      <c r="B194" s="12"/>
    </row>
    <row r="195" spans="2:2" x14ac:dyDescent="0.2">
      <c r="B195" s="12"/>
    </row>
    <row r="196" spans="2:2" x14ac:dyDescent="0.2">
      <c r="B196" s="12"/>
    </row>
    <row r="197" spans="2:2" x14ac:dyDescent="0.2">
      <c r="B197" s="12"/>
    </row>
    <row r="198" spans="2:2" x14ac:dyDescent="0.2">
      <c r="B198" s="12"/>
    </row>
    <row r="199" spans="2:2" x14ac:dyDescent="0.2">
      <c r="B199" s="12"/>
    </row>
    <row r="200" spans="2:2" x14ac:dyDescent="0.2">
      <c r="B200" s="12"/>
    </row>
    <row r="201" spans="2:2" x14ac:dyDescent="0.2">
      <c r="B201" s="12"/>
    </row>
    <row r="202" spans="2:2" x14ac:dyDescent="0.2">
      <c r="B202" s="12"/>
    </row>
    <row r="203" spans="2:2" x14ac:dyDescent="0.2">
      <c r="B203" s="12"/>
    </row>
    <row r="204" spans="2:2" x14ac:dyDescent="0.2">
      <c r="B204" s="12"/>
    </row>
    <row r="205" spans="2:2" x14ac:dyDescent="0.2">
      <c r="B205" s="12"/>
    </row>
    <row r="206" spans="2:2" x14ac:dyDescent="0.2">
      <c r="B206" s="12"/>
    </row>
    <row r="207" spans="2:2" x14ac:dyDescent="0.2">
      <c r="B207" s="12"/>
    </row>
    <row r="208" spans="2:2" x14ac:dyDescent="0.2">
      <c r="B208" s="12"/>
    </row>
    <row r="209" spans="2:2" x14ac:dyDescent="0.2">
      <c r="B209" s="12"/>
    </row>
    <row r="210" spans="2:2" x14ac:dyDescent="0.2">
      <c r="B210" s="12"/>
    </row>
    <row r="211" spans="2:2" x14ac:dyDescent="0.2">
      <c r="B211" s="12"/>
    </row>
    <row r="212" spans="2:2" x14ac:dyDescent="0.2">
      <c r="B212" s="12"/>
    </row>
    <row r="213" spans="2:2" x14ac:dyDescent="0.2">
      <c r="B213" s="12"/>
    </row>
    <row r="214" spans="2:2" x14ac:dyDescent="0.2">
      <c r="B214" s="12"/>
    </row>
    <row r="215" spans="2:2" x14ac:dyDescent="0.2">
      <c r="B215" s="12"/>
    </row>
    <row r="216" spans="2:2" x14ac:dyDescent="0.2">
      <c r="B216" s="12"/>
    </row>
    <row r="217" spans="2:2" x14ac:dyDescent="0.2">
      <c r="B217" s="12"/>
    </row>
    <row r="218" spans="2:2" x14ac:dyDescent="0.2">
      <c r="B218" s="12"/>
    </row>
    <row r="219" spans="2:2" x14ac:dyDescent="0.2">
      <c r="B219" s="12"/>
    </row>
    <row r="220" spans="2:2" x14ac:dyDescent="0.2">
      <c r="B220" s="12"/>
    </row>
    <row r="221" spans="2:2" x14ac:dyDescent="0.2">
      <c r="B221" s="12"/>
    </row>
    <row r="222" spans="2:2" x14ac:dyDescent="0.2">
      <c r="B222" s="12"/>
    </row>
    <row r="223" spans="2:2" x14ac:dyDescent="0.2">
      <c r="B223" s="12"/>
    </row>
    <row r="224" spans="2:2" x14ac:dyDescent="0.2">
      <c r="B224" s="12"/>
    </row>
    <row r="225" spans="2:2" x14ac:dyDescent="0.2">
      <c r="B225" s="12"/>
    </row>
    <row r="226" spans="2:2" x14ac:dyDescent="0.2">
      <c r="B226" s="12"/>
    </row>
    <row r="227" spans="2:2" x14ac:dyDescent="0.2">
      <c r="B227" s="12"/>
    </row>
    <row r="228" spans="2:2" x14ac:dyDescent="0.2">
      <c r="B228" s="12"/>
    </row>
    <row r="229" spans="2:2" x14ac:dyDescent="0.2">
      <c r="B229" s="12"/>
    </row>
    <row r="230" spans="2:2" x14ac:dyDescent="0.2">
      <c r="B230" s="12"/>
    </row>
    <row r="231" spans="2:2" x14ac:dyDescent="0.2">
      <c r="B231" s="12"/>
    </row>
    <row r="232" spans="2:2" x14ac:dyDescent="0.2">
      <c r="B232" s="12"/>
    </row>
    <row r="233" spans="2:2" x14ac:dyDescent="0.2">
      <c r="B233" s="12"/>
    </row>
    <row r="234" spans="2:2" x14ac:dyDescent="0.2">
      <c r="B234" s="12"/>
    </row>
    <row r="235" spans="2:2" x14ac:dyDescent="0.2">
      <c r="B235" s="12"/>
    </row>
    <row r="236" spans="2:2" x14ac:dyDescent="0.2">
      <c r="B236" s="12"/>
    </row>
    <row r="237" spans="2:2" x14ac:dyDescent="0.2">
      <c r="B237" s="12"/>
    </row>
    <row r="238" spans="2:2" x14ac:dyDescent="0.2">
      <c r="B238" s="12"/>
    </row>
    <row r="239" spans="2:2" x14ac:dyDescent="0.2">
      <c r="B239" s="12"/>
    </row>
    <row r="240" spans="2:2" x14ac:dyDescent="0.2">
      <c r="B240" s="12"/>
    </row>
    <row r="241" spans="2:2" x14ac:dyDescent="0.2">
      <c r="B241" s="12"/>
    </row>
    <row r="242" spans="2:2" x14ac:dyDescent="0.2">
      <c r="B242" s="12"/>
    </row>
    <row r="243" spans="2:2" x14ac:dyDescent="0.2">
      <c r="B243" s="12"/>
    </row>
    <row r="244" spans="2:2" x14ac:dyDescent="0.2">
      <c r="B244" s="12"/>
    </row>
    <row r="245" spans="2:2" x14ac:dyDescent="0.2">
      <c r="B245" s="12"/>
    </row>
    <row r="246" spans="2:2" x14ac:dyDescent="0.2">
      <c r="B246" s="12"/>
    </row>
    <row r="247" spans="2:2" x14ac:dyDescent="0.2">
      <c r="B247" s="12"/>
    </row>
    <row r="248" spans="2:2" x14ac:dyDescent="0.2">
      <c r="B248" s="12"/>
    </row>
    <row r="249" spans="2:2" x14ac:dyDescent="0.2">
      <c r="B249" s="12"/>
    </row>
    <row r="250" spans="2:2" x14ac:dyDescent="0.2">
      <c r="B250" s="12"/>
    </row>
    <row r="251" spans="2:2" x14ac:dyDescent="0.2">
      <c r="B251" s="12"/>
    </row>
    <row r="252" spans="2:2" x14ac:dyDescent="0.2">
      <c r="B252" s="12"/>
    </row>
    <row r="253" spans="2:2" x14ac:dyDescent="0.2">
      <c r="B253" s="12"/>
    </row>
    <row r="254" spans="2:2" x14ac:dyDescent="0.2">
      <c r="B254" s="12"/>
    </row>
    <row r="255" spans="2:2" x14ac:dyDescent="0.2">
      <c r="B255" s="12"/>
    </row>
    <row r="256" spans="2:2" x14ac:dyDescent="0.2">
      <c r="B256" s="12"/>
    </row>
    <row r="257" spans="2:2" x14ac:dyDescent="0.2">
      <c r="B257" s="12"/>
    </row>
    <row r="258" spans="2:2" x14ac:dyDescent="0.2">
      <c r="B258" s="12"/>
    </row>
    <row r="259" spans="2:2" x14ac:dyDescent="0.2">
      <c r="B259" s="12"/>
    </row>
    <row r="260" spans="2:2" x14ac:dyDescent="0.2">
      <c r="B260" s="12"/>
    </row>
    <row r="261" spans="2:2" x14ac:dyDescent="0.2">
      <c r="B261" s="12"/>
    </row>
  </sheetData>
  <customSheetViews>
    <customSheetView guid="{6430555F-E871-4513-ACEA-E18237831A19}">
      <selection activeCell="O15" sqref="O15"/>
      <pageMargins left="0.47244094488188981" right="0.15748031496062992" top="0.98425196850393704" bottom="0.98425196850393704" header="0.51181102362204722" footer="0.51181102362204722"/>
      <pageSetup paperSize="9" scale="71" orientation="landscape" r:id="rId1"/>
      <headerFooter alignWithMargins="0"/>
    </customSheetView>
  </customSheetViews>
  <phoneticPr fontId="2" type="noConversion"/>
  <pageMargins left="0.47244094488188981" right="0.15748031496062992" top="0.98425196850393704" bottom="0.98425196850393704" header="0.51181102362204722" footer="0.51181102362204722"/>
  <pageSetup paperSize="9" scale="70" fitToHeight="1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2:S196"/>
  <sheetViews>
    <sheetView topLeftCell="F52" workbookViewId="0">
      <selection activeCell="Q74" sqref="Q74"/>
    </sheetView>
  </sheetViews>
  <sheetFormatPr defaultRowHeight="12.75" x14ac:dyDescent="0.2"/>
  <cols>
    <col min="6" max="6" width="13.140625" customWidth="1"/>
    <col min="12" max="12" width="15.5703125" customWidth="1"/>
    <col min="13" max="13" width="11.42578125" customWidth="1"/>
    <col min="14" max="14" width="13.42578125" customWidth="1"/>
    <col min="15" max="15" width="12" customWidth="1"/>
    <col min="16" max="16" width="12.42578125" customWidth="1"/>
    <col min="18" max="18" width="16.85546875" customWidth="1"/>
    <col min="19" max="19" width="16.7109375" customWidth="1"/>
  </cols>
  <sheetData>
    <row r="12" spans="1:19" x14ac:dyDescent="0.2">
      <c r="B12" t="s">
        <v>30</v>
      </c>
      <c r="C12" t="s">
        <v>31</v>
      </c>
      <c r="F12" t="s">
        <v>32</v>
      </c>
      <c r="L12" t="s">
        <v>34</v>
      </c>
      <c r="R12" t="s">
        <v>35</v>
      </c>
    </row>
    <row r="13" spans="1:19" x14ac:dyDescent="0.2">
      <c r="A13" t="s">
        <v>27</v>
      </c>
      <c r="B13" t="s">
        <v>28</v>
      </c>
      <c r="C13" t="s">
        <v>29</v>
      </c>
      <c r="D13" t="s">
        <v>27</v>
      </c>
      <c r="E13" t="s">
        <v>28</v>
      </c>
      <c r="F13" t="s">
        <v>33</v>
      </c>
      <c r="L13" t="s">
        <v>33</v>
      </c>
      <c r="R13" t="s">
        <v>33</v>
      </c>
    </row>
    <row r="14" spans="1:19" ht="69.75" customHeight="1" x14ac:dyDescent="0.2">
      <c r="A14" s="21">
        <f>DAY('Ввод данных'!Z14)</f>
        <v>15</v>
      </c>
      <c r="B14" s="21">
        <f>MONTH('Ввод данных'!Z14)</f>
        <v>12</v>
      </c>
      <c r="C14" s="21" t="str">
        <f>TEXT(YEAR('Ввод данных'!Z14),0)</f>
        <v>2022</v>
      </c>
      <c r="D14" s="21" t="str">
        <f>IF(A14&lt;10,0&amp;TEXT(A14,0),TEXT(A14,0))</f>
        <v>15</v>
      </c>
      <c r="E14" s="21" t="str">
        <f>IF(B14&lt;10,0&amp;TEXT(B14,0),TEXT(B14,0))</f>
        <v>12</v>
      </c>
      <c r="F14" s="21" t="str">
        <f>D14&amp;"."&amp;E14&amp;"."&amp;C14&amp;"  "&amp;'Ввод данных'!AA14&amp;" у  "</f>
        <v xml:space="preserve">15.12.2022  высшая у  </v>
      </c>
      <c r="G14" s="21">
        <f>DAY('Ввод данных'!AB14)</f>
        <v>0</v>
      </c>
      <c r="H14" s="21">
        <f>MONTH('Ввод данных'!AB14)</f>
        <v>1</v>
      </c>
      <c r="I14" s="21" t="str">
        <f>TEXT(YEAR('Ввод данных'!AB14),0)</f>
        <v>1900</v>
      </c>
      <c r="J14" s="21" t="str">
        <f>IF(G14&lt;10,0&amp;TEXT(G14,0),TEXT(G14,0))</f>
        <v>00</v>
      </c>
      <c r="K14" s="21" t="str">
        <f>IF(H14&lt;10,0&amp;TEXT(H14,0),TEXT(H14,0))</f>
        <v>01</v>
      </c>
      <c r="L14" s="21" t="str">
        <f>J14&amp;"."&amp;K14&amp;"."&amp;I14&amp;"  "&amp;'Ввод данных'!AC14&amp;" а  "</f>
        <v xml:space="preserve">00.01.1900   а  </v>
      </c>
      <c r="M14" s="21">
        <f>DAY('Ввод данных'!AE14)</f>
        <v>0</v>
      </c>
      <c r="N14" s="21">
        <f>MONTH('Ввод данных'!AE14)</f>
        <v>1</v>
      </c>
      <c r="O14" s="21" t="str">
        <f>TEXT(YEAR('Ввод данных'!AE14),0)</f>
        <v>1900</v>
      </c>
      <c r="P14" s="21" t="str">
        <f>IF(M14&lt;10,0&amp;TEXT(M14,0),TEXT(M14,0))</f>
        <v>00</v>
      </c>
      <c r="Q14" s="21" t="str">
        <f>IF(N14&lt;10,0&amp;TEXT(N14,0),TEXT(N14,0))</f>
        <v>01</v>
      </c>
      <c r="R14" s="21" t="str">
        <f>P14&amp;"."&amp;Q14&amp;"."&amp;O14&amp;"  "&amp;'Ввод данных'!AH14&amp;"  "&amp;'Ввод данных'!AF14</f>
        <v xml:space="preserve">00.01.1900    </v>
      </c>
      <c r="S14" s="21" t="str">
        <f>IF(A14&lt;&gt;0,F14,)&amp;IF(G14&lt;&gt;0,L14,)&amp;IF(M14&lt;&gt;0,R14,)</f>
        <v xml:space="preserve">15.12.2022  высшая у  </v>
      </c>
    </row>
    <row r="15" spans="1:19" x14ac:dyDescent="0.2">
      <c r="A15" s="21">
        <f>DAY('Ввод данных'!Z15)</f>
        <v>10</v>
      </c>
      <c r="B15" s="21">
        <f>MONTH('Ввод данных'!Z15)</f>
        <v>2</v>
      </c>
      <c r="C15" s="21" t="str">
        <f>TEXT(YEAR('Ввод данных'!Z15),0)</f>
        <v>2022</v>
      </c>
      <c r="D15" s="21" t="str">
        <f t="shared" ref="D15:D72" si="0">IF(A15&lt;10,0&amp;TEXT(A15,0),TEXT(A15,0))</f>
        <v>10</v>
      </c>
      <c r="E15" s="21" t="str">
        <f t="shared" ref="E15:E72" si="1">IF(B15&lt;10,0&amp;TEXT(B15,0),TEXT(B15,0))</f>
        <v>02</v>
      </c>
      <c r="F15" s="21" t="str">
        <f>D15&amp;"."&amp;E15&amp;"."&amp;C15&amp;"  "&amp;'Ввод данных'!AA15&amp;" у  "</f>
        <v xml:space="preserve">10.02.2022  сзд у  </v>
      </c>
      <c r="G15" s="21">
        <f>DAY('Ввод данных'!AB15)</f>
        <v>0</v>
      </c>
      <c r="H15" s="21">
        <f>MONTH('Ввод данных'!AB15)</f>
        <v>1</v>
      </c>
      <c r="I15" s="21" t="str">
        <f>TEXT(YEAR('Ввод данных'!AB15),0)</f>
        <v>1900</v>
      </c>
      <c r="J15" s="21" t="str">
        <f t="shared" ref="J15:J72" si="2">IF(G15&lt;10,0&amp;TEXT(G15,0),TEXT(G15,0))</f>
        <v>00</v>
      </c>
      <c r="K15" s="21" t="str">
        <f t="shared" ref="K15:K72" si="3">IF(H15&lt;10,0&amp;TEXT(H15,0),TEXT(H15,0))</f>
        <v>01</v>
      </c>
      <c r="L15" s="21" t="str">
        <f>J15&amp;"."&amp;K15&amp;"."&amp;I15&amp;"  "&amp;'Ввод данных'!AC15&amp;" а  "</f>
        <v xml:space="preserve">00.01.1900   а  </v>
      </c>
      <c r="M15" s="21">
        <f>DAY('Ввод данных'!AE15)</f>
        <v>0</v>
      </c>
      <c r="N15" s="21">
        <f>MONTH('Ввод данных'!AE15)</f>
        <v>1</v>
      </c>
      <c r="O15" s="21" t="str">
        <f>TEXT(YEAR('Ввод данных'!AE15),0)</f>
        <v>1900</v>
      </c>
      <c r="P15" s="21" t="str">
        <f t="shared" ref="P15:P72" si="4">IF(M15&lt;10,0&amp;TEXT(M15,0),TEXT(M15,0))</f>
        <v>00</v>
      </c>
      <c r="Q15" s="21" t="str">
        <f t="shared" ref="Q15:Q72" si="5">IF(N15&lt;10,0&amp;TEXT(N15,0),TEXT(N15,0))</f>
        <v>01</v>
      </c>
      <c r="R15" s="21" t="str">
        <f>P15&amp;"."&amp;Q15&amp;"."&amp;O15&amp;"  "&amp;'Ввод данных'!AH15&amp;"  "&amp;'Ввод данных'!AF15</f>
        <v xml:space="preserve">00.01.1900    </v>
      </c>
      <c r="S15" s="21" t="str">
        <f t="shared" ref="S15:S72" si="6">IF(A15&lt;&gt;0,F15,)&amp;IF(G15&lt;&gt;0,L15,)&amp;IF(M15&lt;&gt;0,R15,)</f>
        <v xml:space="preserve">10.02.2022  сзд у  </v>
      </c>
    </row>
    <row r="16" spans="1:19" x14ac:dyDescent="0.2">
      <c r="A16" s="21">
        <f>DAY('Ввод данных'!Z16)</f>
        <v>0</v>
      </c>
      <c r="B16" s="21">
        <f>MONTH('Ввод данных'!Z16)</f>
        <v>1</v>
      </c>
      <c r="C16" s="21" t="str">
        <f>TEXT(YEAR('Ввод данных'!Z16),0)</f>
        <v>1900</v>
      </c>
      <c r="D16" s="21" t="str">
        <f t="shared" si="0"/>
        <v>00</v>
      </c>
      <c r="E16" s="21" t="str">
        <f t="shared" si="1"/>
        <v>01</v>
      </c>
      <c r="F16" s="21" t="str">
        <f>D16&amp;"."&amp;E16&amp;"."&amp;C16&amp;"  "&amp;'Ввод данных'!AA16&amp;" у  "</f>
        <v xml:space="preserve">00.01.1900   у  </v>
      </c>
      <c r="G16" s="21">
        <f>DAY('Ввод данных'!AB16)</f>
        <v>0</v>
      </c>
      <c r="H16" s="21">
        <f>MONTH('Ввод данных'!AB16)</f>
        <v>1</v>
      </c>
      <c r="I16" s="21" t="str">
        <f>TEXT(YEAR('Ввод данных'!AB16),0)</f>
        <v>1900</v>
      </c>
      <c r="J16" s="21" t="str">
        <f t="shared" si="2"/>
        <v>00</v>
      </c>
      <c r="K16" s="21" t="str">
        <f t="shared" si="3"/>
        <v>01</v>
      </c>
      <c r="L16" s="21" t="str">
        <f>J16&amp;"."&amp;K16&amp;"."&amp;I16&amp;"  "&amp;'Ввод данных'!AC16&amp;" а  "</f>
        <v xml:space="preserve">00.01.1900   а  </v>
      </c>
      <c r="M16" s="21">
        <f>DAY('Ввод данных'!AE16)</f>
        <v>0</v>
      </c>
      <c r="N16" s="21">
        <f>MONTH('Ввод данных'!AE16)</f>
        <v>1</v>
      </c>
      <c r="O16" s="21" t="str">
        <f>TEXT(YEAR('Ввод данных'!AE16),0)</f>
        <v>1900</v>
      </c>
      <c r="P16" s="21" t="str">
        <f t="shared" si="4"/>
        <v>00</v>
      </c>
      <c r="Q16" s="21" t="str">
        <f t="shared" si="5"/>
        <v>01</v>
      </c>
      <c r="R16" s="21" t="str">
        <f>P16&amp;"."&amp;Q16&amp;"."&amp;O16&amp;"  "&amp;'Ввод данных'!AH16&amp;"  "&amp;'Ввод данных'!AF16</f>
        <v xml:space="preserve">00.01.1900  Кандидат педагогических наук  2013  </v>
      </c>
      <c r="S16" s="21" t="str">
        <f t="shared" si="6"/>
        <v/>
      </c>
    </row>
    <row r="17" spans="1:19" x14ac:dyDescent="0.2">
      <c r="A17" s="21">
        <f>DAY('Ввод данных'!Z17)</f>
        <v>12</v>
      </c>
      <c r="B17" s="21">
        <f>MONTH('Ввод данных'!Z17)</f>
        <v>2</v>
      </c>
      <c r="C17" s="21" t="str">
        <f>TEXT(YEAR('Ввод данных'!Z17),0)</f>
        <v>2021</v>
      </c>
      <c r="D17" s="21" t="str">
        <f t="shared" si="0"/>
        <v>12</v>
      </c>
      <c r="E17" s="21" t="str">
        <f t="shared" si="1"/>
        <v>02</v>
      </c>
      <c r="F17" s="21" t="str">
        <f>D17&amp;"."&amp;E17&amp;"."&amp;C17&amp;"  "&amp;'Ввод данных'!AA17&amp;" у  "</f>
        <v xml:space="preserve">12.02.2021  первая у  </v>
      </c>
      <c r="G17" s="21">
        <f>DAY('Ввод данных'!AB17)</f>
        <v>0</v>
      </c>
      <c r="H17" s="21">
        <f>MONTH('Ввод данных'!AB17)</f>
        <v>1</v>
      </c>
      <c r="I17" s="21" t="str">
        <f>TEXT(YEAR('Ввод данных'!AB17),0)</f>
        <v>1900</v>
      </c>
      <c r="J17" s="21" t="str">
        <f t="shared" si="2"/>
        <v>00</v>
      </c>
      <c r="K17" s="21" t="str">
        <f t="shared" si="3"/>
        <v>01</v>
      </c>
      <c r="L17" s="21" t="str">
        <f>J17&amp;"."&amp;K17&amp;"."&amp;I17&amp;"  "&amp;'Ввод данных'!AC17&amp;" а  "</f>
        <v xml:space="preserve">00.01.1900   а  </v>
      </c>
      <c r="M17" s="21">
        <f>DAY('Ввод данных'!AE17)</f>
        <v>0</v>
      </c>
      <c r="N17" s="21">
        <f>MONTH('Ввод данных'!AE17)</f>
        <v>1</v>
      </c>
      <c r="O17" s="21" t="str">
        <f>TEXT(YEAR('Ввод данных'!AE17),0)</f>
        <v>1900</v>
      </c>
      <c r="P17" s="21" t="str">
        <f t="shared" si="4"/>
        <v>00</v>
      </c>
      <c r="Q17" s="21" t="str">
        <f t="shared" si="5"/>
        <v>01</v>
      </c>
      <c r="R17" s="21" t="str">
        <f>P17&amp;"."&amp;Q17&amp;"."&amp;O17&amp;"  "&amp;'Ввод данных'!AH17&amp;"  "&amp;'Ввод данных'!AF17</f>
        <v xml:space="preserve">00.01.1900    </v>
      </c>
      <c r="S17" s="21" t="str">
        <f t="shared" si="6"/>
        <v xml:space="preserve">12.02.2021  первая у  </v>
      </c>
    </row>
    <row r="18" spans="1:19" x14ac:dyDescent="0.2">
      <c r="A18" s="21">
        <f>DAY('Ввод данных'!Z18)</f>
        <v>0</v>
      </c>
      <c r="B18" s="21">
        <f>MONTH('Ввод данных'!Z18)</f>
        <v>1</v>
      </c>
      <c r="C18" s="21" t="str">
        <f>TEXT(YEAR('Ввод данных'!Z18),0)</f>
        <v>1900</v>
      </c>
      <c r="D18" s="21" t="str">
        <f t="shared" si="0"/>
        <v>00</v>
      </c>
      <c r="E18" s="21" t="str">
        <f t="shared" si="1"/>
        <v>01</v>
      </c>
      <c r="F18" s="21" t="str">
        <f>D18&amp;"."&amp;E18&amp;"."&amp;C18&amp;"  "&amp;'Ввод данных'!AA18&amp;" у  "</f>
        <v xml:space="preserve">00.01.1900   у  </v>
      </c>
      <c r="G18" s="21">
        <f>DAY('Ввод данных'!AB18)</f>
        <v>0</v>
      </c>
      <c r="H18" s="21">
        <f>MONTH('Ввод данных'!AB18)</f>
        <v>1</v>
      </c>
      <c r="I18" s="21" t="str">
        <f>TEXT(YEAR('Ввод данных'!AB18),0)</f>
        <v>1900</v>
      </c>
      <c r="J18" s="21" t="str">
        <f t="shared" si="2"/>
        <v>00</v>
      </c>
      <c r="K18" s="21" t="str">
        <f t="shared" si="3"/>
        <v>01</v>
      </c>
      <c r="L18" s="21" t="str">
        <f>J18&amp;"."&amp;K18&amp;"."&amp;I18&amp;"  "&amp;'Ввод данных'!AC18&amp;" а  "</f>
        <v xml:space="preserve">00.01.1900   а  </v>
      </c>
      <c r="M18" s="21">
        <f>DAY('Ввод данных'!AE18)</f>
        <v>0</v>
      </c>
      <c r="N18" s="21">
        <f>MONTH('Ввод данных'!AE18)</f>
        <v>1</v>
      </c>
      <c r="O18" s="21" t="str">
        <f>TEXT(YEAR('Ввод данных'!AE18),0)</f>
        <v>1900</v>
      </c>
      <c r="P18" s="21" t="str">
        <f t="shared" si="4"/>
        <v>00</v>
      </c>
      <c r="Q18" s="21" t="str">
        <f t="shared" si="5"/>
        <v>01</v>
      </c>
      <c r="R18" s="21" t="str">
        <f>P18&amp;"."&amp;Q18&amp;"."&amp;O18&amp;"  "&amp;'Ввод данных'!AH18&amp;"  "&amp;'Ввод данных'!AF18</f>
        <v xml:space="preserve">00.01.1900    </v>
      </c>
      <c r="S18" s="21" t="str">
        <f t="shared" si="6"/>
        <v/>
      </c>
    </row>
    <row r="19" spans="1:19" x14ac:dyDescent="0.2">
      <c r="A19" s="21">
        <f>DAY('Ввод данных'!Z19)</f>
        <v>0</v>
      </c>
      <c r="B19" s="21">
        <f>MONTH('Ввод данных'!Z19)</f>
        <v>1</v>
      </c>
      <c r="C19" s="21" t="str">
        <f>TEXT(YEAR('Ввод данных'!Z19),0)</f>
        <v>1900</v>
      </c>
      <c r="D19" s="21" t="str">
        <f t="shared" si="0"/>
        <v>00</v>
      </c>
      <c r="E19" s="21" t="str">
        <f t="shared" si="1"/>
        <v>01</v>
      </c>
      <c r="F19" s="21" t="str">
        <f>D19&amp;"."&amp;E19&amp;"."&amp;C19&amp;"  "&amp;'Ввод данных'!AA19&amp;" у  "</f>
        <v xml:space="preserve">00.01.1900   у  </v>
      </c>
      <c r="G19" s="21">
        <f>DAY('Ввод данных'!AB19)</f>
        <v>0</v>
      </c>
      <c r="H19" s="21">
        <f>MONTH('Ввод данных'!AB19)</f>
        <v>1</v>
      </c>
      <c r="I19" s="21" t="str">
        <f>TEXT(YEAR('Ввод данных'!AB19),0)</f>
        <v>1900</v>
      </c>
      <c r="J19" s="21" t="str">
        <f t="shared" si="2"/>
        <v>00</v>
      </c>
      <c r="K19" s="21" t="str">
        <f t="shared" si="3"/>
        <v>01</v>
      </c>
      <c r="L19" s="21" t="str">
        <f>J19&amp;"."&amp;K19&amp;"."&amp;I19&amp;"  "&amp;'Ввод данных'!AC19&amp;" а  "</f>
        <v xml:space="preserve">00.01.1900   а  </v>
      </c>
      <c r="M19" s="21">
        <f>DAY('Ввод данных'!AE19)</f>
        <v>0</v>
      </c>
      <c r="N19" s="21">
        <f>MONTH('Ввод данных'!AE19)</f>
        <v>1</v>
      </c>
      <c r="O19" s="21" t="str">
        <f>TEXT(YEAR('Ввод данных'!AE19),0)</f>
        <v>1900</v>
      </c>
      <c r="P19" s="21" t="str">
        <f t="shared" si="4"/>
        <v>00</v>
      </c>
      <c r="Q19" s="21" t="str">
        <f t="shared" si="5"/>
        <v>01</v>
      </c>
      <c r="R19" s="21" t="str">
        <f>P19&amp;"."&amp;Q19&amp;"."&amp;O19&amp;"  "&amp;'Ввод данных'!AH19&amp;"  "&amp;'Ввод данных'!AF19</f>
        <v xml:space="preserve">00.01.1900    </v>
      </c>
      <c r="S19" s="21" t="str">
        <f t="shared" si="6"/>
        <v/>
      </c>
    </row>
    <row r="20" spans="1:19" x14ac:dyDescent="0.2">
      <c r="A20" s="21">
        <f>DAY('Ввод данных'!Z20)</f>
        <v>0</v>
      </c>
      <c r="B20" s="21">
        <f>MONTH('Ввод данных'!Z20)</f>
        <v>1</v>
      </c>
      <c r="C20" s="21" t="str">
        <f>TEXT(YEAR('Ввод данных'!Z20),0)</f>
        <v>1900</v>
      </c>
      <c r="D20" s="21" t="str">
        <f t="shared" si="0"/>
        <v>00</v>
      </c>
      <c r="E20" s="21" t="str">
        <f t="shared" si="1"/>
        <v>01</v>
      </c>
      <c r="F20" s="21" t="str">
        <f>D20&amp;"."&amp;E20&amp;"."&amp;C20&amp;"  "&amp;'Ввод данных'!AA20&amp;" у  "</f>
        <v xml:space="preserve">00.01.1900   у  </v>
      </c>
      <c r="G20" s="21">
        <f>DAY('Ввод данных'!AB20)</f>
        <v>0</v>
      </c>
      <c r="H20" s="21">
        <f>MONTH('Ввод данных'!AB20)</f>
        <v>1</v>
      </c>
      <c r="I20" s="21" t="str">
        <f>TEXT(YEAR('Ввод данных'!AB20),0)</f>
        <v>1900</v>
      </c>
      <c r="J20" s="21" t="str">
        <f t="shared" si="2"/>
        <v>00</v>
      </c>
      <c r="K20" s="21" t="str">
        <f t="shared" si="3"/>
        <v>01</v>
      </c>
      <c r="L20" s="21" t="str">
        <f>J20&amp;"."&amp;K20&amp;"."&amp;I20&amp;"  "&amp;'Ввод данных'!AC20&amp;" а  "</f>
        <v xml:space="preserve">00.01.1900   а  </v>
      </c>
      <c r="M20" s="21">
        <f>DAY('Ввод данных'!AE20)</f>
        <v>0</v>
      </c>
      <c r="N20" s="21">
        <f>MONTH('Ввод данных'!AE20)</f>
        <v>1</v>
      </c>
      <c r="O20" s="21" t="str">
        <f>TEXT(YEAR('Ввод данных'!AE20),0)</f>
        <v>1900</v>
      </c>
      <c r="P20" s="21" t="str">
        <f t="shared" si="4"/>
        <v>00</v>
      </c>
      <c r="Q20" s="21" t="str">
        <f t="shared" si="5"/>
        <v>01</v>
      </c>
      <c r="R20" s="21" t="str">
        <f>P20&amp;"."&amp;Q20&amp;"."&amp;O20&amp;"  "&amp;'Ввод данных'!AH20&amp;"  "&amp;'Ввод данных'!AF20</f>
        <v xml:space="preserve">00.01.1900    </v>
      </c>
      <c r="S20" s="21" t="str">
        <f t="shared" si="6"/>
        <v/>
      </c>
    </row>
    <row r="21" spans="1:19" x14ac:dyDescent="0.2">
      <c r="A21" s="21">
        <f>DAY('Ввод данных'!Z21)</f>
        <v>25</v>
      </c>
      <c r="B21" s="21">
        <f>MONTH('Ввод данных'!Z21)</f>
        <v>12</v>
      </c>
      <c r="C21" s="21" t="str">
        <f>TEXT(YEAR('Ввод данных'!Z21),0)</f>
        <v>2020</v>
      </c>
      <c r="D21" s="21" t="str">
        <f t="shared" si="0"/>
        <v>25</v>
      </c>
      <c r="E21" s="21" t="str">
        <f t="shared" si="1"/>
        <v>12</v>
      </c>
      <c r="F21" s="21" t="str">
        <f>D21&amp;"."&amp;E21&amp;"."&amp;C21&amp;"  "&amp;'Ввод данных'!AA21&amp;" у  "</f>
        <v xml:space="preserve">25.12.2020  сзд у  </v>
      </c>
      <c r="G21" s="21">
        <f>DAY('Ввод данных'!AB21)</f>
        <v>0</v>
      </c>
      <c r="H21" s="21">
        <f>MONTH('Ввод данных'!AB21)</f>
        <v>1</v>
      </c>
      <c r="I21" s="21" t="str">
        <f>TEXT(YEAR('Ввод данных'!AB21),0)</f>
        <v>1900</v>
      </c>
      <c r="J21" s="21" t="str">
        <f t="shared" si="2"/>
        <v>00</v>
      </c>
      <c r="K21" s="21" t="str">
        <f t="shared" si="3"/>
        <v>01</v>
      </c>
      <c r="L21" s="21" t="str">
        <f>J21&amp;"."&amp;K21&amp;"."&amp;I21&amp;"  "&amp;'Ввод данных'!AC21&amp;" а  "</f>
        <v xml:space="preserve">00.01.1900   а  </v>
      </c>
      <c r="M21" s="21">
        <f>DAY('Ввод данных'!AE21)</f>
        <v>0</v>
      </c>
      <c r="N21" s="21">
        <f>MONTH('Ввод данных'!AE21)</f>
        <v>1</v>
      </c>
      <c r="O21" s="21" t="str">
        <f>TEXT(YEAR('Ввод данных'!AE21),0)</f>
        <v>1900</v>
      </c>
      <c r="P21" s="21" t="str">
        <f t="shared" si="4"/>
        <v>00</v>
      </c>
      <c r="Q21" s="21" t="str">
        <f t="shared" si="5"/>
        <v>01</v>
      </c>
      <c r="R21" s="21" t="str">
        <f>P21&amp;"."&amp;Q21&amp;"."&amp;O21&amp;"  "&amp;'Ввод данных'!AH21&amp;"  "&amp;'Ввод данных'!AF21</f>
        <v xml:space="preserve">00.01.1900    </v>
      </c>
      <c r="S21" s="21" t="str">
        <f t="shared" si="6"/>
        <v xml:space="preserve">25.12.2020  сзд у  </v>
      </c>
    </row>
    <row r="22" spans="1:19" x14ac:dyDescent="0.2">
      <c r="A22" s="21">
        <f>DAY('Ввод данных'!Z22)</f>
        <v>0</v>
      </c>
      <c r="B22" s="21">
        <f>MONTH('Ввод данных'!Z22)</f>
        <v>1</v>
      </c>
      <c r="C22" s="21" t="str">
        <f>TEXT(YEAR('Ввод данных'!Z22),0)</f>
        <v>1900</v>
      </c>
      <c r="D22" s="21" t="str">
        <f t="shared" si="0"/>
        <v>00</v>
      </c>
      <c r="E22" s="21" t="str">
        <f t="shared" si="1"/>
        <v>01</v>
      </c>
      <c r="F22" s="21" t="str">
        <f>D22&amp;"."&amp;E22&amp;"."&amp;C22&amp;"  "&amp;'Ввод данных'!AA22&amp;" у  "</f>
        <v xml:space="preserve">00.01.1900   у  </v>
      </c>
      <c r="G22" s="21">
        <f>DAY('Ввод данных'!AB22)</f>
        <v>0</v>
      </c>
      <c r="H22" s="21">
        <f>MONTH('Ввод данных'!AB22)</f>
        <v>1</v>
      </c>
      <c r="I22" s="21" t="str">
        <f>TEXT(YEAR('Ввод данных'!AB22),0)</f>
        <v>1900</v>
      </c>
      <c r="J22" s="21" t="str">
        <f t="shared" si="2"/>
        <v>00</v>
      </c>
      <c r="K22" s="21" t="str">
        <f t="shared" si="3"/>
        <v>01</v>
      </c>
      <c r="L22" s="21" t="str">
        <f>J22&amp;"."&amp;K22&amp;"."&amp;I22&amp;"  "&amp;'Ввод данных'!AC22&amp;" а  "</f>
        <v xml:space="preserve">00.01.1900   а  </v>
      </c>
      <c r="M22" s="21">
        <f>DAY('Ввод данных'!AE22)</f>
        <v>0</v>
      </c>
      <c r="N22" s="21">
        <f>MONTH('Ввод данных'!AE22)</f>
        <v>1</v>
      </c>
      <c r="O22" s="21" t="str">
        <f>TEXT(YEAR('Ввод данных'!AE22),0)</f>
        <v>1900</v>
      </c>
      <c r="P22" s="21" t="str">
        <f t="shared" si="4"/>
        <v>00</v>
      </c>
      <c r="Q22" s="21" t="str">
        <f t="shared" si="5"/>
        <v>01</v>
      </c>
      <c r="R22" s="21" t="str">
        <f>P22&amp;"."&amp;Q22&amp;"."&amp;O22&amp;"  "&amp;'Ввод данных'!AH22&amp;"  "&amp;'Ввод данных'!AF22</f>
        <v xml:space="preserve">00.01.1900    </v>
      </c>
      <c r="S22" s="21" t="str">
        <f t="shared" si="6"/>
        <v/>
      </c>
    </row>
    <row r="23" spans="1:19" x14ac:dyDescent="0.2">
      <c r="A23" s="21">
        <f>DAY('Ввод данных'!Z23)</f>
        <v>12</v>
      </c>
      <c r="B23" s="21">
        <f>MONTH('Ввод данных'!Z23)</f>
        <v>12</v>
      </c>
      <c r="C23" s="21" t="str">
        <f>TEXT(YEAR('Ввод данных'!Z23),0)</f>
        <v>2021</v>
      </c>
      <c r="D23" s="21" t="str">
        <f t="shared" si="0"/>
        <v>12</v>
      </c>
      <c r="E23" s="21" t="str">
        <f t="shared" si="1"/>
        <v>12</v>
      </c>
      <c r="F23" s="21" t="str">
        <f>D23&amp;"."&amp;E23&amp;"."&amp;C23&amp;"  "&amp;'Ввод данных'!AA23&amp;" у  "</f>
        <v xml:space="preserve">12.12.2021  сзд у  </v>
      </c>
      <c r="G23" s="21">
        <f>DAY('Ввод данных'!AB23)</f>
        <v>0</v>
      </c>
      <c r="H23" s="21">
        <f>MONTH('Ввод данных'!AB23)</f>
        <v>1</v>
      </c>
      <c r="I23" s="21" t="str">
        <f>TEXT(YEAR('Ввод данных'!AB23),0)</f>
        <v>1900</v>
      </c>
      <c r="J23" s="21" t="str">
        <f t="shared" si="2"/>
        <v>00</v>
      </c>
      <c r="K23" s="21" t="str">
        <f t="shared" si="3"/>
        <v>01</v>
      </c>
      <c r="L23" s="21" t="str">
        <f>J23&amp;"."&amp;K23&amp;"."&amp;I23&amp;"  "&amp;'Ввод данных'!AC23&amp;" а  "</f>
        <v xml:space="preserve">00.01.1900   а  </v>
      </c>
      <c r="M23" s="21">
        <f>DAY('Ввод данных'!AE23)</f>
        <v>0</v>
      </c>
      <c r="N23" s="21">
        <f>MONTH('Ввод данных'!AE23)</f>
        <v>1</v>
      </c>
      <c r="O23" s="21" t="str">
        <f>TEXT(YEAR('Ввод данных'!AE23),0)</f>
        <v>1900</v>
      </c>
      <c r="P23" s="21" t="str">
        <f t="shared" si="4"/>
        <v>00</v>
      </c>
      <c r="Q23" s="21" t="str">
        <f t="shared" si="5"/>
        <v>01</v>
      </c>
      <c r="R23" s="21" t="str">
        <f>P23&amp;"."&amp;Q23&amp;"."&amp;O23&amp;"  "&amp;'Ввод данных'!AH23&amp;"  "&amp;'Ввод данных'!AF23</f>
        <v xml:space="preserve">00.01.1900    </v>
      </c>
      <c r="S23" s="21" t="str">
        <f t="shared" si="6"/>
        <v xml:space="preserve">12.12.2021  сзд у  </v>
      </c>
    </row>
    <row r="24" spans="1:19" x14ac:dyDescent="0.2">
      <c r="A24" s="21">
        <f>DAY('Ввод данных'!Z24)</f>
        <v>17</v>
      </c>
      <c r="B24" s="21">
        <f>MONTH('Ввод данных'!Z24)</f>
        <v>11</v>
      </c>
      <c r="C24" s="21" t="str">
        <f>TEXT(YEAR('Ввод данных'!Z24),0)</f>
        <v>2023</v>
      </c>
      <c r="D24" s="21" t="str">
        <f t="shared" si="0"/>
        <v>17</v>
      </c>
      <c r="E24" s="21" t="str">
        <f t="shared" si="1"/>
        <v>11</v>
      </c>
      <c r="F24" s="21" t="str">
        <f>D24&amp;"."&amp;E24&amp;"."&amp;C24&amp;"  "&amp;'Ввод данных'!AA24&amp;" у  "</f>
        <v xml:space="preserve">17.11.2023  первая у  </v>
      </c>
      <c r="G24" s="21">
        <f>DAY('Ввод данных'!AB24)</f>
        <v>0</v>
      </c>
      <c r="H24" s="21">
        <f>MONTH('Ввод данных'!AB24)</f>
        <v>1</v>
      </c>
      <c r="I24" s="21" t="str">
        <f>TEXT(YEAR('Ввод данных'!AB24),0)</f>
        <v>1900</v>
      </c>
      <c r="J24" s="21" t="str">
        <f t="shared" si="2"/>
        <v>00</v>
      </c>
      <c r="K24" s="21" t="str">
        <f t="shared" si="3"/>
        <v>01</v>
      </c>
      <c r="L24" s="21" t="str">
        <f>J24&amp;"."&amp;K24&amp;"."&amp;I24&amp;"  "&amp;'Ввод данных'!AC24&amp;" а  "</f>
        <v xml:space="preserve">00.01.1900   а  </v>
      </c>
      <c r="M24" s="21">
        <f>DAY('Ввод данных'!AE24)</f>
        <v>0</v>
      </c>
      <c r="N24" s="21">
        <f>MONTH('Ввод данных'!AE24)</f>
        <v>1</v>
      </c>
      <c r="O24" s="21" t="str">
        <f>TEXT(YEAR('Ввод данных'!AE24),0)</f>
        <v>1900</v>
      </c>
      <c r="P24" s="21" t="str">
        <f t="shared" si="4"/>
        <v>00</v>
      </c>
      <c r="Q24" s="21" t="str">
        <f t="shared" si="5"/>
        <v>01</v>
      </c>
      <c r="R24" s="21" t="str">
        <f>P24&amp;"."&amp;Q24&amp;"."&amp;O24&amp;"  "&amp;'Ввод данных'!AH24&amp;"  "&amp;'Ввод данных'!AF24</f>
        <v xml:space="preserve">00.01.1900    </v>
      </c>
      <c r="S24" s="21" t="str">
        <f t="shared" si="6"/>
        <v xml:space="preserve">17.11.2023  первая у  </v>
      </c>
    </row>
    <row r="25" spans="1:19" x14ac:dyDescent="0.2">
      <c r="A25" s="21">
        <f>DAY('Ввод данных'!Z25)</f>
        <v>24</v>
      </c>
      <c r="B25" s="21">
        <f>MONTH('Ввод данных'!Z25)</f>
        <v>4</v>
      </c>
      <c r="C25" s="21" t="str">
        <f>TEXT(YEAR('Ввод данных'!Z25),0)</f>
        <v>2020</v>
      </c>
      <c r="D25" s="21" t="str">
        <f t="shared" si="0"/>
        <v>24</v>
      </c>
      <c r="E25" s="21" t="str">
        <f t="shared" si="1"/>
        <v>04</v>
      </c>
      <c r="F25" s="21" t="str">
        <f>D25&amp;"."&amp;E25&amp;"."&amp;C25&amp;"  "&amp;'Ввод данных'!AA25&amp;" у  "</f>
        <v xml:space="preserve">24.04.2020  первая у  </v>
      </c>
      <c r="G25" s="21">
        <f>DAY('Ввод данных'!AB25)</f>
        <v>0</v>
      </c>
      <c r="H25" s="21">
        <f>MONTH('Ввод данных'!AB25)</f>
        <v>1</v>
      </c>
      <c r="I25" s="21" t="str">
        <f>TEXT(YEAR('Ввод данных'!AB25),0)</f>
        <v>1900</v>
      </c>
      <c r="J25" s="21" t="str">
        <f t="shared" si="2"/>
        <v>00</v>
      </c>
      <c r="K25" s="21" t="str">
        <f t="shared" si="3"/>
        <v>01</v>
      </c>
      <c r="L25" s="21" t="str">
        <f>J25&amp;"."&amp;K25&amp;"."&amp;I25&amp;"  "&amp;'Ввод данных'!AC25&amp;" а  "</f>
        <v xml:space="preserve">00.01.1900   а  </v>
      </c>
      <c r="M25" s="21">
        <f>DAY('Ввод данных'!AE25)</f>
        <v>0</v>
      </c>
      <c r="N25" s="21">
        <f>MONTH('Ввод данных'!AE25)</f>
        <v>1</v>
      </c>
      <c r="O25" s="21" t="str">
        <f>TEXT(YEAR('Ввод данных'!AE25),0)</f>
        <v>1900</v>
      </c>
      <c r="P25" s="21" t="str">
        <f t="shared" si="4"/>
        <v>00</v>
      </c>
      <c r="Q25" s="21" t="str">
        <f t="shared" si="5"/>
        <v>01</v>
      </c>
      <c r="R25" s="21" t="str">
        <f>P25&amp;"."&amp;Q25&amp;"."&amp;O25&amp;"  "&amp;'Ввод данных'!AH25&amp;"  "&amp;'Ввод данных'!AF25</f>
        <v xml:space="preserve">00.01.1900    </v>
      </c>
      <c r="S25" s="21" t="str">
        <f t="shared" si="6"/>
        <v xml:space="preserve">24.04.2020  первая у  </v>
      </c>
    </row>
    <row r="26" spans="1:19" x14ac:dyDescent="0.2">
      <c r="A26" s="21">
        <f>DAY('Ввод данных'!Z26)</f>
        <v>0</v>
      </c>
      <c r="B26" s="21">
        <f>MONTH('Ввод данных'!Z26)</f>
        <v>1</v>
      </c>
      <c r="C26" s="21" t="str">
        <f>TEXT(YEAR('Ввод данных'!Z26),0)</f>
        <v>1900</v>
      </c>
      <c r="D26" s="21" t="str">
        <f t="shared" si="0"/>
        <v>00</v>
      </c>
      <c r="E26" s="21" t="str">
        <f t="shared" si="1"/>
        <v>01</v>
      </c>
      <c r="F26" s="21" t="str">
        <f>D26&amp;"."&amp;E26&amp;"."&amp;C26&amp;"  "&amp;'Ввод данных'!AA26&amp;" у  "</f>
        <v xml:space="preserve">00.01.1900   у  </v>
      </c>
      <c r="G26" s="21">
        <f>DAY('Ввод данных'!AB26)</f>
        <v>0</v>
      </c>
      <c r="H26" s="21">
        <f>MONTH('Ввод данных'!AB26)</f>
        <v>1</v>
      </c>
      <c r="I26" s="21" t="str">
        <f>TEXT(YEAR('Ввод данных'!AB26),0)</f>
        <v>1900</v>
      </c>
      <c r="J26" s="21" t="str">
        <f t="shared" si="2"/>
        <v>00</v>
      </c>
      <c r="K26" s="21" t="str">
        <f t="shared" si="3"/>
        <v>01</v>
      </c>
      <c r="L26" s="21" t="str">
        <f>J26&amp;"."&amp;K26&amp;"."&amp;I26&amp;"  "&amp;'Ввод данных'!AC26&amp;" а  "</f>
        <v xml:space="preserve">00.01.1900   а  </v>
      </c>
      <c r="M26" s="21">
        <f>DAY('Ввод данных'!AE26)</f>
        <v>0</v>
      </c>
      <c r="N26" s="21">
        <f>MONTH('Ввод данных'!AE26)</f>
        <v>1</v>
      </c>
      <c r="O26" s="21" t="str">
        <f>TEXT(YEAR('Ввод данных'!AE26),0)</f>
        <v>1900</v>
      </c>
      <c r="P26" s="21" t="str">
        <f t="shared" si="4"/>
        <v>00</v>
      </c>
      <c r="Q26" s="21" t="str">
        <f t="shared" si="5"/>
        <v>01</v>
      </c>
      <c r="R26" s="21" t="str">
        <f>P26&amp;"."&amp;Q26&amp;"."&amp;O26&amp;"  "&amp;'Ввод данных'!AH26&amp;"  "&amp;'Ввод данных'!AF26</f>
        <v xml:space="preserve">00.01.1900             Профессиональная переподготовка по программе "Педагогическое образование: педагог дополнительного образования детей и взрослых"             2020  </v>
      </c>
      <c r="S26" s="21" t="str">
        <f t="shared" si="6"/>
        <v/>
      </c>
    </row>
    <row r="27" spans="1:19" x14ac:dyDescent="0.2">
      <c r="A27" s="21">
        <f>DAY('Ввод данных'!Z27)</f>
        <v>0</v>
      </c>
      <c r="B27" s="21">
        <f>MONTH('Ввод данных'!Z27)</f>
        <v>1</v>
      </c>
      <c r="C27" s="21" t="str">
        <f>TEXT(YEAR('Ввод данных'!Z27),0)</f>
        <v>1900</v>
      </c>
      <c r="D27" s="21" t="str">
        <f t="shared" si="0"/>
        <v>00</v>
      </c>
      <c r="E27" s="21" t="str">
        <f t="shared" si="1"/>
        <v>01</v>
      </c>
      <c r="F27" s="21" t="str">
        <f>D27&amp;"."&amp;E27&amp;"."&amp;C27&amp;"  "&amp;'Ввод данных'!AA27&amp;" у  "</f>
        <v xml:space="preserve">00.01.1900   у  </v>
      </c>
      <c r="G27" s="21">
        <f>DAY('Ввод данных'!AB27)</f>
        <v>0</v>
      </c>
      <c r="H27" s="21">
        <f>MONTH('Ввод данных'!AB27)</f>
        <v>1</v>
      </c>
      <c r="I27" s="21" t="str">
        <f>TEXT(YEAR('Ввод данных'!AB27),0)</f>
        <v>1900</v>
      </c>
      <c r="J27" s="21" t="str">
        <f t="shared" si="2"/>
        <v>00</v>
      </c>
      <c r="K27" s="21" t="str">
        <f t="shared" si="3"/>
        <v>01</v>
      </c>
      <c r="L27" s="21" t="str">
        <f>J27&amp;"."&amp;K27&amp;"."&amp;I27&amp;"  "&amp;'Ввод данных'!AC27&amp;" а  "</f>
        <v xml:space="preserve">00.01.1900   а  </v>
      </c>
      <c r="M27" s="21">
        <f>DAY('Ввод данных'!AE27)</f>
        <v>0</v>
      </c>
      <c r="N27" s="21">
        <f>MONTH('Ввод данных'!AE27)</f>
        <v>1</v>
      </c>
      <c r="O27" s="21" t="str">
        <f>TEXT(YEAR('Ввод данных'!AE27),0)</f>
        <v>1900</v>
      </c>
      <c r="P27" s="21" t="str">
        <f t="shared" si="4"/>
        <v>00</v>
      </c>
      <c r="Q27" s="21" t="str">
        <f t="shared" si="5"/>
        <v>01</v>
      </c>
      <c r="R27" s="21" t="str">
        <f>P27&amp;"."&amp;Q27&amp;"."&amp;O27&amp;"  "&amp;'Ввод данных'!AH27&amp;"  "&amp;'Ввод данных'!AF27</f>
        <v xml:space="preserve">00.01.1900  Профессиональная переподготовка. Тьютор.                2022    </v>
      </c>
      <c r="S27" s="21" t="str">
        <f t="shared" si="6"/>
        <v/>
      </c>
    </row>
    <row r="28" spans="1:19" x14ac:dyDescent="0.2">
      <c r="A28" s="21">
        <f>DAY('Ввод данных'!Z28)</f>
        <v>16</v>
      </c>
      <c r="B28" s="21">
        <f>MONTH('Ввод данных'!Z28)</f>
        <v>12</v>
      </c>
      <c r="C28" s="21" t="str">
        <f>TEXT(YEAR('Ввод данных'!Z28),0)</f>
        <v>2022</v>
      </c>
      <c r="D28" s="21" t="str">
        <f t="shared" si="0"/>
        <v>16</v>
      </c>
      <c r="E28" s="21" t="str">
        <f t="shared" si="1"/>
        <v>12</v>
      </c>
      <c r="F28" s="21" t="str">
        <f>D28&amp;"."&amp;E28&amp;"."&amp;C28&amp;"  "&amp;'Ввод данных'!AA28&amp;" у  "</f>
        <v xml:space="preserve">16.12.2022  сзд у  </v>
      </c>
      <c r="G28" s="21">
        <f>DAY('Ввод данных'!AB28)</f>
        <v>0</v>
      </c>
      <c r="H28" s="21">
        <f>MONTH('Ввод данных'!AB28)</f>
        <v>1</v>
      </c>
      <c r="I28" s="21" t="str">
        <f>TEXT(YEAR('Ввод данных'!AB28),0)</f>
        <v>1900</v>
      </c>
      <c r="J28" s="21" t="str">
        <f t="shared" si="2"/>
        <v>00</v>
      </c>
      <c r="K28" s="21" t="str">
        <f t="shared" si="3"/>
        <v>01</v>
      </c>
      <c r="L28" s="21" t="str">
        <f>J28&amp;"."&amp;K28&amp;"."&amp;I28&amp;"  "&amp;'Ввод данных'!AC28&amp;" а  "</f>
        <v xml:space="preserve">00.01.1900   а  </v>
      </c>
      <c r="M28" s="21">
        <f>DAY('Ввод данных'!AE28)</f>
        <v>0</v>
      </c>
      <c r="N28" s="21">
        <f>MONTH('Ввод данных'!AE28)</f>
        <v>1</v>
      </c>
      <c r="O28" s="21" t="str">
        <f>TEXT(YEAR('Ввод данных'!AE28),0)</f>
        <v>1900</v>
      </c>
      <c r="P28" s="21" t="str">
        <f t="shared" si="4"/>
        <v>00</v>
      </c>
      <c r="Q28" s="21" t="str">
        <f t="shared" si="5"/>
        <v>01</v>
      </c>
      <c r="R28" s="21" t="str">
        <f>P28&amp;"."&amp;Q28&amp;"."&amp;O28&amp;"  "&amp;'Ввод данных'!AH28&amp;"  "&amp;'Ввод данных'!AF28</f>
        <v xml:space="preserve">00.01.1900    </v>
      </c>
      <c r="S28" s="21" t="str">
        <f t="shared" si="6"/>
        <v xml:space="preserve">16.12.2022  сзд у  </v>
      </c>
    </row>
    <row r="29" spans="1:19" x14ac:dyDescent="0.2">
      <c r="A29" s="21">
        <f>DAY('Ввод данных'!Z29)</f>
        <v>0</v>
      </c>
      <c r="B29" s="21">
        <f>MONTH('Ввод данных'!Z29)</f>
        <v>1</v>
      </c>
      <c r="C29" s="21" t="str">
        <f>TEXT(YEAR('Ввод данных'!Z29),0)</f>
        <v>1900</v>
      </c>
      <c r="D29" s="21" t="str">
        <f t="shared" si="0"/>
        <v>00</v>
      </c>
      <c r="E29" s="21" t="str">
        <f t="shared" si="1"/>
        <v>01</v>
      </c>
      <c r="F29" s="21" t="str">
        <f>D29&amp;"."&amp;E29&amp;"."&amp;C29&amp;"  "&amp;'Ввод данных'!AA29&amp;" у  "</f>
        <v xml:space="preserve">00.01.1900   у  </v>
      </c>
      <c r="G29" s="21">
        <f>DAY('Ввод данных'!AB29)</f>
        <v>0</v>
      </c>
      <c r="H29" s="21">
        <f>MONTH('Ввод данных'!AB29)</f>
        <v>1</v>
      </c>
      <c r="I29" s="21" t="str">
        <f>TEXT(YEAR('Ввод данных'!AB29),0)</f>
        <v>1900</v>
      </c>
      <c r="J29" s="21" t="str">
        <f t="shared" si="2"/>
        <v>00</v>
      </c>
      <c r="K29" s="21" t="str">
        <f t="shared" si="3"/>
        <v>01</v>
      </c>
      <c r="L29" s="21" t="str">
        <f>J29&amp;"."&amp;K29&amp;"."&amp;I29&amp;"  "&amp;'Ввод данных'!AC29&amp;" а  "</f>
        <v xml:space="preserve">00.01.1900   а  </v>
      </c>
      <c r="M29" s="21">
        <f>DAY('Ввод данных'!AE29)</f>
        <v>0</v>
      </c>
      <c r="N29" s="21">
        <f>MONTH('Ввод данных'!AE29)</f>
        <v>1</v>
      </c>
      <c r="O29" s="21" t="str">
        <f>TEXT(YEAR('Ввод данных'!AE29),0)</f>
        <v>1900</v>
      </c>
      <c r="P29" s="21" t="str">
        <f t="shared" si="4"/>
        <v>00</v>
      </c>
      <c r="Q29" s="21" t="str">
        <f t="shared" si="5"/>
        <v>01</v>
      </c>
      <c r="R29" s="21" t="str">
        <f>P29&amp;"."&amp;Q29&amp;"."&amp;O29&amp;"  "&amp;'Ввод данных'!AH29&amp;"  "&amp;'Ввод данных'!AF29</f>
        <v xml:space="preserve">00.01.1900    </v>
      </c>
      <c r="S29" s="21" t="str">
        <f t="shared" si="6"/>
        <v/>
      </c>
    </row>
    <row r="30" spans="1:19" x14ac:dyDescent="0.2">
      <c r="A30" s="21">
        <f>DAY('Ввод данных'!Z30)</f>
        <v>0</v>
      </c>
      <c r="B30" s="21">
        <f>MONTH('Ввод данных'!Z30)</f>
        <v>1</v>
      </c>
      <c r="C30" s="21" t="str">
        <f>TEXT(YEAR('Ввод данных'!Z30),0)</f>
        <v>1900</v>
      </c>
      <c r="D30" s="21" t="str">
        <f t="shared" si="0"/>
        <v>00</v>
      </c>
      <c r="E30" s="21" t="str">
        <f t="shared" si="1"/>
        <v>01</v>
      </c>
      <c r="F30" s="21" t="str">
        <f>D30&amp;"."&amp;E30&amp;"."&amp;C30&amp;"  "&amp;'Ввод данных'!AA30&amp;" у  "</f>
        <v xml:space="preserve">00.01.1900   у  </v>
      </c>
      <c r="G30" s="21">
        <f>DAY('Ввод данных'!AB30)</f>
        <v>0</v>
      </c>
      <c r="H30" s="21">
        <f>MONTH('Ввод данных'!AB30)</f>
        <v>1</v>
      </c>
      <c r="I30" s="21" t="str">
        <f>TEXT(YEAR('Ввод данных'!AB30),0)</f>
        <v>1900</v>
      </c>
      <c r="J30" s="21" t="str">
        <f t="shared" si="2"/>
        <v>00</v>
      </c>
      <c r="K30" s="21" t="str">
        <f t="shared" si="3"/>
        <v>01</v>
      </c>
      <c r="L30" s="21" t="str">
        <f>J30&amp;"."&amp;K30&amp;"."&amp;I30&amp;"  "&amp;'Ввод данных'!AC30&amp;" а  "</f>
        <v xml:space="preserve">00.01.1900   а  </v>
      </c>
      <c r="M30" s="21">
        <f>DAY('Ввод данных'!AE30)</f>
        <v>0</v>
      </c>
      <c r="N30" s="21">
        <f>MONTH('Ввод данных'!AE30)</f>
        <v>1</v>
      </c>
      <c r="O30" s="21" t="str">
        <f>TEXT(YEAR('Ввод данных'!AE30),0)</f>
        <v>1900</v>
      </c>
      <c r="P30" s="21" t="str">
        <f t="shared" si="4"/>
        <v>00</v>
      </c>
      <c r="Q30" s="21" t="str">
        <f t="shared" si="5"/>
        <v>01</v>
      </c>
      <c r="R30" s="21" t="str">
        <f>P30&amp;"."&amp;Q30&amp;"."&amp;O30&amp;"  "&amp;'Ввод данных'!AH30&amp;"  "&amp;'Ввод данных'!AF30</f>
        <v xml:space="preserve">00.01.1900    </v>
      </c>
      <c r="S30" s="21" t="str">
        <f t="shared" si="6"/>
        <v/>
      </c>
    </row>
    <row r="31" spans="1:19" x14ac:dyDescent="0.2">
      <c r="A31" s="21">
        <f>DAY('Ввод данных'!Z31)</f>
        <v>0</v>
      </c>
      <c r="B31" s="21">
        <f>MONTH('Ввод данных'!Z31)</f>
        <v>1</v>
      </c>
      <c r="C31" s="21" t="str">
        <f>TEXT(YEAR('Ввод данных'!Z31),0)</f>
        <v>1900</v>
      </c>
      <c r="D31" s="21" t="str">
        <f t="shared" si="0"/>
        <v>00</v>
      </c>
      <c r="E31" s="21" t="str">
        <f t="shared" si="1"/>
        <v>01</v>
      </c>
      <c r="F31" s="21" t="str">
        <f>D31&amp;"."&amp;E31&amp;"."&amp;C31&amp;"  "&amp;'Ввод данных'!AA31&amp;" у  "</f>
        <v xml:space="preserve">00.01.1900   у  </v>
      </c>
      <c r="G31" s="21">
        <f>DAY('Ввод данных'!AB31)</f>
        <v>0</v>
      </c>
      <c r="H31" s="21">
        <f>MONTH('Ввод данных'!AB31)</f>
        <v>1</v>
      </c>
      <c r="I31" s="21" t="str">
        <f>TEXT(YEAR('Ввод данных'!AB31),0)</f>
        <v>1900</v>
      </c>
      <c r="J31" s="21" t="str">
        <f t="shared" si="2"/>
        <v>00</v>
      </c>
      <c r="K31" s="21" t="str">
        <f t="shared" si="3"/>
        <v>01</v>
      </c>
      <c r="L31" s="21" t="str">
        <f>J31&amp;"."&amp;K31&amp;"."&amp;I31&amp;"  "&amp;'Ввод данных'!AC31&amp;" а  "</f>
        <v xml:space="preserve">00.01.1900   а  </v>
      </c>
      <c r="M31" s="21">
        <f>DAY('Ввод данных'!AE31)</f>
        <v>0</v>
      </c>
      <c r="N31" s="21">
        <f>MONTH('Ввод данных'!AE31)</f>
        <v>1</v>
      </c>
      <c r="O31" s="21" t="str">
        <f>TEXT(YEAR('Ввод данных'!AE31),0)</f>
        <v>1900</v>
      </c>
      <c r="P31" s="21" t="str">
        <f t="shared" si="4"/>
        <v>00</v>
      </c>
      <c r="Q31" s="21" t="str">
        <f t="shared" si="5"/>
        <v>01</v>
      </c>
      <c r="R31" s="21" t="str">
        <f>P31&amp;"."&amp;Q31&amp;"."&amp;O31&amp;"  "&amp;'Ввод данных'!AH31&amp;"  "&amp;'Ввод данных'!AF31</f>
        <v xml:space="preserve">00.01.1900    </v>
      </c>
      <c r="S31" s="21" t="str">
        <f t="shared" si="6"/>
        <v/>
      </c>
    </row>
    <row r="32" spans="1:19" x14ac:dyDescent="0.2">
      <c r="A32" s="21">
        <f>DAY('Ввод данных'!Z32)</f>
        <v>11</v>
      </c>
      <c r="B32" s="21">
        <f>MONTH('Ввод данных'!Z32)</f>
        <v>12</v>
      </c>
      <c r="C32" s="21" t="str">
        <f>TEXT(YEAR('Ввод данных'!Z32),0)</f>
        <v>2020</v>
      </c>
      <c r="D32" s="21" t="str">
        <f t="shared" si="0"/>
        <v>11</v>
      </c>
      <c r="E32" s="21" t="str">
        <f t="shared" si="1"/>
        <v>12</v>
      </c>
      <c r="F32" s="21" t="str">
        <f>D32&amp;"."&amp;E32&amp;"."&amp;C32&amp;"  "&amp;'Ввод данных'!AA32&amp;" у  "</f>
        <v xml:space="preserve">11.12.2020  первая у  </v>
      </c>
      <c r="G32" s="21">
        <f>DAY('Ввод данных'!AB32)</f>
        <v>0</v>
      </c>
      <c r="H32" s="21">
        <f>MONTH('Ввод данных'!AB32)</f>
        <v>1</v>
      </c>
      <c r="I32" s="21" t="str">
        <f>TEXT(YEAR('Ввод данных'!AB32),0)</f>
        <v>1900</v>
      </c>
      <c r="J32" s="21" t="str">
        <f t="shared" si="2"/>
        <v>00</v>
      </c>
      <c r="K32" s="21" t="str">
        <f t="shared" si="3"/>
        <v>01</v>
      </c>
      <c r="L32" s="21" t="str">
        <f>J32&amp;"."&amp;K32&amp;"."&amp;I32&amp;"  "&amp;'Ввод данных'!AC32&amp;" а  "</f>
        <v xml:space="preserve">00.01.1900   а  </v>
      </c>
      <c r="M32" s="21">
        <f>DAY('Ввод данных'!AE32)</f>
        <v>0</v>
      </c>
      <c r="N32" s="21">
        <f>MONTH('Ввод данных'!AE32)</f>
        <v>1</v>
      </c>
      <c r="O32" s="21" t="str">
        <f>TEXT(YEAR('Ввод данных'!AE32),0)</f>
        <v>1900</v>
      </c>
      <c r="P32" s="21" t="str">
        <f t="shared" si="4"/>
        <v>00</v>
      </c>
      <c r="Q32" s="21" t="str">
        <f t="shared" si="5"/>
        <v>01</v>
      </c>
      <c r="R32" s="21" t="str">
        <f>P32&amp;"."&amp;Q32&amp;"."&amp;O32&amp;"  "&amp;'Ввод данных'!AH32&amp;"  "&amp;'Ввод данных'!AF32</f>
        <v xml:space="preserve">00.01.1900    </v>
      </c>
      <c r="S32" s="21" t="str">
        <f t="shared" si="6"/>
        <v xml:space="preserve">11.12.2020  первая у  </v>
      </c>
    </row>
    <row r="33" spans="1:19" x14ac:dyDescent="0.2">
      <c r="A33" s="21">
        <f>DAY('Ввод данных'!Z33)</f>
        <v>0</v>
      </c>
      <c r="B33" s="21">
        <f>MONTH('Ввод данных'!Z33)</f>
        <v>1</v>
      </c>
      <c r="C33" s="21" t="str">
        <f>TEXT(YEAR('Ввод данных'!Z33),0)</f>
        <v>1900</v>
      </c>
      <c r="D33" s="21" t="str">
        <f t="shared" si="0"/>
        <v>00</v>
      </c>
      <c r="E33" s="21" t="str">
        <f t="shared" si="1"/>
        <v>01</v>
      </c>
      <c r="F33" s="21" t="str">
        <f>D33&amp;"."&amp;E33&amp;"."&amp;C33&amp;"  "&amp;'Ввод данных'!AA33&amp;" у  "</f>
        <v xml:space="preserve">00.01.1900   у  </v>
      </c>
      <c r="G33" s="21">
        <f>DAY('Ввод данных'!AB33)</f>
        <v>0</v>
      </c>
      <c r="H33" s="21">
        <f>MONTH('Ввод данных'!AB33)</f>
        <v>1</v>
      </c>
      <c r="I33" s="21" t="str">
        <f>TEXT(YEAR('Ввод данных'!AB33),0)</f>
        <v>1900</v>
      </c>
      <c r="J33" s="21" t="str">
        <f t="shared" si="2"/>
        <v>00</v>
      </c>
      <c r="K33" s="21" t="str">
        <f t="shared" si="3"/>
        <v>01</v>
      </c>
      <c r="L33" s="21" t="str">
        <f>J33&amp;"."&amp;K33&amp;"."&amp;I33&amp;"  "&amp;'Ввод данных'!AC33&amp;" а  "</f>
        <v xml:space="preserve">00.01.1900   а  </v>
      </c>
      <c r="M33" s="21">
        <f>DAY('Ввод данных'!AE33)</f>
        <v>0</v>
      </c>
      <c r="N33" s="21">
        <f>MONTH('Ввод данных'!AE33)</f>
        <v>1</v>
      </c>
      <c r="O33" s="21" t="str">
        <f>TEXT(YEAR('Ввод данных'!AE33),0)</f>
        <v>1900</v>
      </c>
      <c r="P33" s="21" t="str">
        <f t="shared" si="4"/>
        <v>00</v>
      </c>
      <c r="Q33" s="21" t="str">
        <f t="shared" si="5"/>
        <v>01</v>
      </c>
      <c r="R33" s="21" t="str">
        <f>P33&amp;"."&amp;Q33&amp;"."&amp;O33&amp;"  "&amp;'Ввод данных'!AH33&amp;"  "&amp;'Ввод данных'!AF33</f>
        <v xml:space="preserve">00.01.1900    </v>
      </c>
      <c r="S33" s="21" t="str">
        <f t="shared" si="6"/>
        <v/>
      </c>
    </row>
    <row r="34" spans="1:19" x14ac:dyDescent="0.2">
      <c r="A34" s="21">
        <f>DAY('Ввод данных'!Z34)</f>
        <v>28</v>
      </c>
      <c r="B34" s="21">
        <f>MONTH('Ввод данных'!Z34)</f>
        <v>5</v>
      </c>
      <c r="C34" s="21" t="str">
        <f>TEXT(YEAR('Ввод данных'!Z34),0)</f>
        <v>2023</v>
      </c>
      <c r="D34" s="21" t="str">
        <f t="shared" si="0"/>
        <v>28</v>
      </c>
      <c r="E34" s="21" t="str">
        <f t="shared" si="1"/>
        <v>05</v>
      </c>
      <c r="F34" s="21" t="str">
        <f>D34&amp;"."&amp;E34&amp;"."&amp;C34&amp;"  "&amp;'Ввод данных'!AA34&amp;" у  "</f>
        <v xml:space="preserve">28.05.2023  высшая у  </v>
      </c>
      <c r="G34" s="21">
        <f>DAY('Ввод данных'!AB34)</f>
        <v>0</v>
      </c>
      <c r="H34" s="21">
        <f>MONTH('Ввод данных'!AB34)</f>
        <v>1</v>
      </c>
      <c r="I34" s="21" t="str">
        <f>TEXT(YEAR('Ввод данных'!AB34),0)</f>
        <v>1900</v>
      </c>
      <c r="J34" s="21" t="str">
        <f t="shared" si="2"/>
        <v>00</v>
      </c>
      <c r="K34" s="21" t="str">
        <f t="shared" si="3"/>
        <v>01</v>
      </c>
      <c r="L34" s="21" t="str">
        <f>J34&amp;"."&amp;K34&amp;"."&amp;I34&amp;"  "&amp;'Ввод данных'!AC34&amp;" а  "</f>
        <v xml:space="preserve">00.01.1900   а  </v>
      </c>
      <c r="M34" s="21">
        <f>DAY('Ввод данных'!AE34)</f>
        <v>0</v>
      </c>
      <c r="N34" s="21">
        <f>MONTH('Ввод данных'!AE34)</f>
        <v>1</v>
      </c>
      <c r="O34" s="21" t="str">
        <f>TEXT(YEAR('Ввод данных'!AE34),0)</f>
        <v>1900</v>
      </c>
      <c r="P34" s="21" t="str">
        <f t="shared" si="4"/>
        <v>00</v>
      </c>
      <c r="Q34" s="21" t="str">
        <f t="shared" si="5"/>
        <v>01</v>
      </c>
      <c r="R34" s="21" t="str">
        <f>P34&amp;"."&amp;Q34&amp;"."&amp;O34&amp;"  "&amp;'Ввод данных'!AH34&amp;"  "&amp;'Ввод данных'!AF34</f>
        <v xml:space="preserve">00.01.1900    </v>
      </c>
      <c r="S34" s="21" t="str">
        <f t="shared" si="6"/>
        <v xml:space="preserve">28.05.2023  высшая у  </v>
      </c>
    </row>
    <row r="35" spans="1:19" x14ac:dyDescent="0.2">
      <c r="A35" s="21">
        <f>DAY('Ввод данных'!Z35)</f>
        <v>15</v>
      </c>
      <c r="B35" s="21">
        <f>MONTH('Ввод данных'!Z35)</f>
        <v>12</v>
      </c>
      <c r="C35" s="21" t="str">
        <f>TEXT(YEAR('Ввод данных'!Z35),0)</f>
        <v>2022</v>
      </c>
      <c r="D35" s="21" t="str">
        <f t="shared" si="0"/>
        <v>15</v>
      </c>
      <c r="E35" s="21" t="str">
        <f t="shared" si="1"/>
        <v>12</v>
      </c>
      <c r="F35" s="21" t="str">
        <f>D35&amp;"."&amp;E35&amp;"."&amp;C35&amp;"  "&amp;'Ввод данных'!AA35&amp;" у  "</f>
        <v xml:space="preserve">15.12.2022  высшая у  </v>
      </c>
      <c r="G35" s="21">
        <f>DAY('Ввод данных'!AB35)</f>
        <v>0</v>
      </c>
      <c r="H35" s="21">
        <f>MONTH('Ввод данных'!AB35)</f>
        <v>1</v>
      </c>
      <c r="I35" s="21" t="str">
        <f>TEXT(YEAR('Ввод данных'!AB35),0)</f>
        <v>1900</v>
      </c>
      <c r="J35" s="21" t="str">
        <f t="shared" si="2"/>
        <v>00</v>
      </c>
      <c r="K35" s="21" t="str">
        <f t="shared" si="3"/>
        <v>01</v>
      </c>
      <c r="L35" s="21" t="str">
        <f>J35&amp;"."&amp;K35&amp;"."&amp;I35&amp;"  "&amp;'Ввод данных'!AC35&amp;" а  "</f>
        <v xml:space="preserve">00.01.1900   а  </v>
      </c>
      <c r="M35" s="21">
        <f>DAY('Ввод данных'!AE35)</f>
        <v>0</v>
      </c>
      <c r="N35" s="21">
        <f>MONTH('Ввод данных'!AE35)</f>
        <v>1</v>
      </c>
      <c r="O35" s="21" t="str">
        <f>TEXT(YEAR('Ввод данных'!AE35),0)</f>
        <v>1900</v>
      </c>
      <c r="P35" s="21" t="str">
        <f t="shared" si="4"/>
        <v>00</v>
      </c>
      <c r="Q35" s="21" t="str">
        <f t="shared" si="5"/>
        <v>01</v>
      </c>
      <c r="R35" s="21" t="str">
        <f>P35&amp;"."&amp;Q35&amp;"."&amp;O35&amp;"  "&amp;'Ввод данных'!AH35&amp;"  "&amp;'Ввод данных'!AF35</f>
        <v xml:space="preserve">00.01.1900    </v>
      </c>
      <c r="S35" s="21" t="str">
        <f t="shared" si="6"/>
        <v xml:space="preserve">15.12.2022  высшая у  </v>
      </c>
    </row>
    <row r="36" spans="1:19" x14ac:dyDescent="0.2">
      <c r="A36" s="21">
        <f>DAY('Ввод данных'!Z36)</f>
        <v>11</v>
      </c>
      <c r="B36" s="21">
        <f>MONTH('Ввод данных'!Z36)</f>
        <v>3</v>
      </c>
      <c r="C36" s="21" t="str">
        <f>TEXT(YEAR('Ввод данных'!Z36),0)</f>
        <v>2022</v>
      </c>
      <c r="D36" s="21" t="str">
        <f t="shared" si="0"/>
        <v>11</v>
      </c>
      <c r="E36" s="21" t="str">
        <f t="shared" si="1"/>
        <v>03</v>
      </c>
      <c r="F36" s="21" t="str">
        <f>D36&amp;"."&amp;E36&amp;"."&amp;C36&amp;"  "&amp;'Ввод данных'!AA36&amp;" у  "</f>
        <v xml:space="preserve">11.03.2022  сзд у  </v>
      </c>
      <c r="G36" s="21">
        <f>DAY('Ввод данных'!AB36)</f>
        <v>0</v>
      </c>
      <c r="H36" s="21">
        <f>MONTH('Ввод данных'!AB36)</f>
        <v>1</v>
      </c>
      <c r="I36" s="21" t="str">
        <f>TEXT(YEAR('Ввод данных'!AB36),0)</f>
        <v>1900</v>
      </c>
      <c r="J36" s="21" t="str">
        <f t="shared" si="2"/>
        <v>00</v>
      </c>
      <c r="K36" s="21" t="str">
        <f t="shared" si="3"/>
        <v>01</v>
      </c>
      <c r="L36" s="21" t="str">
        <f>J36&amp;"."&amp;K36&amp;"."&amp;I36&amp;"  "&amp;'Ввод данных'!AC36&amp;" а  "</f>
        <v xml:space="preserve">00.01.1900   а  </v>
      </c>
      <c r="M36" s="21">
        <f>DAY('Ввод данных'!AE36)</f>
        <v>0</v>
      </c>
      <c r="N36" s="21">
        <f>MONTH('Ввод данных'!AE36)</f>
        <v>1</v>
      </c>
      <c r="O36" s="21" t="str">
        <f>TEXT(YEAR('Ввод данных'!AE36),0)</f>
        <v>1900</v>
      </c>
      <c r="P36" s="21" t="str">
        <f t="shared" si="4"/>
        <v>00</v>
      </c>
      <c r="Q36" s="21" t="str">
        <f t="shared" si="5"/>
        <v>01</v>
      </c>
      <c r="R36" s="21" t="str">
        <f>P36&amp;"."&amp;Q36&amp;"."&amp;O36&amp;"  "&amp;'Ввод данных'!AH36&amp;"  "&amp;'Ввод данных'!AF36</f>
        <v xml:space="preserve">00.01.1900    </v>
      </c>
      <c r="S36" s="21" t="str">
        <f t="shared" si="6"/>
        <v xml:space="preserve">11.03.2022  сзд у  </v>
      </c>
    </row>
    <row r="37" spans="1:19" x14ac:dyDescent="0.2">
      <c r="A37" s="21">
        <f>DAY('Ввод данных'!Z37)</f>
        <v>0</v>
      </c>
      <c r="B37" s="21">
        <f>MONTH('Ввод данных'!Z37)</f>
        <v>1</v>
      </c>
      <c r="C37" s="21" t="str">
        <f>TEXT(YEAR('Ввод данных'!Z37),0)</f>
        <v>1900</v>
      </c>
      <c r="D37" s="21" t="str">
        <f t="shared" si="0"/>
        <v>00</v>
      </c>
      <c r="E37" s="21" t="str">
        <f t="shared" si="1"/>
        <v>01</v>
      </c>
      <c r="F37" s="21" t="str">
        <f>D37&amp;"."&amp;E37&amp;"."&amp;C37&amp;"  "&amp;'Ввод данных'!AA37&amp;" у  "</f>
        <v xml:space="preserve">00.01.1900   у  </v>
      </c>
      <c r="G37" s="21">
        <f>DAY('Ввод данных'!AB37)</f>
        <v>0</v>
      </c>
      <c r="H37" s="21">
        <f>MONTH('Ввод данных'!AB37)</f>
        <v>1</v>
      </c>
      <c r="I37" s="21" t="str">
        <f>TEXT(YEAR('Ввод данных'!AB37),0)</f>
        <v>1900</v>
      </c>
      <c r="J37" s="21" t="str">
        <f t="shared" si="2"/>
        <v>00</v>
      </c>
      <c r="K37" s="21" t="str">
        <f t="shared" si="3"/>
        <v>01</v>
      </c>
      <c r="L37" s="21" t="str">
        <f>J37&amp;"."&amp;K37&amp;"."&amp;I37&amp;"  "&amp;'Ввод данных'!AC37&amp;" а  "</f>
        <v xml:space="preserve">00.01.1900   а  </v>
      </c>
      <c r="M37" s="21">
        <f>DAY('Ввод данных'!AE37)</f>
        <v>0</v>
      </c>
      <c r="N37" s="21">
        <f>MONTH('Ввод данных'!AE37)</f>
        <v>1</v>
      </c>
      <c r="O37" s="21" t="str">
        <f>TEXT(YEAR('Ввод данных'!AE37),0)</f>
        <v>1900</v>
      </c>
      <c r="P37" s="21" t="str">
        <f t="shared" si="4"/>
        <v>00</v>
      </c>
      <c r="Q37" s="21" t="str">
        <f t="shared" si="5"/>
        <v>01</v>
      </c>
      <c r="R37" s="21" t="str">
        <f>P37&amp;"."&amp;Q37&amp;"."&amp;O37&amp;"  "&amp;'Ввод данных'!AH37&amp;"  "&amp;'Ввод данных'!AF37</f>
        <v xml:space="preserve">00.01.1900    </v>
      </c>
      <c r="S37" s="21" t="str">
        <f t="shared" si="6"/>
        <v/>
      </c>
    </row>
    <row r="38" spans="1:19" x14ac:dyDescent="0.2">
      <c r="A38" s="21">
        <f>DAY('Ввод данных'!Z38)</f>
        <v>0</v>
      </c>
      <c r="B38" s="21">
        <f>MONTH('Ввод данных'!Z38)</f>
        <v>1</v>
      </c>
      <c r="C38" s="21" t="str">
        <f>TEXT(YEAR('Ввод данных'!Z38),0)</f>
        <v>1900</v>
      </c>
      <c r="D38" s="21" t="str">
        <f t="shared" si="0"/>
        <v>00</v>
      </c>
      <c r="E38" s="21" t="str">
        <f t="shared" si="1"/>
        <v>01</v>
      </c>
      <c r="F38" s="21" t="str">
        <f>D38&amp;"."&amp;E38&amp;"."&amp;C38&amp;"  "&amp;'Ввод данных'!AA38&amp;" у  "</f>
        <v xml:space="preserve">00.01.1900   у  </v>
      </c>
      <c r="G38" s="21">
        <f>DAY('Ввод данных'!AB38)</f>
        <v>0</v>
      </c>
      <c r="H38" s="21">
        <f>MONTH('Ввод данных'!AB38)</f>
        <v>1</v>
      </c>
      <c r="I38" s="21" t="str">
        <f>TEXT(YEAR('Ввод данных'!AB38),0)</f>
        <v>1900</v>
      </c>
      <c r="J38" s="21" t="str">
        <f t="shared" si="2"/>
        <v>00</v>
      </c>
      <c r="K38" s="21" t="str">
        <f t="shared" si="3"/>
        <v>01</v>
      </c>
      <c r="L38" s="21" t="str">
        <f>J38&amp;"."&amp;K38&amp;"."&amp;I38&amp;"  "&amp;'Ввод данных'!AC38&amp;" а  "</f>
        <v xml:space="preserve">00.01.1900   а  </v>
      </c>
      <c r="M38" s="21">
        <f>DAY('Ввод данных'!AE38)</f>
        <v>0</v>
      </c>
      <c r="N38" s="21">
        <f>MONTH('Ввод данных'!AE38)</f>
        <v>1</v>
      </c>
      <c r="O38" s="21" t="str">
        <f>TEXT(YEAR('Ввод данных'!AE38),0)</f>
        <v>1900</v>
      </c>
      <c r="P38" s="21" t="str">
        <f t="shared" si="4"/>
        <v>00</v>
      </c>
      <c r="Q38" s="21" t="str">
        <f t="shared" si="5"/>
        <v>01</v>
      </c>
      <c r="R38" s="21" t="str">
        <f>P38&amp;"."&amp;Q38&amp;"."&amp;O38&amp;"  "&amp;'Ввод данных'!AH38&amp;"  "&amp;'Ввод данных'!AF38</f>
        <v xml:space="preserve">00.01.1900    </v>
      </c>
      <c r="S38" s="21" t="str">
        <f t="shared" si="6"/>
        <v/>
      </c>
    </row>
    <row r="39" spans="1:19" x14ac:dyDescent="0.2">
      <c r="A39" s="21">
        <f>DAY('Ввод данных'!Z39)</f>
        <v>16</v>
      </c>
      <c r="B39" s="21">
        <f>MONTH('Ввод данных'!Z39)</f>
        <v>12</v>
      </c>
      <c r="C39" s="21" t="str">
        <f>TEXT(YEAR('Ввод данных'!Z39),0)</f>
        <v>2022</v>
      </c>
      <c r="D39" s="21" t="str">
        <f t="shared" si="0"/>
        <v>16</v>
      </c>
      <c r="E39" s="21" t="str">
        <f t="shared" si="1"/>
        <v>12</v>
      </c>
      <c r="F39" s="21" t="str">
        <f>D39&amp;"."&amp;E39&amp;"."&amp;C39&amp;"  "&amp;'Ввод данных'!AA39&amp;" у  "</f>
        <v xml:space="preserve">16.12.2022  сзд у  </v>
      </c>
      <c r="G39" s="21">
        <f>DAY('Ввод данных'!AB39)</f>
        <v>0</v>
      </c>
      <c r="H39" s="21">
        <f>MONTH('Ввод данных'!AB39)</f>
        <v>1</v>
      </c>
      <c r="I39" s="21" t="str">
        <f>TEXT(YEAR('Ввод данных'!AB39),0)</f>
        <v>1900</v>
      </c>
      <c r="J39" s="21" t="str">
        <f t="shared" si="2"/>
        <v>00</v>
      </c>
      <c r="K39" s="21" t="str">
        <f t="shared" si="3"/>
        <v>01</v>
      </c>
      <c r="L39" s="21" t="str">
        <f>J39&amp;"."&amp;K39&amp;"."&amp;I39&amp;"  "&amp;'Ввод данных'!AC39&amp;" а  "</f>
        <v xml:space="preserve">00.01.1900   а  </v>
      </c>
      <c r="M39" s="21">
        <f>DAY('Ввод данных'!AE39)</f>
        <v>0</v>
      </c>
      <c r="N39" s="21">
        <f>MONTH('Ввод данных'!AE39)</f>
        <v>1</v>
      </c>
      <c r="O39" s="21" t="str">
        <f>TEXT(YEAR('Ввод данных'!AE39),0)</f>
        <v>1900</v>
      </c>
      <c r="P39" s="21" t="str">
        <f t="shared" si="4"/>
        <v>00</v>
      </c>
      <c r="Q39" s="21" t="str">
        <f t="shared" si="5"/>
        <v>01</v>
      </c>
      <c r="R39" s="21" t="str">
        <f>P39&amp;"."&amp;Q39&amp;"."&amp;O39&amp;"  "&amp;'Ввод данных'!AH39&amp;"  "&amp;'Ввод данных'!AF39</f>
        <v xml:space="preserve">00.01.1900                     Профессиональная переподготовка по дополнительной профессиональной программе "Психология" 2018;                                   КПК "Система психологического обеспечения образования в современных условиях" 2019  </v>
      </c>
      <c r="S39" s="21" t="str">
        <f t="shared" si="6"/>
        <v xml:space="preserve">16.12.2022  сзд у  </v>
      </c>
    </row>
    <row r="40" spans="1:19" x14ac:dyDescent="0.2">
      <c r="A40" s="21">
        <f>DAY('Ввод данных'!Z40)</f>
        <v>18</v>
      </c>
      <c r="B40" s="21">
        <f>MONTH('Ввод данных'!Z40)</f>
        <v>9</v>
      </c>
      <c r="C40" s="21" t="str">
        <f>TEXT(YEAR('Ввод данных'!Z40),0)</f>
        <v>2019</v>
      </c>
      <c r="D40" s="21" t="str">
        <f t="shared" si="0"/>
        <v>18</v>
      </c>
      <c r="E40" s="21" t="str">
        <f t="shared" si="1"/>
        <v>09</v>
      </c>
      <c r="F40" s="21" t="str">
        <f>D40&amp;"."&amp;E40&amp;"."&amp;C40&amp;"  "&amp;'Ввод данных'!AA40&amp;" у  "</f>
        <v xml:space="preserve">18.09.2019  первая у  </v>
      </c>
      <c r="G40" s="21">
        <f>DAY('Ввод данных'!AB40)</f>
        <v>0</v>
      </c>
      <c r="H40" s="21">
        <f>MONTH('Ввод данных'!AB40)</f>
        <v>1</v>
      </c>
      <c r="I40" s="21" t="str">
        <f>TEXT(YEAR('Ввод данных'!AB40),0)</f>
        <v>1900</v>
      </c>
      <c r="J40" s="21" t="str">
        <f t="shared" si="2"/>
        <v>00</v>
      </c>
      <c r="K40" s="21" t="str">
        <f t="shared" si="3"/>
        <v>01</v>
      </c>
      <c r="L40" s="21" t="str">
        <f>J40&amp;"."&amp;K40&amp;"."&amp;I40&amp;"  "&amp;'Ввод данных'!AC40&amp;" а  "</f>
        <v xml:space="preserve">00.01.1900   а  </v>
      </c>
      <c r="M40" s="21">
        <f>DAY('Ввод данных'!AE40)</f>
        <v>0</v>
      </c>
      <c r="N40" s="21">
        <f>MONTH('Ввод данных'!AE40)</f>
        <v>1</v>
      </c>
      <c r="O40" s="21" t="str">
        <f>TEXT(YEAR('Ввод данных'!AE40),0)</f>
        <v>1900</v>
      </c>
      <c r="P40" s="21" t="str">
        <f t="shared" si="4"/>
        <v>00</v>
      </c>
      <c r="Q40" s="21" t="str">
        <f t="shared" si="5"/>
        <v>01</v>
      </c>
      <c r="R40" s="21" t="str">
        <f>P40&amp;"."&amp;Q40&amp;"."&amp;O40&amp;"  "&amp;'Ввод данных'!AH40&amp;"  "&amp;'Ввод данных'!AF40</f>
        <v xml:space="preserve">00.01.1900    </v>
      </c>
      <c r="S40" s="21" t="str">
        <f t="shared" si="6"/>
        <v xml:space="preserve">18.09.2019  первая у  </v>
      </c>
    </row>
    <row r="41" spans="1:19" x14ac:dyDescent="0.2">
      <c r="A41" s="21">
        <f>DAY('Ввод данных'!Z41)</f>
        <v>25</v>
      </c>
      <c r="B41" s="21">
        <f>MONTH('Ввод данных'!Z41)</f>
        <v>12</v>
      </c>
      <c r="C41" s="21" t="str">
        <f>TEXT(YEAR('Ввод данных'!Z41),0)</f>
        <v>2020</v>
      </c>
      <c r="D41" s="21" t="str">
        <f t="shared" si="0"/>
        <v>25</v>
      </c>
      <c r="E41" s="21" t="str">
        <f t="shared" si="1"/>
        <v>12</v>
      </c>
      <c r="F41" s="21" t="str">
        <f>D41&amp;"."&amp;E41&amp;"."&amp;C41&amp;"  "&amp;'Ввод данных'!AA41&amp;" у  "</f>
        <v xml:space="preserve">25.12.2020  сзд у  </v>
      </c>
      <c r="G41" s="21">
        <f>DAY('Ввод данных'!AB41)</f>
        <v>0</v>
      </c>
      <c r="H41" s="21">
        <f>MONTH('Ввод данных'!AB41)</f>
        <v>1</v>
      </c>
      <c r="I41" s="21" t="str">
        <f>TEXT(YEAR('Ввод данных'!AB41),0)</f>
        <v>1900</v>
      </c>
      <c r="J41" s="21" t="str">
        <f t="shared" si="2"/>
        <v>00</v>
      </c>
      <c r="K41" s="21" t="str">
        <f t="shared" si="3"/>
        <v>01</v>
      </c>
      <c r="L41" s="21" t="str">
        <f>J41&amp;"."&amp;K41&amp;"."&amp;I41&amp;"  "&amp;'Ввод данных'!AC41&amp;" а  "</f>
        <v xml:space="preserve">00.01.1900   а  </v>
      </c>
      <c r="M41" s="21">
        <f>DAY('Ввод данных'!AE41)</f>
        <v>0</v>
      </c>
      <c r="N41" s="21">
        <f>MONTH('Ввод данных'!AE41)</f>
        <v>1</v>
      </c>
      <c r="O41" s="21" t="str">
        <f>TEXT(YEAR('Ввод данных'!AE41),0)</f>
        <v>1900</v>
      </c>
      <c r="P41" s="21" t="str">
        <f t="shared" si="4"/>
        <v>00</v>
      </c>
      <c r="Q41" s="21" t="str">
        <f t="shared" si="5"/>
        <v>01</v>
      </c>
      <c r="R41" s="21" t="str">
        <f>P41&amp;"."&amp;Q41&amp;"."&amp;O41&amp;"  "&amp;'Ввод данных'!AH41&amp;"  "&amp;'Ввод данных'!AF41</f>
        <v xml:space="preserve">00.01.1900  Профессиональная переподготовка. Тьютор. 2022  </v>
      </c>
      <c r="S41" s="21" t="str">
        <f t="shared" si="6"/>
        <v xml:space="preserve">25.12.2020  сзд у  </v>
      </c>
    </row>
    <row r="42" spans="1:19" x14ac:dyDescent="0.2">
      <c r="A42" s="21">
        <f>DAY('Ввод данных'!Z42)</f>
        <v>0</v>
      </c>
      <c r="B42" s="21">
        <f>MONTH('Ввод данных'!Z42)</f>
        <v>1</v>
      </c>
      <c r="C42" s="21" t="str">
        <f>TEXT(YEAR('Ввод данных'!Z42),0)</f>
        <v>1900</v>
      </c>
      <c r="D42" s="21" t="str">
        <f t="shared" si="0"/>
        <v>00</v>
      </c>
      <c r="E42" s="21" t="str">
        <f t="shared" si="1"/>
        <v>01</v>
      </c>
      <c r="F42" s="21" t="str">
        <f>D42&amp;"."&amp;E42&amp;"."&amp;C42&amp;"  "&amp;'Ввод данных'!AA42&amp;" у  "</f>
        <v xml:space="preserve">00.01.1900   у  </v>
      </c>
      <c r="G42" s="21">
        <f>DAY('Ввод данных'!AB42)</f>
        <v>0</v>
      </c>
      <c r="H42" s="21">
        <f>MONTH('Ввод данных'!AB42)</f>
        <v>1</v>
      </c>
      <c r="I42" s="21" t="str">
        <f>TEXT(YEAR('Ввод данных'!AB42),0)</f>
        <v>1900</v>
      </c>
      <c r="J42" s="21" t="str">
        <f t="shared" si="2"/>
        <v>00</v>
      </c>
      <c r="K42" s="21" t="str">
        <f t="shared" si="3"/>
        <v>01</v>
      </c>
      <c r="L42" s="21" t="str">
        <f>J42&amp;"."&amp;K42&amp;"."&amp;I42&amp;"  "&amp;'Ввод данных'!AC42&amp;" а  "</f>
        <v xml:space="preserve">00.01.1900   а  </v>
      </c>
      <c r="M42" s="21">
        <f>DAY('Ввод данных'!AE42)</f>
        <v>0</v>
      </c>
      <c r="N42" s="21">
        <f>MONTH('Ввод данных'!AE42)</f>
        <v>1</v>
      </c>
      <c r="O42" s="21" t="str">
        <f>TEXT(YEAR('Ввод данных'!AE42),0)</f>
        <v>1900</v>
      </c>
      <c r="P42" s="21" t="str">
        <f t="shared" si="4"/>
        <v>00</v>
      </c>
      <c r="Q42" s="21" t="str">
        <f t="shared" si="5"/>
        <v>01</v>
      </c>
      <c r="R42" s="21" t="str">
        <f>P42&amp;"."&amp;Q42&amp;"."&amp;O42&amp;"  "&amp;'Ввод данных'!AH42&amp;"  "&amp;'Ввод данных'!AF42</f>
        <v xml:space="preserve">00.01.1900  Кандидат педагогических наук 1999  </v>
      </c>
      <c r="S42" s="21" t="str">
        <f t="shared" si="6"/>
        <v/>
      </c>
    </row>
    <row r="43" spans="1:19" x14ac:dyDescent="0.2">
      <c r="A43" s="21">
        <f>DAY('Ввод данных'!Z43)</f>
        <v>12</v>
      </c>
      <c r="B43" s="21">
        <f>MONTH('Ввод данных'!Z43)</f>
        <v>11</v>
      </c>
      <c r="C43" s="21" t="str">
        <f>TEXT(YEAR('Ввод данных'!Z43),0)</f>
        <v>2021</v>
      </c>
      <c r="D43" s="21" t="str">
        <f t="shared" si="0"/>
        <v>12</v>
      </c>
      <c r="E43" s="21" t="str">
        <f t="shared" si="1"/>
        <v>11</v>
      </c>
      <c r="F43" s="21" t="str">
        <f>D43&amp;"."&amp;E43&amp;"."&amp;C43&amp;"  "&amp;'Ввод данных'!AA43&amp;" у  "</f>
        <v xml:space="preserve">12.11.2021  сзд у  </v>
      </c>
      <c r="G43" s="21">
        <f>DAY('Ввод данных'!AB43)</f>
        <v>0</v>
      </c>
      <c r="H43" s="21">
        <f>MONTH('Ввод данных'!AB43)</f>
        <v>1</v>
      </c>
      <c r="I43" s="21" t="str">
        <f>TEXT(YEAR('Ввод данных'!AB43),0)</f>
        <v>1900</v>
      </c>
      <c r="J43" s="21" t="str">
        <f t="shared" si="2"/>
        <v>00</v>
      </c>
      <c r="K43" s="21" t="str">
        <f t="shared" si="3"/>
        <v>01</v>
      </c>
      <c r="L43" s="21" t="str">
        <f>J43&amp;"."&amp;K43&amp;"."&amp;I43&amp;"  "&amp;'Ввод данных'!AC43&amp;" а  "</f>
        <v xml:space="preserve">00.01.1900   а  </v>
      </c>
      <c r="M43" s="21">
        <f>DAY('Ввод данных'!AE43)</f>
        <v>0</v>
      </c>
      <c r="N43" s="21">
        <f>MONTH('Ввод данных'!AE43)</f>
        <v>1</v>
      </c>
      <c r="O43" s="21" t="str">
        <f>TEXT(YEAR('Ввод данных'!AE43),0)</f>
        <v>1900</v>
      </c>
      <c r="P43" s="21" t="str">
        <f t="shared" si="4"/>
        <v>00</v>
      </c>
      <c r="Q43" s="21" t="str">
        <f t="shared" si="5"/>
        <v>01</v>
      </c>
      <c r="R43" s="21" t="str">
        <f>P43&amp;"."&amp;Q43&amp;"."&amp;O43&amp;"  "&amp;'Ввод данных'!AH43&amp;"  "&amp;'Ввод данных'!AF43</f>
        <v xml:space="preserve">00.01.1900    </v>
      </c>
      <c r="S43" s="21" t="str">
        <f t="shared" si="6"/>
        <v xml:space="preserve">12.11.2021  сзд у  </v>
      </c>
    </row>
    <row r="44" spans="1:19" x14ac:dyDescent="0.2">
      <c r="A44" s="21">
        <f>DAY('Ввод данных'!Z44)</f>
        <v>16</v>
      </c>
      <c r="B44" s="21">
        <f>MONTH('Ввод данных'!Z44)</f>
        <v>12</v>
      </c>
      <c r="C44" s="21" t="str">
        <f>TEXT(YEAR('Ввод данных'!Z44),0)</f>
        <v>2022</v>
      </c>
      <c r="D44" s="21" t="str">
        <f t="shared" si="0"/>
        <v>16</v>
      </c>
      <c r="E44" s="21" t="str">
        <f t="shared" si="1"/>
        <v>12</v>
      </c>
      <c r="F44" s="21" t="str">
        <f>D44&amp;"."&amp;E44&amp;"."&amp;C44&amp;"  "&amp;'Ввод данных'!AA44&amp;" у  "</f>
        <v xml:space="preserve">16.12.2022  сзд у  </v>
      </c>
      <c r="G44" s="21">
        <f>DAY('Ввод данных'!AB44)</f>
        <v>0</v>
      </c>
      <c r="H44" s="21">
        <f>MONTH('Ввод данных'!AB44)</f>
        <v>1</v>
      </c>
      <c r="I44" s="21" t="str">
        <f>TEXT(YEAR('Ввод данных'!AB44),0)</f>
        <v>1900</v>
      </c>
      <c r="J44" s="21" t="str">
        <f t="shared" si="2"/>
        <v>00</v>
      </c>
      <c r="K44" s="21" t="str">
        <f t="shared" si="3"/>
        <v>01</v>
      </c>
      <c r="L44" s="21" t="str">
        <f>J44&amp;"."&amp;K44&amp;"."&amp;I44&amp;"  "&amp;'Ввод данных'!AC44&amp;" а  "</f>
        <v xml:space="preserve">00.01.1900   а  </v>
      </c>
      <c r="M44" s="21">
        <f>DAY('Ввод данных'!AE44)</f>
        <v>0</v>
      </c>
      <c r="N44" s="21">
        <f>MONTH('Ввод данных'!AE44)</f>
        <v>1</v>
      </c>
      <c r="O44" s="21" t="str">
        <f>TEXT(YEAR('Ввод данных'!AE44),0)</f>
        <v>1900</v>
      </c>
      <c r="P44" s="21" t="str">
        <f t="shared" si="4"/>
        <v>00</v>
      </c>
      <c r="Q44" s="21" t="str">
        <f t="shared" si="5"/>
        <v>01</v>
      </c>
      <c r="R44" s="21" t="str">
        <f>P44&amp;"."&amp;Q44&amp;"."&amp;O44&amp;"  "&amp;'Ввод данных'!AH44&amp;"  "&amp;'Ввод данных'!AF44</f>
        <v xml:space="preserve">00.01.1900    </v>
      </c>
      <c r="S44" s="21" t="str">
        <f t="shared" si="6"/>
        <v xml:space="preserve">16.12.2022  сзд у  </v>
      </c>
    </row>
    <row r="45" spans="1:19" x14ac:dyDescent="0.2">
      <c r="A45" s="21">
        <f>DAY('Ввод данных'!Z45)</f>
        <v>15</v>
      </c>
      <c r="B45" s="21">
        <f>MONTH('Ввод данных'!Z45)</f>
        <v>1</v>
      </c>
      <c r="C45" s="21" t="str">
        <f>TEXT(YEAR('Ввод данных'!Z45),0)</f>
        <v>2021</v>
      </c>
      <c r="D45" s="21" t="str">
        <f t="shared" si="0"/>
        <v>15</v>
      </c>
      <c r="E45" s="21" t="str">
        <f t="shared" si="1"/>
        <v>01</v>
      </c>
      <c r="F45" s="21" t="str">
        <f>D45&amp;"."&amp;E45&amp;"."&amp;C45&amp;"  "&amp;'Ввод данных'!AA45&amp;" у  "</f>
        <v xml:space="preserve">15.01.2021  первая у  </v>
      </c>
      <c r="G45" s="21">
        <f>DAY('Ввод данных'!AB45)</f>
        <v>0</v>
      </c>
      <c r="H45" s="21">
        <f>MONTH('Ввод данных'!AB45)</f>
        <v>1</v>
      </c>
      <c r="I45" s="21" t="str">
        <f>TEXT(YEAR('Ввод данных'!AB45),0)</f>
        <v>1900</v>
      </c>
      <c r="J45" s="21" t="str">
        <f t="shared" si="2"/>
        <v>00</v>
      </c>
      <c r="K45" s="21" t="str">
        <f t="shared" si="3"/>
        <v>01</v>
      </c>
      <c r="L45" s="21" t="str">
        <f>J45&amp;"."&amp;K45&amp;"."&amp;I45&amp;"  "&amp;'Ввод данных'!AC45&amp;" а  "</f>
        <v xml:space="preserve">00.01.1900   а  </v>
      </c>
      <c r="M45" s="21">
        <f>DAY('Ввод данных'!AE45)</f>
        <v>0</v>
      </c>
      <c r="N45" s="21">
        <f>MONTH('Ввод данных'!AE45)</f>
        <v>1</v>
      </c>
      <c r="O45" s="21" t="str">
        <f>TEXT(YEAR('Ввод данных'!AE45),0)</f>
        <v>1900</v>
      </c>
      <c r="P45" s="21" t="str">
        <f t="shared" si="4"/>
        <v>00</v>
      </c>
      <c r="Q45" s="21" t="str">
        <f t="shared" si="5"/>
        <v>01</v>
      </c>
      <c r="R45" s="21" t="str">
        <f>P45&amp;"."&amp;Q45&amp;"."&amp;O45&amp;"  "&amp;'Ввод данных'!AH45&amp;"  "&amp;'Ввод данных'!AF45</f>
        <v xml:space="preserve">00.01.1900    </v>
      </c>
      <c r="S45" s="21" t="str">
        <f t="shared" si="6"/>
        <v xml:space="preserve">15.01.2021  первая у  </v>
      </c>
    </row>
    <row r="46" spans="1:19" x14ac:dyDescent="0.2">
      <c r="A46" s="21">
        <f>DAY('Ввод данных'!Z46)</f>
        <v>25</v>
      </c>
      <c r="B46" s="21">
        <f>MONTH('Ввод данных'!Z46)</f>
        <v>10</v>
      </c>
      <c r="C46" s="21" t="str">
        <f>TEXT(YEAR('Ввод данных'!Z46),0)</f>
        <v>2019</v>
      </c>
      <c r="D46" s="21" t="str">
        <f t="shared" si="0"/>
        <v>25</v>
      </c>
      <c r="E46" s="21" t="str">
        <f t="shared" si="1"/>
        <v>10</v>
      </c>
      <c r="F46" s="21" t="str">
        <f>D46&amp;"."&amp;E46&amp;"."&amp;C46&amp;"  "&amp;'Ввод данных'!AA46&amp;" у  "</f>
        <v xml:space="preserve">25.10.2019  сзд у  </v>
      </c>
      <c r="G46" s="21">
        <f>DAY('Ввод данных'!AB46)</f>
        <v>0</v>
      </c>
      <c r="H46" s="21">
        <f>MONTH('Ввод данных'!AB46)</f>
        <v>1</v>
      </c>
      <c r="I46" s="21" t="str">
        <f>TEXT(YEAR('Ввод данных'!AB46),0)</f>
        <v>1900</v>
      </c>
      <c r="J46" s="21" t="str">
        <f t="shared" si="2"/>
        <v>00</v>
      </c>
      <c r="K46" s="21" t="str">
        <f t="shared" si="3"/>
        <v>01</v>
      </c>
      <c r="L46" s="21" t="str">
        <f>J46&amp;"."&amp;K46&amp;"."&amp;I46&amp;"  "&amp;'Ввод данных'!AC46&amp;" а  "</f>
        <v xml:space="preserve">00.01.1900   а  </v>
      </c>
      <c r="M46" s="21">
        <f>DAY('Ввод данных'!AE46)</f>
        <v>0</v>
      </c>
      <c r="N46" s="21">
        <f>MONTH('Ввод данных'!AE46)</f>
        <v>1</v>
      </c>
      <c r="O46" s="21" t="str">
        <f>TEXT(YEAR('Ввод данных'!AE46),0)</f>
        <v>1900</v>
      </c>
      <c r="P46" s="21" t="str">
        <f t="shared" si="4"/>
        <v>00</v>
      </c>
      <c r="Q46" s="21" t="str">
        <f t="shared" si="5"/>
        <v>01</v>
      </c>
      <c r="R46" s="21" t="str">
        <f>P46&amp;"."&amp;Q46&amp;"."&amp;O46&amp;"  "&amp;'Ввод данных'!AH46&amp;"  "&amp;'Ввод данных'!AF46</f>
        <v xml:space="preserve">00.01.1900    </v>
      </c>
      <c r="S46" s="21" t="str">
        <f t="shared" si="6"/>
        <v xml:space="preserve">25.10.2019  сзд у  </v>
      </c>
    </row>
    <row r="47" spans="1:19" x14ac:dyDescent="0.2">
      <c r="A47" s="21">
        <f>DAY('Ввод данных'!Z47)</f>
        <v>0</v>
      </c>
      <c r="B47" s="21">
        <f>MONTH('Ввод данных'!Z47)</f>
        <v>1</v>
      </c>
      <c r="C47" s="21" t="str">
        <f>TEXT(YEAR('Ввод данных'!Z47),0)</f>
        <v>1900</v>
      </c>
      <c r="D47" s="21" t="str">
        <f t="shared" si="0"/>
        <v>00</v>
      </c>
      <c r="E47" s="21" t="str">
        <f t="shared" si="1"/>
        <v>01</v>
      </c>
      <c r="F47" s="21" t="str">
        <f>D47&amp;"."&amp;E47&amp;"."&amp;C47&amp;"  "&amp;'Ввод данных'!AA47&amp;" у  "</f>
        <v xml:space="preserve">00.01.1900   у  </v>
      </c>
      <c r="G47" s="21">
        <f>DAY('Ввод данных'!AB47)</f>
        <v>0</v>
      </c>
      <c r="H47" s="21">
        <f>MONTH('Ввод данных'!AB47)</f>
        <v>1</v>
      </c>
      <c r="I47" s="21" t="str">
        <f>TEXT(YEAR('Ввод данных'!AB47),0)</f>
        <v>1900</v>
      </c>
      <c r="J47" s="21" t="str">
        <f t="shared" si="2"/>
        <v>00</v>
      </c>
      <c r="K47" s="21" t="str">
        <f t="shared" si="3"/>
        <v>01</v>
      </c>
      <c r="L47" s="21" t="str">
        <f>J47&amp;"."&amp;K47&amp;"."&amp;I47&amp;"  "&amp;'Ввод данных'!AC47&amp;" а  "</f>
        <v xml:space="preserve">00.01.1900   а  </v>
      </c>
      <c r="M47" s="21">
        <f>DAY('Ввод данных'!AE47)</f>
        <v>0</v>
      </c>
      <c r="N47" s="21">
        <f>MONTH('Ввод данных'!AE47)</f>
        <v>1</v>
      </c>
      <c r="O47" s="21" t="str">
        <f>TEXT(YEAR('Ввод данных'!AE47),0)</f>
        <v>1900</v>
      </c>
      <c r="P47" s="21" t="str">
        <f t="shared" si="4"/>
        <v>00</v>
      </c>
      <c r="Q47" s="21" t="str">
        <f t="shared" si="5"/>
        <v>01</v>
      </c>
      <c r="R47" s="21" t="str">
        <f>P47&amp;"."&amp;Q47&amp;"."&amp;O47&amp;"  "&amp;'Ввод данных'!AH47&amp;"  "&amp;'Ввод данных'!AF47</f>
        <v xml:space="preserve">00.01.1900    </v>
      </c>
      <c r="S47" s="21" t="str">
        <f t="shared" si="6"/>
        <v/>
      </c>
    </row>
    <row r="48" spans="1:19" x14ac:dyDescent="0.2">
      <c r="A48" s="21">
        <f>DAY('Ввод данных'!Z48)</f>
        <v>0</v>
      </c>
      <c r="B48" s="21">
        <f>MONTH('Ввод данных'!Z48)</f>
        <v>1</v>
      </c>
      <c r="C48" s="21" t="str">
        <f>TEXT(YEAR('Ввод данных'!Z48),0)</f>
        <v>1900</v>
      </c>
      <c r="D48" s="21" t="str">
        <f t="shared" si="0"/>
        <v>00</v>
      </c>
      <c r="E48" s="21" t="str">
        <f t="shared" si="1"/>
        <v>01</v>
      </c>
      <c r="F48" s="21" t="str">
        <f>D48&amp;"."&amp;E48&amp;"."&amp;C48&amp;"  "&amp;'Ввод данных'!AA48&amp;" у  "</f>
        <v xml:space="preserve">00.01.1900   у  </v>
      </c>
      <c r="G48" s="21">
        <f>DAY('Ввод данных'!AB48)</f>
        <v>0</v>
      </c>
      <c r="H48" s="21">
        <f>MONTH('Ввод данных'!AB48)</f>
        <v>1</v>
      </c>
      <c r="I48" s="21" t="str">
        <f>TEXT(YEAR('Ввод данных'!AB48),0)</f>
        <v>1900</v>
      </c>
      <c r="J48" s="21" t="str">
        <f t="shared" si="2"/>
        <v>00</v>
      </c>
      <c r="K48" s="21" t="str">
        <f t="shared" si="3"/>
        <v>01</v>
      </c>
      <c r="L48" s="21" t="str">
        <f>J48&amp;"."&amp;K48&amp;"."&amp;I48&amp;"  "&amp;'Ввод данных'!AC48&amp;" а  "</f>
        <v xml:space="preserve">00.01.1900   а  </v>
      </c>
      <c r="M48" s="21">
        <f>DAY('Ввод данных'!AE48)</f>
        <v>0</v>
      </c>
      <c r="N48" s="21">
        <f>MONTH('Ввод данных'!AE48)</f>
        <v>1</v>
      </c>
      <c r="O48" s="21" t="str">
        <f>TEXT(YEAR('Ввод данных'!AE48),0)</f>
        <v>1900</v>
      </c>
      <c r="P48" s="21" t="str">
        <f t="shared" si="4"/>
        <v>00</v>
      </c>
      <c r="Q48" s="21" t="str">
        <f t="shared" si="5"/>
        <v>01</v>
      </c>
      <c r="R48" s="21" t="str">
        <f>P48&amp;"."&amp;Q48&amp;"."&amp;O48&amp;"  "&amp;'Ввод данных'!AH48&amp;"  "&amp;'Ввод данных'!AF48</f>
        <v xml:space="preserve">00.01.1900  Кандидат физико- математических  наук 2009  </v>
      </c>
      <c r="S48" s="21" t="str">
        <f t="shared" si="6"/>
        <v/>
      </c>
    </row>
    <row r="49" spans="1:19" x14ac:dyDescent="0.2">
      <c r="A49" s="21">
        <f>DAY('Ввод данных'!Z49)</f>
        <v>0</v>
      </c>
      <c r="B49" s="21">
        <f>MONTH('Ввод данных'!Z49)</f>
        <v>1</v>
      </c>
      <c r="C49" s="21" t="str">
        <f>TEXT(YEAR('Ввод данных'!Z49),0)</f>
        <v>1900</v>
      </c>
      <c r="D49" s="21" t="str">
        <f t="shared" si="0"/>
        <v>00</v>
      </c>
      <c r="E49" s="21" t="str">
        <f t="shared" si="1"/>
        <v>01</v>
      </c>
      <c r="F49" s="21" t="str">
        <f>D49&amp;"."&amp;E49&amp;"."&amp;C49&amp;"  "&amp;'Ввод данных'!AA49&amp;" у  "</f>
        <v xml:space="preserve">00.01.1900   у  </v>
      </c>
      <c r="G49" s="21">
        <f>DAY('Ввод данных'!AB49)</f>
        <v>0</v>
      </c>
      <c r="H49" s="21">
        <f>MONTH('Ввод данных'!AB49)</f>
        <v>1</v>
      </c>
      <c r="I49" s="21" t="str">
        <f>TEXT(YEAR('Ввод данных'!AB49),0)</f>
        <v>1900</v>
      </c>
      <c r="J49" s="21" t="str">
        <f t="shared" si="2"/>
        <v>00</v>
      </c>
      <c r="K49" s="21" t="str">
        <f t="shared" si="3"/>
        <v>01</v>
      </c>
      <c r="L49" s="21" t="str">
        <f>J49&amp;"."&amp;K49&amp;"."&amp;I49&amp;"  "&amp;'Ввод данных'!AC49&amp;" а  "</f>
        <v xml:space="preserve">00.01.1900   а  </v>
      </c>
      <c r="M49" s="21">
        <f>DAY('Ввод данных'!AE49)</f>
        <v>0</v>
      </c>
      <c r="N49" s="21">
        <f>MONTH('Ввод данных'!AE49)</f>
        <v>1</v>
      </c>
      <c r="O49" s="21" t="str">
        <f>TEXT(YEAR('Ввод данных'!AE49),0)</f>
        <v>1900</v>
      </c>
      <c r="P49" s="21" t="str">
        <f t="shared" si="4"/>
        <v>00</v>
      </c>
      <c r="Q49" s="21" t="str">
        <f t="shared" si="5"/>
        <v>01</v>
      </c>
      <c r="R49" s="21" t="str">
        <f>P49&amp;"."&amp;Q49&amp;"."&amp;O49&amp;"  "&amp;'Ввод данных'!AH49&amp;"  "&amp;'Ввод данных'!AF49</f>
        <v xml:space="preserve">00.01.1900  Професссиональная переподготовка по программе "Образование и педагогика"          2016 год  </v>
      </c>
      <c r="S49" s="21" t="str">
        <f t="shared" si="6"/>
        <v/>
      </c>
    </row>
    <row r="50" spans="1:19" x14ac:dyDescent="0.2">
      <c r="A50" s="21">
        <f>DAY('Ввод данных'!Z50)</f>
        <v>15</v>
      </c>
      <c r="B50" s="21">
        <f>MONTH('Ввод данных'!Z50)</f>
        <v>1</v>
      </c>
      <c r="C50" s="21" t="str">
        <f>TEXT(YEAR('Ввод данных'!Z50),0)</f>
        <v>2019</v>
      </c>
      <c r="D50" s="21" t="str">
        <f t="shared" si="0"/>
        <v>15</v>
      </c>
      <c r="E50" s="21" t="str">
        <f t="shared" si="1"/>
        <v>01</v>
      </c>
      <c r="F50" s="21" t="str">
        <f>D50&amp;"."&amp;E50&amp;"."&amp;C50&amp;"  "&amp;'Ввод данных'!AA50&amp;" у  "</f>
        <v xml:space="preserve">15.01.2019  сзд у  </v>
      </c>
      <c r="G50" s="21">
        <f>DAY('Ввод данных'!AB50)</f>
        <v>0</v>
      </c>
      <c r="H50" s="21">
        <f>MONTH('Ввод данных'!AB50)</f>
        <v>1</v>
      </c>
      <c r="I50" s="21" t="str">
        <f>TEXT(YEAR('Ввод данных'!AB50),0)</f>
        <v>1900</v>
      </c>
      <c r="J50" s="21" t="str">
        <f t="shared" si="2"/>
        <v>00</v>
      </c>
      <c r="K50" s="21" t="str">
        <f t="shared" si="3"/>
        <v>01</v>
      </c>
      <c r="L50" s="21" t="str">
        <f>J50&amp;"."&amp;K50&amp;"."&amp;I50&amp;"  "&amp;'Ввод данных'!AC50&amp;" а  "</f>
        <v xml:space="preserve">00.01.1900   а  </v>
      </c>
      <c r="M50" s="21">
        <f>DAY('Ввод данных'!AE50)</f>
        <v>0</v>
      </c>
      <c r="N50" s="21">
        <f>MONTH('Ввод данных'!AE50)</f>
        <v>1</v>
      </c>
      <c r="O50" s="21" t="str">
        <f>TEXT(YEAR('Ввод данных'!AE50),0)</f>
        <v>1900</v>
      </c>
      <c r="P50" s="21" t="str">
        <f t="shared" si="4"/>
        <v>00</v>
      </c>
      <c r="Q50" s="21" t="str">
        <f t="shared" si="5"/>
        <v>01</v>
      </c>
      <c r="R50" s="21" t="str">
        <f>P50&amp;"."&amp;Q50&amp;"."&amp;O50&amp;"  "&amp;'Ввод данных'!AH50&amp;"  "&amp;'Ввод данных'!AF50</f>
        <v xml:space="preserve">00.01.1900    </v>
      </c>
      <c r="S50" s="21" t="str">
        <f t="shared" si="6"/>
        <v xml:space="preserve">15.01.2019  сзд у  </v>
      </c>
    </row>
    <row r="51" spans="1:19" x14ac:dyDescent="0.2">
      <c r="A51" s="21">
        <f>DAY('Ввод данных'!Z51)</f>
        <v>0</v>
      </c>
      <c r="B51" s="21">
        <f>MONTH('Ввод данных'!Z51)</f>
        <v>1</v>
      </c>
      <c r="C51" s="21" t="str">
        <f>TEXT(YEAR('Ввод данных'!Z51),0)</f>
        <v>1900</v>
      </c>
      <c r="D51" s="21" t="str">
        <f t="shared" si="0"/>
        <v>00</v>
      </c>
      <c r="E51" s="21" t="str">
        <f t="shared" si="1"/>
        <v>01</v>
      </c>
      <c r="F51" s="21" t="str">
        <f>D51&amp;"."&amp;E51&amp;"."&amp;C51&amp;"  "&amp;'Ввод данных'!AA51&amp;" у  "</f>
        <v xml:space="preserve">00.01.1900   у  </v>
      </c>
      <c r="G51" s="21">
        <f>DAY('Ввод данных'!AB51)</f>
        <v>0</v>
      </c>
      <c r="H51" s="21">
        <f>MONTH('Ввод данных'!AB51)</f>
        <v>1</v>
      </c>
      <c r="I51" s="21" t="str">
        <f>TEXT(YEAR('Ввод данных'!AB51),0)</f>
        <v>1900</v>
      </c>
      <c r="J51" s="21" t="str">
        <f t="shared" si="2"/>
        <v>00</v>
      </c>
      <c r="K51" s="21" t="str">
        <f t="shared" si="3"/>
        <v>01</v>
      </c>
      <c r="L51" s="21" t="str">
        <f>J51&amp;"."&amp;K51&amp;"."&amp;I51&amp;"  "&amp;'Ввод данных'!AC51&amp;" а  "</f>
        <v xml:space="preserve">00.01.1900   а  </v>
      </c>
      <c r="M51" s="21">
        <f>DAY('Ввод данных'!AE51)</f>
        <v>0</v>
      </c>
      <c r="N51" s="21">
        <f>MONTH('Ввод данных'!AE51)</f>
        <v>1</v>
      </c>
      <c r="O51" s="21" t="str">
        <f>TEXT(YEAR('Ввод данных'!AE51),0)</f>
        <v>1900</v>
      </c>
      <c r="P51" s="21" t="str">
        <f t="shared" si="4"/>
        <v>00</v>
      </c>
      <c r="Q51" s="21" t="str">
        <f t="shared" si="5"/>
        <v>01</v>
      </c>
      <c r="R51" s="21" t="str">
        <f>P51&amp;"."&amp;Q51&amp;"."&amp;O51&amp;"  "&amp;'Ввод данных'!AH51&amp;"  "&amp;'Ввод данных'!AF51</f>
        <v xml:space="preserve">00.01.1900    </v>
      </c>
      <c r="S51" s="21" t="str">
        <f t="shared" si="6"/>
        <v/>
      </c>
    </row>
    <row r="52" spans="1:19" x14ac:dyDescent="0.2">
      <c r="A52" s="21">
        <f>DAY('Ввод данных'!Z52)</f>
        <v>30</v>
      </c>
      <c r="B52" s="21">
        <f>MONTH('Ввод данных'!Z52)</f>
        <v>4</v>
      </c>
      <c r="C52" s="21" t="str">
        <f>TEXT(YEAR('Ввод данных'!Z52),0)</f>
        <v>2020</v>
      </c>
      <c r="D52" s="21" t="str">
        <f t="shared" si="0"/>
        <v>30</v>
      </c>
      <c r="E52" s="21" t="str">
        <f t="shared" si="1"/>
        <v>04</v>
      </c>
      <c r="F52" s="21" t="str">
        <f>D52&amp;"."&amp;E52&amp;"."&amp;C52&amp;"  "&amp;'Ввод данных'!AA52&amp;" у  "</f>
        <v xml:space="preserve">30.04.2020  первая у  </v>
      </c>
      <c r="G52" s="21">
        <f>DAY('Ввод данных'!AB52)</f>
        <v>0</v>
      </c>
      <c r="H52" s="21">
        <f>MONTH('Ввод данных'!AB52)</f>
        <v>1</v>
      </c>
      <c r="I52" s="21" t="str">
        <f>TEXT(YEAR('Ввод данных'!AB52),0)</f>
        <v>1900</v>
      </c>
      <c r="J52" s="21" t="str">
        <f t="shared" si="2"/>
        <v>00</v>
      </c>
      <c r="K52" s="21" t="str">
        <f t="shared" si="3"/>
        <v>01</v>
      </c>
      <c r="L52" s="21" t="str">
        <f>J52&amp;"."&amp;K52&amp;"."&amp;I52&amp;"  "&amp;'Ввод данных'!AC52&amp;" а  "</f>
        <v xml:space="preserve">00.01.1900   а  </v>
      </c>
      <c r="M52" s="21">
        <f>DAY('Ввод данных'!AE52)</f>
        <v>0</v>
      </c>
      <c r="N52" s="21">
        <f>MONTH('Ввод данных'!AE52)</f>
        <v>1</v>
      </c>
      <c r="O52" s="21" t="str">
        <f>TEXT(YEAR('Ввод данных'!AE52),0)</f>
        <v>1900</v>
      </c>
      <c r="P52" s="21" t="str">
        <f t="shared" si="4"/>
        <v>00</v>
      </c>
      <c r="Q52" s="21" t="str">
        <f t="shared" si="5"/>
        <v>01</v>
      </c>
      <c r="R52" s="21" t="str">
        <f>P52&amp;"."&amp;Q52&amp;"."&amp;O52&amp;"  "&amp;'Ввод данных'!AH52&amp;"  "&amp;'Ввод данных'!AF52</f>
        <v xml:space="preserve">00.01.1900    </v>
      </c>
      <c r="S52" s="21" t="str">
        <f t="shared" si="6"/>
        <v xml:space="preserve">30.04.2020  первая у  </v>
      </c>
    </row>
    <row r="53" spans="1:19" x14ac:dyDescent="0.2">
      <c r="A53" s="21">
        <f>DAY('Ввод данных'!Z53)</f>
        <v>26</v>
      </c>
      <c r="B53" s="21">
        <f>MONTH('Ввод данных'!Z53)</f>
        <v>4</v>
      </c>
      <c r="C53" s="21" t="str">
        <f>TEXT(YEAR('Ввод данных'!Z53),0)</f>
        <v>2022</v>
      </c>
      <c r="D53" s="21" t="str">
        <f t="shared" si="0"/>
        <v>26</v>
      </c>
      <c r="E53" s="21" t="str">
        <f t="shared" si="1"/>
        <v>04</v>
      </c>
      <c r="F53" s="21" t="str">
        <f>D53&amp;"."&amp;E53&amp;"."&amp;C53&amp;"  "&amp;'Ввод данных'!AA53&amp;" у  "</f>
        <v xml:space="preserve">26.04.2022  сзд у  </v>
      </c>
      <c r="G53" s="21">
        <f>DAY('Ввод данных'!AB53)</f>
        <v>0</v>
      </c>
      <c r="H53" s="21">
        <f>MONTH('Ввод данных'!AB53)</f>
        <v>1</v>
      </c>
      <c r="I53" s="21" t="str">
        <f>TEXT(YEAR('Ввод данных'!AB53),0)</f>
        <v>1900</v>
      </c>
      <c r="J53" s="21" t="str">
        <f t="shared" si="2"/>
        <v>00</v>
      </c>
      <c r="K53" s="21" t="str">
        <f t="shared" si="3"/>
        <v>01</v>
      </c>
      <c r="L53" s="21" t="str">
        <f>J53&amp;"."&amp;K53&amp;"."&amp;I53&amp;"  "&amp;'Ввод данных'!AC53&amp;" а  "</f>
        <v xml:space="preserve">00.01.1900   а  </v>
      </c>
      <c r="M53" s="21">
        <f>DAY('Ввод данных'!AE53)</f>
        <v>0</v>
      </c>
      <c r="N53" s="21">
        <f>MONTH('Ввод данных'!AE53)</f>
        <v>1</v>
      </c>
      <c r="O53" s="21" t="str">
        <f>TEXT(YEAR('Ввод данных'!AE53),0)</f>
        <v>1900</v>
      </c>
      <c r="P53" s="21" t="str">
        <f t="shared" si="4"/>
        <v>00</v>
      </c>
      <c r="Q53" s="21" t="str">
        <f t="shared" si="5"/>
        <v>01</v>
      </c>
      <c r="R53" s="21" t="str">
        <f>P53&amp;"."&amp;Q53&amp;"."&amp;O53&amp;"  "&amp;'Ввод данных'!AH53&amp;"  "&amp;'Ввод данных'!AF53</f>
        <v xml:space="preserve">00.01.1900    </v>
      </c>
      <c r="S53" s="21" t="str">
        <f t="shared" si="6"/>
        <v xml:space="preserve">26.04.2022  сзд у  </v>
      </c>
    </row>
    <row r="54" spans="1:19" x14ac:dyDescent="0.2">
      <c r="A54" s="21">
        <f>DAY('Ввод данных'!Z54)</f>
        <v>25</v>
      </c>
      <c r="B54" s="21">
        <f>MONTH('Ввод данных'!Z54)</f>
        <v>11</v>
      </c>
      <c r="C54" s="21" t="str">
        <f>TEXT(YEAR('Ввод данных'!Z54),0)</f>
        <v>2022</v>
      </c>
      <c r="D54" s="21" t="str">
        <f t="shared" si="0"/>
        <v>25</v>
      </c>
      <c r="E54" s="21" t="str">
        <f t="shared" si="1"/>
        <v>11</v>
      </c>
      <c r="F54" s="21" t="str">
        <f>D54&amp;"."&amp;E54&amp;"."&amp;C54&amp;"  "&amp;'Ввод данных'!AA54&amp;" у  "</f>
        <v xml:space="preserve">25.11.2022  высшая у  </v>
      </c>
      <c r="G54" s="21">
        <f>DAY('Ввод данных'!AB54)</f>
        <v>0</v>
      </c>
      <c r="H54" s="21">
        <f>MONTH('Ввод данных'!AB54)</f>
        <v>1</v>
      </c>
      <c r="I54" s="21" t="str">
        <f>TEXT(YEAR('Ввод данных'!AB54),0)</f>
        <v>1900</v>
      </c>
      <c r="J54" s="21" t="str">
        <f t="shared" si="2"/>
        <v>00</v>
      </c>
      <c r="K54" s="21" t="str">
        <f t="shared" si="3"/>
        <v>01</v>
      </c>
      <c r="L54" s="21" t="str">
        <f>J54&amp;"."&amp;K54&amp;"."&amp;I54&amp;"  "&amp;'Ввод данных'!AC54&amp;" а  "</f>
        <v xml:space="preserve">00.01.1900   а  </v>
      </c>
      <c r="M54" s="21">
        <f>DAY('Ввод данных'!AE54)</f>
        <v>0</v>
      </c>
      <c r="N54" s="21">
        <f>MONTH('Ввод данных'!AE54)</f>
        <v>1</v>
      </c>
      <c r="O54" s="21" t="str">
        <f>TEXT(YEAR('Ввод данных'!AE54),0)</f>
        <v>1900</v>
      </c>
      <c r="P54" s="21" t="str">
        <f t="shared" si="4"/>
        <v>00</v>
      </c>
      <c r="Q54" s="21" t="str">
        <f t="shared" si="5"/>
        <v>01</v>
      </c>
      <c r="R54" s="21" t="str">
        <f>P54&amp;"."&amp;Q54&amp;"."&amp;O54&amp;"  "&amp;'Ввод данных'!AH54&amp;"  "&amp;'Ввод данных'!AF54</f>
        <v xml:space="preserve">00.01.1900    </v>
      </c>
      <c r="S54" s="21" t="str">
        <f t="shared" si="6"/>
        <v xml:space="preserve">25.11.2022  высшая у  </v>
      </c>
    </row>
    <row r="55" spans="1:19" x14ac:dyDescent="0.2">
      <c r="A55" s="21">
        <f>DAY('Ввод данных'!Z55)</f>
        <v>0</v>
      </c>
      <c r="B55" s="21">
        <f>MONTH('Ввод данных'!Z55)</f>
        <v>1</v>
      </c>
      <c r="C55" s="21" t="str">
        <f>TEXT(YEAR('Ввод данных'!Z55),0)</f>
        <v>1900</v>
      </c>
      <c r="D55" s="21" t="str">
        <f t="shared" si="0"/>
        <v>00</v>
      </c>
      <c r="E55" s="21" t="str">
        <f t="shared" si="1"/>
        <v>01</v>
      </c>
      <c r="F55" s="21" t="str">
        <f>D55&amp;"."&amp;E55&amp;"."&amp;C55&amp;"  "&amp;'Ввод данных'!AA55&amp;" у  "</f>
        <v xml:space="preserve">00.01.1900   у  </v>
      </c>
      <c r="G55" s="21">
        <f>DAY('Ввод данных'!AB55)</f>
        <v>0</v>
      </c>
      <c r="H55" s="21">
        <f>MONTH('Ввод данных'!AB55)</f>
        <v>1</v>
      </c>
      <c r="I55" s="21" t="str">
        <f>TEXT(YEAR('Ввод данных'!AB55),0)</f>
        <v>1900</v>
      </c>
      <c r="J55" s="21" t="str">
        <f t="shared" si="2"/>
        <v>00</v>
      </c>
      <c r="K55" s="21" t="str">
        <f t="shared" si="3"/>
        <v>01</v>
      </c>
      <c r="L55" s="21" t="str">
        <f>J55&amp;"."&amp;K55&amp;"."&amp;I55&amp;"  "&amp;'Ввод данных'!AC55&amp;" а  "</f>
        <v xml:space="preserve">00.01.1900   а  </v>
      </c>
      <c r="M55" s="21">
        <f>DAY('Ввод данных'!AE55)</f>
        <v>0</v>
      </c>
      <c r="N55" s="21">
        <f>MONTH('Ввод данных'!AE55)</f>
        <v>1</v>
      </c>
      <c r="O55" s="21" t="str">
        <f>TEXT(YEAR('Ввод данных'!AE55),0)</f>
        <v>1900</v>
      </c>
      <c r="P55" s="21" t="str">
        <f t="shared" si="4"/>
        <v>00</v>
      </c>
      <c r="Q55" s="21" t="str">
        <f t="shared" si="5"/>
        <v>01</v>
      </c>
      <c r="R55" s="21" t="str">
        <f>P55&amp;"."&amp;Q55&amp;"."&amp;O55&amp;"  "&amp;'Ввод данных'!AH55&amp;"  "&amp;'Ввод данных'!AF55</f>
        <v xml:space="preserve">00.01.1900    </v>
      </c>
      <c r="S55" s="21" t="str">
        <f t="shared" si="6"/>
        <v/>
      </c>
    </row>
    <row r="56" spans="1:19" x14ac:dyDescent="0.2">
      <c r="A56" s="21">
        <f>DAY('Ввод данных'!Z56)</f>
        <v>0</v>
      </c>
      <c r="B56" s="21">
        <f>MONTH('Ввод данных'!Z56)</f>
        <v>1</v>
      </c>
      <c r="C56" s="21" t="str">
        <f>TEXT(YEAR('Ввод данных'!Z56),0)</f>
        <v>1900</v>
      </c>
      <c r="D56" s="21" t="str">
        <f t="shared" si="0"/>
        <v>00</v>
      </c>
      <c r="E56" s="21" t="str">
        <f t="shared" si="1"/>
        <v>01</v>
      </c>
      <c r="F56" s="21" t="str">
        <f>D56&amp;"."&amp;E56&amp;"."&amp;C56&amp;"  "&amp;'Ввод данных'!AA56&amp;" у  "</f>
        <v xml:space="preserve">00.01.1900   у  </v>
      </c>
      <c r="G56" s="21">
        <f>DAY('Ввод данных'!AB56)</f>
        <v>0</v>
      </c>
      <c r="H56" s="21">
        <f>MONTH('Ввод данных'!AB56)</f>
        <v>1</v>
      </c>
      <c r="I56" s="21" t="str">
        <f>TEXT(YEAR('Ввод данных'!AB56),0)</f>
        <v>1900</v>
      </c>
      <c r="J56" s="21" t="str">
        <f t="shared" si="2"/>
        <v>00</v>
      </c>
      <c r="K56" s="21" t="str">
        <f t="shared" si="3"/>
        <v>01</v>
      </c>
      <c r="L56" s="21" t="str">
        <f>J56&amp;"."&amp;K56&amp;"."&amp;I56&amp;"  "&amp;'Ввод данных'!AC56&amp;" а  "</f>
        <v xml:space="preserve">00.01.1900   а  </v>
      </c>
      <c r="M56" s="21">
        <f>DAY('Ввод данных'!AE56)</f>
        <v>0</v>
      </c>
      <c r="N56" s="21">
        <f>MONTH('Ввод данных'!AE56)</f>
        <v>1</v>
      </c>
      <c r="O56" s="21" t="str">
        <f>TEXT(YEAR('Ввод данных'!AE56),0)</f>
        <v>1900</v>
      </c>
      <c r="P56" s="21" t="str">
        <f t="shared" si="4"/>
        <v>00</v>
      </c>
      <c r="Q56" s="21" t="str">
        <f t="shared" si="5"/>
        <v>01</v>
      </c>
      <c r="R56" s="21" t="str">
        <f>P56&amp;"."&amp;Q56&amp;"."&amp;O56&amp;"  "&amp;'Ввод данных'!AH56&amp;"  "&amp;'Ввод данных'!AF56</f>
        <v xml:space="preserve">00.01.1900  Профессиональная переподготовка по программе "Теория и методика дошкольного образования"       2019. Профессиональная переподготовка. Тьютор.                 2022  </v>
      </c>
      <c r="S56" s="21" t="str">
        <f t="shared" si="6"/>
        <v/>
      </c>
    </row>
    <row r="57" spans="1:19" x14ac:dyDescent="0.2">
      <c r="A57" s="21">
        <f>DAY('Ввод данных'!Z57)</f>
        <v>0</v>
      </c>
      <c r="B57" s="21">
        <f>MONTH('Ввод данных'!Z57)</f>
        <v>1</v>
      </c>
      <c r="C57" s="21" t="str">
        <f>TEXT(YEAR('Ввод данных'!Z57),0)</f>
        <v>1900</v>
      </c>
      <c r="D57" s="21" t="str">
        <f t="shared" si="0"/>
        <v>00</v>
      </c>
      <c r="E57" s="21" t="str">
        <f t="shared" si="1"/>
        <v>01</v>
      </c>
      <c r="F57" s="21" t="str">
        <f>D57&amp;"."&amp;E57&amp;"."&amp;C57&amp;"  "&amp;'Ввод данных'!AA57&amp;" у  "</f>
        <v xml:space="preserve">00.01.1900   у  </v>
      </c>
      <c r="G57" s="21">
        <f>DAY('Ввод данных'!AB57)</f>
        <v>0</v>
      </c>
      <c r="H57" s="21">
        <f>MONTH('Ввод данных'!AB57)</f>
        <v>1</v>
      </c>
      <c r="I57" s="21" t="str">
        <f>TEXT(YEAR('Ввод данных'!AB57),0)</f>
        <v>1900</v>
      </c>
      <c r="J57" s="21" t="str">
        <f t="shared" si="2"/>
        <v>00</v>
      </c>
      <c r="K57" s="21" t="str">
        <f t="shared" si="3"/>
        <v>01</v>
      </c>
      <c r="L57" s="21" t="str">
        <f>J57&amp;"."&amp;K57&amp;"."&amp;I57&amp;"  "&amp;'Ввод данных'!AC57&amp;" а  "</f>
        <v xml:space="preserve">00.01.1900   а  </v>
      </c>
      <c r="M57" s="21">
        <f>DAY('Ввод данных'!AE57)</f>
        <v>0</v>
      </c>
      <c r="N57" s="21">
        <f>MONTH('Ввод данных'!AE57)</f>
        <v>1</v>
      </c>
      <c r="O57" s="21" t="str">
        <f>TEXT(YEAR('Ввод данных'!AE57),0)</f>
        <v>1900</v>
      </c>
      <c r="P57" s="21" t="str">
        <f t="shared" si="4"/>
        <v>00</v>
      </c>
      <c r="Q57" s="21" t="str">
        <f t="shared" si="5"/>
        <v>01</v>
      </c>
      <c r="R57" s="21" t="str">
        <f>P57&amp;"."&amp;Q57&amp;"."&amp;O57&amp;"  "&amp;'Ввод данных'!AH57&amp;"  "&amp;'Ввод данных'!AF57</f>
        <v xml:space="preserve">00.01.1900    </v>
      </c>
      <c r="S57" s="21" t="str">
        <f t="shared" si="6"/>
        <v/>
      </c>
    </row>
    <row r="58" spans="1:19" x14ac:dyDescent="0.2">
      <c r="A58" s="21">
        <f>DAY('Ввод данных'!Z58)</f>
        <v>0</v>
      </c>
      <c r="B58" s="21">
        <f>MONTH('Ввод данных'!Z58)</f>
        <v>1</v>
      </c>
      <c r="C58" s="21" t="str">
        <f>TEXT(YEAR('Ввод данных'!Z58),0)</f>
        <v>1900</v>
      </c>
      <c r="D58" s="21" t="str">
        <f t="shared" si="0"/>
        <v>00</v>
      </c>
      <c r="E58" s="21" t="str">
        <f t="shared" si="1"/>
        <v>01</v>
      </c>
      <c r="F58" s="21" t="str">
        <f>D58&amp;"."&amp;E58&amp;"."&amp;C58&amp;"  "&amp;'Ввод данных'!AA58&amp;" у  "</f>
        <v xml:space="preserve">00.01.1900   у  </v>
      </c>
      <c r="G58" s="21">
        <f>DAY('Ввод данных'!AB58)</f>
        <v>0</v>
      </c>
      <c r="H58" s="21">
        <f>MONTH('Ввод данных'!AB58)</f>
        <v>1</v>
      </c>
      <c r="I58" s="21" t="str">
        <f>TEXT(YEAR('Ввод данных'!AB58),0)</f>
        <v>1900</v>
      </c>
      <c r="J58" s="21" t="str">
        <f t="shared" si="2"/>
        <v>00</v>
      </c>
      <c r="K58" s="21" t="str">
        <f t="shared" si="3"/>
        <v>01</v>
      </c>
      <c r="L58" s="21" t="str">
        <f>J58&amp;"."&amp;K58&amp;"."&amp;I58&amp;"  "&amp;'Ввод данных'!AC58&amp;" а  "</f>
        <v xml:space="preserve">00.01.1900   а  </v>
      </c>
      <c r="M58" s="21">
        <f>DAY('Ввод данных'!AE58)</f>
        <v>0</v>
      </c>
      <c r="N58" s="21">
        <f>MONTH('Ввод данных'!AE58)</f>
        <v>1</v>
      </c>
      <c r="O58" s="21" t="str">
        <f>TEXT(YEAR('Ввод данных'!AE58),0)</f>
        <v>1900</v>
      </c>
      <c r="P58" s="21" t="str">
        <f t="shared" si="4"/>
        <v>00</v>
      </c>
      <c r="Q58" s="21" t="str">
        <f t="shared" si="5"/>
        <v>01</v>
      </c>
      <c r="R58" s="21" t="str">
        <f>P58&amp;"."&amp;Q58&amp;"."&amp;O58&amp;"  "&amp;'Ввод данных'!AH58&amp;"  "&amp;'Ввод данных'!AF58</f>
        <v xml:space="preserve">00.01.1900    </v>
      </c>
      <c r="S58" s="21" t="str">
        <f t="shared" si="6"/>
        <v/>
      </c>
    </row>
    <row r="59" spans="1:19" x14ac:dyDescent="0.2">
      <c r="A59" s="21">
        <f>DAY('Ввод данных'!Z59)</f>
        <v>27</v>
      </c>
      <c r="B59" s="21">
        <f>MONTH('Ввод данных'!Z59)</f>
        <v>12</v>
      </c>
      <c r="C59" s="21" t="str">
        <f>TEXT(YEAR('Ввод данных'!Z59),0)</f>
        <v>2019</v>
      </c>
      <c r="D59" s="21" t="str">
        <f t="shared" si="0"/>
        <v>27</v>
      </c>
      <c r="E59" s="21" t="str">
        <f t="shared" si="1"/>
        <v>12</v>
      </c>
      <c r="F59" s="21" t="str">
        <f>D59&amp;"."&amp;E59&amp;"."&amp;C59&amp;"  "&amp;'Ввод данных'!AA59&amp;" у  "</f>
        <v xml:space="preserve">27.12.2019  первая у  </v>
      </c>
      <c r="G59" s="21">
        <f>DAY('Ввод данных'!AB59)</f>
        <v>0</v>
      </c>
      <c r="H59" s="21">
        <f>MONTH('Ввод данных'!AB59)</f>
        <v>1</v>
      </c>
      <c r="I59" s="21" t="str">
        <f>TEXT(YEAR('Ввод данных'!AB59),0)</f>
        <v>1900</v>
      </c>
      <c r="J59" s="21" t="str">
        <f t="shared" si="2"/>
        <v>00</v>
      </c>
      <c r="K59" s="21" t="str">
        <f t="shared" si="3"/>
        <v>01</v>
      </c>
      <c r="L59" s="21" t="str">
        <f>J59&amp;"."&amp;K59&amp;"."&amp;I59&amp;"  "&amp;'Ввод данных'!AC59&amp;" а  "</f>
        <v xml:space="preserve">00.01.1900   а  </v>
      </c>
      <c r="M59" s="21">
        <f>DAY('Ввод данных'!AE59)</f>
        <v>0</v>
      </c>
      <c r="N59" s="21">
        <f>MONTH('Ввод данных'!AE59)</f>
        <v>1</v>
      </c>
      <c r="O59" s="21" t="str">
        <f>TEXT(YEAR('Ввод данных'!AE59),0)</f>
        <v>1900</v>
      </c>
      <c r="P59" s="21" t="str">
        <f t="shared" si="4"/>
        <v>00</v>
      </c>
      <c r="Q59" s="21" t="str">
        <f t="shared" si="5"/>
        <v>01</v>
      </c>
      <c r="R59" s="21" t="str">
        <f>P59&amp;"."&amp;Q59&amp;"."&amp;O59&amp;"  "&amp;'Ввод данных'!AH59&amp;"  "&amp;'Ввод данных'!AF59</f>
        <v xml:space="preserve">00.01.1900    </v>
      </c>
      <c r="S59" s="21" t="str">
        <f t="shared" si="6"/>
        <v xml:space="preserve">27.12.2019  первая у  </v>
      </c>
    </row>
    <row r="60" spans="1:19" x14ac:dyDescent="0.2">
      <c r="A60" s="21">
        <f>DAY('Ввод данных'!Z60)</f>
        <v>10</v>
      </c>
      <c r="B60" s="21">
        <f>MONTH('Ввод данных'!Z60)</f>
        <v>12</v>
      </c>
      <c r="C60" s="21" t="str">
        <f>TEXT(YEAR('Ввод данных'!Z60),0)</f>
        <v>2021</v>
      </c>
      <c r="D60" s="21" t="str">
        <f t="shared" si="0"/>
        <v>10</v>
      </c>
      <c r="E60" s="21" t="str">
        <f t="shared" si="1"/>
        <v>12</v>
      </c>
      <c r="F60" s="21" t="str">
        <f>D60&amp;"."&amp;E60&amp;"."&amp;C60&amp;"  "&amp;'Ввод данных'!AA60&amp;" у  "</f>
        <v xml:space="preserve">10.12.2021  высшая у  </v>
      </c>
      <c r="G60" s="21">
        <f>DAY('Ввод данных'!AB60)</f>
        <v>0</v>
      </c>
      <c r="H60" s="21">
        <f>MONTH('Ввод данных'!AB60)</f>
        <v>1</v>
      </c>
      <c r="I60" s="21" t="str">
        <f>TEXT(YEAR('Ввод данных'!AB60),0)</f>
        <v>1900</v>
      </c>
      <c r="J60" s="21" t="str">
        <f t="shared" si="2"/>
        <v>00</v>
      </c>
      <c r="K60" s="21" t="str">
        <f t="shared" si="3"/>
        <v>01</v>
      </c>
      <c r="L60" s="21" t="str">
        <f>J60&amp;"."&amp;K60&amp;"."&amp;I60&amp;"  "&amp;'Ввод данных'!AC60&amp;" а  "</f>
        <v xml:space="preserve">00.01.1900   а  </v>
      </c>
      <c r="M60" s="21">
        <f>DAY('Ввод данных'!AE60)</f>
        <v>0</v>
      </c>
      <c r="N60" s="21">
        <f>MONTH('Ввод данных'!AE60)</f>
        <v>1</v>
      </c>
      <c r="O60" s="21" t="str">
        <f>TEXT(YEAR('Ввод данных'!AE60),0)</f>
        <v>1900</v>
      </c>
      <c r="P60" s="21" t="str">
        <f t="shared" si="4"/>
        <v>00</v>
      </c>
      <c r="Q60" s="21" t="str">
        <f t="shared" si="5"/>
        <v>01</v>
      </c>
      <c r="R60" s="21" t="str">
        <f>P60&amp;"."&amp;Q60&amp;"."&amp;O60&amp;"  "&amp;'Ввод данных'!AH60&amp;"  "&amp;'Ввод данных'!AF60</f>
        <v xml:space="preserve">00.01.1900    </v>
      </c>
      <c r="S60" s="21" t="str">
        <f t="shared" si="6"/>
        <v xml:space="preserve">10.12.2021  высшая у  </v>
      </c>
    </row>
    <row r="61" spans="1:19" x14ac:dyDescent="0.2">
      <c r="A61" s="21">
        <f>DAY('Ввод данных'!Z61)</f>
        <v>26</v>
      </c>
      <c r="B61" s="21">
        <f>MONTH('Ввод данных'!Z61)</f>
        <v>5</v>
      </c>
      <c r="C61" s="21" t="str">
        <f>TEXT(YEAR('Ввод данных'!Z61),0)</f>
        <v>2023</v>
      </c>
      <c r="D61" s="21" t="str">
        <f t="shared" si="0"/>
        <v>26</v>
      </c>
      <c r="E61" s="21" t="str">
        <f t="shared" si="1"/>
        <v>05</v>
      </c>
      <c r="F61" s="21" t="str">
        <f>D61&amp;"."&amp;E61&amp;"."&amp;C61&amp;"  "&amp;'Ввод данных'!AA61&amp;" у  "</f>
        <v xml:space="preserve">26.05.2023  первая у  </v>
      </c>
      <c r="G61" s="21">
        <f>DAY('Ввод данных'!AB61)</f>
        <v>0</v>
      </c>
      <c r="H61" s="21">
        <f>MONTH('Ввод данных'!AB61)</f>
        <v>1</v>
      </c>
      <c r="I61" s="21" t="str">
        <f>TEXT(YEAR('Ввод данных'!AB61),0)</f>
        <v>1900</v>
      </c>
      <c r="J61" s="21" t="str">
        <f t="shared" si="2"/>
        <v>00</v>
      </c>
      <c r="K61" s="21" t="str">
        <f t="shared" si="3"/>
        <v>01</v>
      </c>
      <c r="L61" s="21" t="str">
        <f>J61&amp;"."&amp;K61&amp;"."&amp;I61&amp;"  "&amp;'Ввод данных'!AC61&amp;" а  "</f>
        <v xml:space="preserve">00.01.1900   а  </v>
      </c>
      <c r="M61" s="21">
        <f>DAY('Ввод данных'!AE61)</f>
        <v>0</v>
      </c>
      <c r="N61" s="21">
        <f>MONTH('Ввод данных'!AE61)</f>
        <v>1</v>
      </c>
      <c r="O61" s="21" t="str">
        <f>TEXT(YEAR('Ввод данных'!AE61),0)</f>
        <v>1900</v>
      </c>
      <c r="P61" s="21" t="str">
        <f t="shared" si="4"/>
        <v>00</v>
      </c>
      <c r="Q61" s="21" t="str">
        <f t="shared" si="5"/>
        <v>01</v>
      </c>
      <c r="R61" s="21" t="str">
        <f>P61&amp;"."&amp;Q61&amp;"."&amp;O61&amp;"  "&amp;'Ввод данных'!AH61&amp;"  "&amp;'Ввод данных'!AF61</f>
        <v xml:space="preserve">00.01.1900    </v>
      </c>
      <c r="S61" s="21" t="str">
        <f t="shared" si="6"/>
        <v xml:space="preserve">26.05.2023  первая у  </v>
      </c>
    </row>
    <row r="62" spans="1:19" x14ac:dyDescent="0.2">
      <c r="A62" s="21">
        <f>DAY('Ввод данных'!Z62)</f>
        <v>16</v>
      </c>
      <c r="B62" s="21">
        <f>MONTH('Ввод данных'!Z62)</f>
        <v>12</v>
      </c>
      <c r="C62" s="21" t="str">
        <f>TEXT(YEAR('Ввод данных'!Z62),0)</f>
        <v>2022</v>
      </c>
      <c r="D62" s="21" t="str">
        <f t="shared" si="0"/>
        <v>16</v>
      </c>
      <c r="E62" s="21" t="str">
        <f t="shared" si="1"/>
        <v>12</v>
      </c>
      <c r="F62" s="21" t="str">
        <f>D62&amp;"."&amp;E62&amp;"."&amp;C62&amp;"  "&amp;'Ввод данных'!AA62&amp;" у  "</f>
        <v xml:space="preserve">16.12.2022  сзд у  </v>
      </c>
      <c r="G62" s="21">
        <f>DAY('Ввод данных'!AB62)</f>
        <v>0</v>
      </c>
      <c r="H62" s="21">
        <f>MONTH('Ввод данных'!AB62)</f>
        <v>1</v>
      </c>
      <c r="I62" s="21" t="str">
        <f>TEXT(YEAR('Ввод данных'!AB62),0)</f>
        <v>1900</v>
      </c>
      <c r="J62" s="21" t="str">
        <f t="shared" si="2"/>
        <v>00</v>
      </c>
      <c r="K62" s="21" t="str">
        <f t="shared" si="3"/>
        <v>01</v>
      </c>
      <c r="L62" s="21" t="str">
        <f>J62&amp;"."&amp;K62&amp;"."&amp;I62&amp;"  "&amp;'Ввод данных'!AC62&amp;" а  "</f>
        <v xml:space="preserve">00.01.1900   а  </v>
      </c>
      <c r="M62" s="21">
        <f>DAY('Ввод данных'!AE62)</f>
        <v>0</v>
      </c>
      <c r="N62" s="21">
        <f>MONTH('Ввод данных'!AE62)</f>
        <v>1</v>
      </c>
      <c r="O62" s="21" t="str">
        <f>TEXT(YEAR('Ввод данных'!AE62),0)</f>
        <v>1900</v>
      </c>
      <c r="P62" s="21" t="str">
        <f t="shared" si="4"/>
        <v>00</v>
      </c>
      <c r="Q62" s="21" t="str">
        <f t="shared" si="5"/>
        <v>01</v>
      </c>
      <c r="R62" s="21" t="str">
        <f>P62&amp;"."&amp;Q62&amp;"."&amp;O62&amp;"  "&amp;'Ввод данных'!AH62&amp;"  "&amp;'Ввод данных'!AF62</f>
        <v xml:space="preserve">00.01.1900    </v>
      </c>
      <c r="S62" s="21" t="str">
        <f t="shared" si="6"/>
        <v xml:space="preserve">16.12.2022  сзд у  </v>
      </c>
    </row>
    <row r="63" spans="1:19" x14ac:dyDescent="0.2">
      <c r="A63" s="21">
        <f>DAY('Ввод данных'!Z63)</f>
        <v>31</v>
      </c>
      <c r="B63" s="21">
        <f>MONTH('Ввод данных'!Z63)</f>
        <v>1</v>
      </c>
      <c r="C63" s="21" t="str">
        <f>TEXT(YEAR('Ввод данных'!Z63),0)</f>
        <v>2020</v>
      </c>
      <c r="D63" s="21" t="str">
        <f t="shared" si="0"/>
        <v>31</v>
      </c>
      <c r="E63" s="21" t="str">
        <f t="shared" si="1"/>
        <v>01</v>
      </c>
      <c r="F63" s="21" t="str">
        <f>D63&amp;"."&amp;E63&amp;"."&amp;C63&amp;"  "&amp;'Ввод данных'!AA63&amp;" у  "</f>
        <v xml:space="preserve">31.01.2020  первая у  </v>
      </c>
      <c r="G63" s="21">
        <f>DAY('Ввод данных'!AB63)</f>
        <v>0</v>
      </c>
      <c r="H63" s="21">
        <f>MONTH('Ввод данных'!AB63)</f>
        <v>1</v>
      </c>
      <c r="I63" s="21" t="str">
        <f>TEXT(YEAR('Ввод данных'!AB63),0)</f>
        <v>1900</v>
      </c>
      <c r="J63" s="21" t="str">
        <f t="shared" si="2"/>
        <v>00</v>
      </c>
      <c r="K63" s="21" t="str">
        <f t="shared" si="3"/>
        <v>01</v>
      </c>
      <c r="L63" s="21" t="str">
        <f>J63&amp;"."&amp;K63&amp;"."&amp;I63&amp;"  "&amp;'Ввод данных'!AC63&amp;" а  "</f>
        <v xml:space="preserve">00.01.1900   а  </v>
      </c>
      <c r="M63" s="21">
        <f>DAY('Ввод данных'!AE63)</f>
        <v>0</v>
      </c>
      <c r="N63" s="21">
        <f>MONTH('Ввод данных'!AE63)</f>
        <v>1</v>
      </c>
      <c r="O63" s="21" t="str">
        <f>TEXT(YEAR('Ввод данных'!AE63),0)</f>
        <v>1900</v>
      </c>
      <c r="P63" s="21" t="str">
        <f t="shared" si="4"/>
        <v>00</v>
      </c>
      <c r="Q63" s="21" t="str">
        <f t="shared" si="5"/>
        <v>01</v>
      </c>
      <c r="R63" s="21" t="str">
        <f>P63&amp;"."&amp;Q63&amp;"."&amp;O63&amp;"  "&amp;'Ввод данных'!AH63&amp;"  "&amp;'Ввод данных'!AF63</f>
        <v xml:space="preserve">00.01.1900    </v>
      </c>
      <c r="S63" s="21" t="str">
        <f t="shared" si="6"/>
        <v xml:space="preserve">31.01.2020  первая у  </v>
      </c>
    </row>
    <row r="64" spans="1:19" x14ac:dyDescent="0.2">
      <c r="A64" s="21">
        <f>DAY('Ввод данных'!Z64)</f>
        <v>0</v>
      </c>
      <c r="B64" s="21">
        <f>MONTH('Ввод данных'!Z64)</f>
        <v>1</v>
      </c>
      <c r="C64" s="21" t="str">
        <f>TEXT(YEAR('Ввод данных'!Z64),0)</f>
        <v>1900</v>
      </c>
      <c r="D64" s="21" t="str">
        <f t="shared" si="0"/>
        <v>00</v>
      </c>
      <c r="E64" s="21" t="str">
        <f t="shared" si="1"/>
        <v>01</v>
      </c>
      <c r="F64" s="21" t="str">
        <f>D64&amp;"."&amp;E64&amp;"."&amp;C64&amp;"  "&amp;'Ввод данных'!AA64&amp;" у  "</f>
        <v xml:space="preserve">00.01.1900   у  </v>
      </c>
      <c r="G64" s="21">
        <f>DAY('Ввод данных'!AB64)</f>
        <v>0</v>
      </c>
      <c r="H64" s="21">
        <f>MONTH('Ввод данных'!AB64)</f>
        <v>1</v>
      </c>
      <c r="I64" s="21" t="str">
        <f>TEXT(YEAR('Ввод данных'!AB64),0)</f>
        <v>1900</v>
      </c>
      <c r="J64" s="21" t="str">
        <f t="shared" si="2"/>
        <v>00</v>
      </c>
      <c r="K64" s="21" t="str">
        <f t="shared" si="3"/>
        <v>01</v>
      </c>
      <c r="L64" s="21" t="str">
        <f>J64&amp;"."&amp;K64&amp;"."&amp;I64&amp;"  "&amp;'Ввод данных'!AC64&amp;" а  "</f>
        <v xml:space="preserve">00.01.1900   а  </v>
      </c>
      <c r="M64" s="21">
        <f>DAY('Ввод данных'!AE64)</f>
        <v>0</v>
      </c>
      <c r="N64" s="21">
        <f>MONTH('Ввод данных'!AE64)</f>
        <v>1</v>
      </c>
      <c r="O64" s="21" t="str">
        <f>TEXT(YEAR('Ввод данных'!AE64),0)</f>
        <v>1900</v>
      </c>
      <c r="P64" s="21" t="str">
        <f t="shared" si="4"/>
        <v>00</v>
      </c>
      <c r="Q64" s="21" t="str">
        <f t="shared" si="5"/>
        <v>01</v>
      </c>
      <c r="R64" s="21" t="str">
        <f>P64&amp;"."&amp;Q64&amp;"."&amp;O64&amp;"  "&amp;'Ввод данных'!AH64&amp;"  "&amp;'Ввод данных'!AF64</f>
        <v xml:space="preserve">00.01.1900    </v>
      </c>
      <c r="S64" s="21" t="str">
        <f t="shared" si="6"/>
        <v/>
      </c>
    </row>
    <row r="65" spans="1:19" x14ac:dyDescent="0.2">
      <c r="A65" s="21">
        <f>DAY('Ввод данных'!Z65)</f>
        <v>15</v>
      </c>
      <c r="B65" s="21">
        <f>MONTH('Ввод данных'!Z65)</f>
        <v>12</v>
      </c>
      <c r="C65" s="21" t="str">
        <f>TEXT(YEAR('Ввод данных'!Z65),0)</f>
        <v>2022</v>
      </c>
      <c r="D65" s="21" t="str">
        <f t="shared" si="0"/>
        <v>15</v>
      </c>
      <c r="E65" s="21" t="str">
        <f t="shared" si="1"/>
        <v>12</v>
      </c>
      <c r="F65" s="21" t="str">
        <f>D65&amp;"."&amp;E65&amp;"."&amp;C65&amp;"  "&amp;'Ввод данных'!AA65&amp;" у  "</f>
        <v xml:space="preserve">15.12.2022  первая у  </v>
      </c>
      <c r="G65" s="21">
        <f>DAY('Ввод данных'!AB65)</f>
        <v>0</v>
      </c>
      <c r="H65" s="21">
        <f>MONTH('Ввод данных'!AB65)</f>
        <v>1</v>
      </c>
      <c r="I65" s="21" t="str">
        <f>TEXT(YEAR('Ввод данных'!AB65),0)</f>
        <v>1900</v>
      </c>
      <c r="J65" s="21" t="str">
        <f t="shared" si="2"/>
        <v>00</v>
      </c>
      <c r="K65" s="21" t="str">
        <f t="shared" si="3"/>
        <v>01</v>
      </c>
      <c r="L65" s="21" t="str">
        <f>J65&amp;"."&amp;K65&amp;"."&amp;I65&amp;"  "&amp;'Ввод данных'!AC65&amp;" а  "</f>
        <v xml:space="preserve">00.01.1900   а  </v>
      </c>
      <c r="M65" s="21">
        <f>DAY('Ввод данных'!AE65)</f>
        <v>0</v>
      </c>
      <c r="N65" s="21">
        <f>MONTH('Ввод данных'!AE65)</f>
        <v>1</v>
      </c>
      <c r="O65" s="21" t="str">
        <f>TEXT(YEAR('Ввод данных'!AE65),0)</f>
        <v>1900</v>
      </c>
      <c r="P65" s="21" t="str">
        <f t="shared" si="4"/>
        <v>00</v>
      </c>
      <c r="Q65" s="21" t="str">
        <f t="shared" si="5"/>
        <v>01</v>
      </c>
      <c r="R65" s="21" t="str">
        <f>P65&amp;"."&amp;Q65&amp;"."&amp;O65&amp;"  "&amp;'Ввод данных'!AH65&amp;"  "&amp;'Ввод данных'!AF65</f>
        <v xml:space="preserve">00.01.1900    </v>
      </c>
      <c r="S65" s="21" t="str">
        <f t="shared" si="6"/>
        <v xml:space="preserve">15.12.2022  первая у  </v>
      </c>
    </row>
    <row r="66" spans="1:19" x14ac:dyDescent="0.2">
      <c r="A66" s="21">
        <f>DAY('Ввод данных'!Z66)</f>
        <v>0</v>
      </c>
      <c r="B66" s="21">
        <f>MONTH('Ввод данных'!Z66)</f>
        <v>1</v>
      </c>
      <c r="C66" s="21" t="str">
        <f>TEXT(YEAR('Ввод данных'!Z66),0)</f>
        <v>1900</v>
      </c>
      <c r="D66" s="21" t="str">
        <f t="shared" si="0"/>
        <v>00</v>
      </c>
      <c r="E66" s="21" t="str">
        <f t="shared" si="1"/>
        <v>01</v>
      </c>
      <c r="F66" s="21" t="str">
        <f>D66&amp;"."&amp;E66&amp;"."&amp;C66&amp;"  "&amp;'Ввод данных'!AA66&amp;" у  "</f>
        <v xml:space="preserve">00.01.1900   у  </v>
      </c>
      <c r="G66" s="21">
        <f>DAY('Ввод данных'!AB66)</f>
        <v>0</v>
      </c>
      <c r="H66" s="21">
        <f>MONTH('Ввод данных'!AB66)</f>
        <v>1</v>
      </c>
      <c r="I66" s="21" t="str">
        <f>TEXT(YEAR('Ввод данных'!AB66),0)</f>
        <v>1900</v>
      </c>
      <c r="J66" s="21" t="str">
        <f t="shared" si="2"/>
        <v>00</v>
      </c>
      <c r="K66" s="21" t="str">
        <f t="shared" si="3"/>
        <v>01</v>
      </c>
      <c r="L66" s="21" t="str">
        <f>J66&amp;"."&amp;K66&amp;"."&amp;I66&amp;"  "&amp;'Ввод данных'!AC66&amp;" а  "</f>
        <v xml:space="preserve">00.01.1900   а  </v>
      </c>
      <c r="M66" s="21">
        <f>DAY('Ввод данных'!AE66)</f>
        <v>0</v>
      </c>
      <c r="N66" s="21">
        <f>MONTH('Ввод данных'!AE66)</f>
        <v>1</v>
      </c>
      <c r="O66" s="21" t="str">
        <f>TEXT(YEAR('Ввод данных'!AE66),0)</f>
        <v>1900</v>
      </c>
      <c r="P66" s="21" t="str">
        <f t="shared" si="4"/>
        <v>00</v>
      </c>
      <c r="Q66" s="21" t="str">
        <f t="shared" si="5"/>
        <v>01</v>
      </c>
      <c r="R66" s="21" t="str">
        <f>P66&amp;"."&amp;Q66&amp;"."&amp;O66&amp;"  "&amp;'Ввод данных'!AH66&amp;"  "&amp;'Ввод данных'!AF66</f>
        <v xml:space="preserve">00.01.1900  Кандидат педагогических наук 2007  </v>
      </c>
      <c r="S66" s="21" t="str">
        <f t="shared" si="6"/>
        <v/>
      </c>
    </row>
    <row r="67" spans="1:19" x14ac:dyDescent="0.2">
      <c r="A67" s="21">
        <f>DAY('Ввод данных'!Z67)</f>
        <v>0</v>
      </c>
      <c r="B67" s="21">
        <f>MONTH('Ввод данных'!Z67)</f>
        <v>1</v>
      </c>
      <c r="C67" s="21" t="str">
        <f>TEXT(YEAR('Ввод данных'!Z67),0)</f>
        <v>1900</v>
      </c>
      <c r="D67" s="21" t="str">
        <f t="shared" si="0"/>
        <v>00</v>
      </c>
      <c r="E67" s="21" t="str">
        <f t="shared" si="1"/>
        <v>01</v>
      </c>
      <c r="F67" s="21" t="str">
        <f>D67&amp;"."&amp;E67&amp;"."&amp;C67&amp;"  "&amp;'Ввод данных'!AA67&amp;" у  "</f>
        <v xml:space="preserve">00.01.1900   у  </v>
      </c>
      <c r="G67" s="21">
        <f>DAY('Ввод данных'!AB67)</f>
        <v>0</v>
      </c>
      <c r="H67" s="21">
        <f>MONTH('Ввод данных'!AB67)</f>
        <v>1</v>
      </c>
      <c r="I67" s="21" t="str">
        <f>TEXT(YEAR('Ввод данных'!AB67),0)</f>
        <v>1900</v>
      </c>
      <c r="J67" s="21" t="str">
        <f t="shared" si="2"/>
        <v>00</v>
      </c>
      <c r="K67" s="21" t="str">
        <f t="shared" si="3"/>
        <v>01</v>
      </c>
      <c r="L67" s="21" t="str">
        <f>J67&amp;"."&amp;K67&amp;"."&amp;I67&amp;"  "&amp;'Ввод данных'!AC67&amp;" а  "</f>
        <v xml:space="preserve">00.01.1900   а  </v>
      </c>
      <c r="M67" s="21">
        <f>DAY('Ввод данных'!AE67)</f>
        <v>0</v>
      </c>
      <c r="N67" s="21">
        <f>MONTH('Ввод данных'!AE67)</f>
        <v>1</v>
      </c>
      <c r="O67" s="21" t="str">
        <f>TEXT(YEAR('Ввод данных'!AE67),0)</f>
        <v>1900</v>
      </c>
      <c r="P67" s="21" t="str">
        <f t="shared" si="4"/>
        <v>00</v>
      </c>
      <c r="Q67" s="21" t="str">
        <f t="shared" si="5"/>
        <v>01</v>
      </c>
      <c r="R67" s="21" t="str">
        <f>P67&amp;"."&amp;Q67&amp;"."&amp;O67&amp;"  "&amp;'Ввод данных'!AH67&amp;"  "&amp;'Ввод данных'!AF67</f>
        <v xml:space="preserve">00.01.1900    </v>
      </c>
      <c r="S67" s="21" t="str">
        <f t="shared" si="6"/>
        <v/>
      </c>
    </row>
    <row r="68" spans="1:19" x14ac:dyDescent="0.2">
      <c r="A68" s="21">
        <f>DAY('Ввод данных'!Z68)</f>
        <v>0</v>
      </c>
      <c r="B68" s="21">
        <f>MONTH('Ввод данных'!Z68)</f>
        <v>1</v>
      </c>
      <c r="C68" s="21" t="str">
        <f>TEXT(YEAR('Ввод данных'!Z68),0)</f>
        <v>1900</v>
      </c>
      <c r="D68" s="21" t="str">
        <f t="shared" si="0"/>
        <v>00</v>
      </c>
      <c r="E68" s="21" t="str">
        <f t="shared" si="1"/>
        <v>01</v>
      </c>
      <c r="F68" s="21" t="str">
        <f>D68&amp;"."&amp;E68&amp;"."&amp;C68&amp;"  "&amp;'Ввод данных'!AA68&amp;" у  "</f>
        <v xml:space="preserve">00.01.1900   у  </v>
      </c>
      <c r="G68" s="21">
        <f>DAY('Ввод данных'!AB68)</f>
        <v>0</v>
      </c>
      <c r="H68" s="21">
        <f>MONTH('Ввод данных'!AB68)</f>
        <v>1</v>
      </c>
      <c r="I68" s="21" t="str">
        <f>TEXT(YEAR('Ввод данных'!AB68),0)</f>
        <v>1900</v>
      </c>
      <c r="J68" s="21" t="str">
        <f t="shared" si="2"/>
        <v>00</v>
      </c>
      <c r="K68" s="21" t="str">
        <f t="shared" si="3"/>
        <v>01</v>
      </c>
      <c r="L68" s="21" t="str">
        <f>J68&amp;"."&amp;K68&amp;"."&amp;I68&amp;"  "&amp;'Ввод данных'!AC68&amp;" а  "</f>
        <v xml:space="preserve">00.01.1900   а  </v>
      </c>
      <c r="M68" s="21">
        <f>DAY('Ввод данных'!AE68)</f>
        <v>0</v>
      </c>
      <c r="N68" s="21">
        <f>MONTH('Ввод данных'!AE68)</f>
        <v>1</v>
      </c>
      <c r="O68" s="21" t="str">
        <f>TEXT(YEAR('Ввод данных'!AE68),0)</f>
        <v>1900</v>
      </c>
      <c r="P68" s="21" t="str">
        <f t="shared" si="4"/>
        <v>00</v>
      </c>
      <c r="Q68" s="21" t="str">
        <f t="shared" si="5"/>
        <v>01</v>
      </c>
      <c r="R68" s="21" t="str">
        <f>P68&amp;"."&amp;Q68&amp;"."&amp;O68&amp;"  "&amp;'Ввод данных'!AH68&amp;"  "&amp;'Ввод данных'!AF68</f>
        <v xml:space="preserve">00.01.1900    </v>
      </c>
      <c r="S68" s="21" t="str">
        <f t="shared" si="6"/>
        <v/>
      </c>
    </row>
    <row r="69" spans="1:19" x14ac:dyDescent="0.2">
      <c r="A69" s="21">
        <f>DAY('Ввод данных'!Z69)</f>
        <v>17</v>
      </c>
      <c r="B69" s="21">
        <f>MONTH('Ввод данных'!Z69)</f>
        <v>3</v>
      </c>
      <c r="C69" s="21" t="str">
        <f>TEXT(YEAR('Ввод данных'!Z69),0)</f>
        <v>2023</v>
      </c>
      <c r="D69" s="21" t="str">
        <f t="shared" si="0"/>
        <v>17</v>
      </c>
      <c r="E69" s="21" t="str">
        <f t="shared" si="1"/>
        <v>03</v>
      </c>
      <c r="F69" s="21" t="str">
        <f>D69&amp;"."&amp;E69&amp;"."&amp;C69&amp;"  "&amp;'Ввод данных'!AA69&amp;" у  "</f>
        <v xml:space="preserve">17.03.2023  высшая у  </v>
      </c>
      <c r="G69" s="21">
        <f>DAY('Ввод данных'!AB69)</f>
        <v>0</v>
      </c>
      <c r="H69" s="21">
        <f>MONTH('Ввод данных'!AB69)</f>
        <v>1</v>
      </c>
      <c r="I69" s="21" t="str">
        <f>TEXT(YEAR('Ввод данных'!AB69),0)</f>
        <v>1900</v>
      </c>
      <c r="J69" s="21" t="str">
        <f t="shared" si="2"/>
        <v>00</v>
      </c>
      <c r="K69" s="21" t="str">
        <f t="shared" si="3"/>
        <v>01</v>
      </c>
      <c r="L69" s="21" t="str">
        <f>J69&amp;"."&amp;K69&amp;"."&amp;I69&amp;"  "&amp;'Ввод данных'!AC69&amp;" а  "</f>
        <v xml:space="preserve">00.01.1900   а  </v>
      </c>
      <c r="M69" s="21">
        <f>DAY('Ввод данных'!AE69)</f>
        <v>0</v>
      </c>
      <c r="N69" s="21">
        <f>MONTH('Ввод данных'!AE69)</f>
        <v>1</v>
      </c>
      <c r="O69" s="21" t="str">
        <f>TEXT(YEAR('Ввод данных'!AE69),0)</f>
        <v>1900</v>
      </c>
      <c r="P69" s="21" t="str">
        <f t="shared" si="4"/>
        <v>00</v>
      </c>
      <c r="Q69" s="21" t="str">
        <f t="shared" si="5"/>
        <v>01</v>
      </c>
      <c r="R69" s="21" t="str">
        <f>P69&amp;"."&amp;Q69&amp;"."&amp;O69&amp;"  "&amp;'Ввод данных'!AH69&amp;"  "&amp;'Ввод данных'!AF69</f>
        <v xml:space="preserve">00.01.1900    </v>
      </c>
      <c r="S69" s="21" t="str">
        <f t="shared" si="6"/>
        <v xml:space="preserve">17.03.2023  высшая у  </v>
      </c>
    </row>
    <row r="70" spans="1:19" x14ac:dyDescent="0.2">
      <c r="A70" s="21">
        <f>DAY('Ввод данных'!Z70)</f>
        <v>0</v>
      </c>
      <c r="B70" s="21">
        <f>MONTH('Ввод данных'!Z70)</f>
        <v>1</v>
      </c>
      <c r="C70" s="21" t="str">
        <f>TEXT(YEAR('Ввод данных'!Z70),0)</f>
        <v>1900</v>
      </c>
      <c r="D70" s="21" t="str">
        <f t="shared" si="0"/>
        <v>00</v>
      </c>
      <c r="E70" s="21" t="str">
        <f t="shared" si="1"/>
        <v>01</v>
      </c>
      <c r="F70" s="21" t="str">
        <f>D70&amp;"."&amp;E70&amp;"."&amp;C70&amp;"  "&amp;'Ввод данных'!AA70&amp;" у  "</f>
        <v xml:space="preserve">00.01.1900   у  </v>
      </c>
      <c r="G70" s="21">
        <f>DAY('Ввод данных'!AB70)</f>
        <v>0</v>
      </c>
      <c r="H70" s="21">
        <f>MONTH('Ввод данных'!AB70)</f>
        <v>1</v>
      </c>
      <c r="I70" s="21" t="str">
        <f>TEXT(YEAR('Ввод данных'!AB70),0)</f>
        <v>1900</v>
      </c>
      <c r="J70" s="21" t="str">
        <f t="shared" si="2"/>
        <v>00</v>
      </c>
      <c r="K70" s="21" t="str">
        <f t="shared" si="3"/>
        <v>01</v>
      </c>
      <c r="L70" s="21" t="str">
        <f>J70&amp;"."&amp;K70&amp;"."&amp;I70&amp;"  "&amp;'Ввод данных'!AC70&amp;" а  "</f>
        <v xml:space="preserve">00.01.1900   а  </v>
      </c>
      <c r="M70" s="21">
        <f>DAY('Ввод данных'!AE70)</f>
        <v>0</v>
      </c>
      <c r="N70" s="21">
        <f>MONTH('Ввод данных'!AE70)</f>
        <v>1</v>
      </c>
      <c r="O70" s="21" t="str">
        <f>TEXT(YEAR('Ввод данных'!AE70),0)</f>
        <v>1900</v>
      </c>
      <c r="P70" s="21" t="str">
        <f t="shared" si="4"/>
        <v>00</v>
      </c>
      <c r="Q70" s="21" t="str">
        <f t="shared" si="5"/>
        <v>01</v>
      </c>
      <c r="R70" s="21" t="str">
        <f>P70&amp;"."&amp;Q70&amp;"."&amp;O70&amp;"  "&amp;'Ввод данных'!AH70&amp;"  "&amp;'Ввод данных'!AF70</f>
        <v xml:space="preserve">00.01.1900    </v>
      </c>
      <c r="S70" s="21" t="str">
        <f t="shared" si="6"/>
        <v/>
      </c>
    </row>
    <row r="71" spans="1:19" x14ac:dyDescent="0.2">
      <c r="A71" s="21">
        <f>DAY('Ввод данных'!Z71)</f>
        <v>10</v>
      </c>
      <c r="B71" s="21">
        <f>MONTH('Ввод данных'!Z71)</f>
        <v>6</v>
      </c>
      <c r="C71" s="21" t="str">
        <f>TEXT(YEAR('Ввод данных'!Z71),0)</f>
        <v>2021</v>
      </c>
      <c r="D71" s="21" t="str">
        <f t="shared" si="0"/>
        <v>10</v>
      </c>
      <c r="E71" s="21" t="str">
        <f t="shared" si="1"/>
        <v>06</v>
      </c>
      <c r="F71" s="21" t="str">
        <f>D71&amp;"."&amp;E71&amp;"."&amp;C71&amp;"  "&amp;'Ввод данных'!AA71&amp;" у  "</f>
        <v xml:space="preserve">10.06.2021  высшая у  </v>
      </c>
      <c r="G71" s="21">
        <f>DAY('Ввод данных'!AB71)</f>
        <v>0</v>
      </c>
      <c r="H71" s="21">
        <f>MONTH('Ввод данных'!AB71)</f>
        <v>1</v>
      </c>
      <c r="I71" s="21" t="str">
        <f>TEXT(YEAR('Ввод данных'!AB71),0)</f>
        <v>1900</v>
      </c>
      <c r="J71" s="21" t="str">
        <f t="shared" si="2"/>
        <v>00</v>
      </c>
      <c r="K71" s="21" t="str">
        <f t="shared" si="3"/>
        <v>01</v>
      </c>
      <c r="L71" s="21" t="str">
        <f>J71&amp;"."&amp;K71&amp;"."&amp;I71&amp;"  "&amp;'Ввод данных'!AC71&amp;" а  "</f>
        <v xml:space="preserve">00.01.1900   а  </v>
      </c>
      <c r="M71" s="21">
        <f>DAY('Ввод данных'!AE71)</f>
        <v>0</v>
      </c>
      <c r="N71" s="21">
        <f>MONTH('Ввод данных'!AE71)</f>
        <v>1</v>
      </c>
      <c r="O71" s="21" t="str">
        <f>TEXT(YEAR('Ввод данных'!AE71),0)</f>
        <v>1900</v>
      </c>
      <c r="P71" s="21" t="str">
        <f t="shared" si="4"/>
        <v>00</v>
      </c>
      <c r="Q71" s="21" t="str">
        <f t="shared" si="5"/>
        <v>01</v>
      </c>
      <c r="R71" s="21" t="str">
        <f>P71&amp;"."&amp;Q71&amp;"."&amp;O71&amp;"  "&amp;'Ввод данных'!AH71&amp;"  "&amp;'Ввод данных'!AF71</f>
        <v xml:space="preserve">00.01.1900    </v>
      </c>
      <c r="S71" s="21" t="str">
        <f t="shared" si="6"/>
        <v xml:space="preserve">10.06.2021  высшая у  </v>
      </c>
    </row>
    <row r="72" spans="1:19" x14ac:dyDescent="0.2">
      <c r="A72" s="21">
        <f>DAY('Ввод данных'!Z72)</f>
        <v>16</v>
      </c>
      <c r="B72" s="21">
        <f>MONTH('Ввод данных'!Z72)</f>
        <v>12</v>
      </c>
      <c r="C72" s="21" t="str">
        <f>TEXT(YEAR('Ввод данных'!Z72),0)</f>
        <v>2022</v>
      </c>
      <c r="D72" s="21" t="str">
        <f t="shared" si="0"/>
        <v>16</v>
      </c>
      <c r="E72" s="21" t="str">
        <f t="shared" si="1"/>
        <v>12</v>
      </c>
      <c r="F72" s="21" t="str">
        <f>D72&amp;"."&amp;E72&amp;"."&amp;C72&amp;"  "&amp;'Ввод данных'!AA72&amp;" у  "</f>
        <v xml:space="preserve">16.12.2022  сзд у  </v>
      </c>
      <c r="G72" s="21">
        <f>DAY('Ввод данных'!AB72)</f>
        <v>0</v>
      </c>
      <c r="H72" s="21">
        <f>MONTH('Ввод данных'!AB72)</f>
        <v>1</v>
      </c>
      <c r="I72" s="21" t="str">
        <f>TEXT(YEAR('Ввод данных'!AB72),0)</f>
        <v>1900</v>
      </c>
      <c r="J72" s="21" t="str">
        <f t="shared" si="2"/>
        <v>00</v>
      </c>
      <c r="K72" s="21" t="str">
        <f t="shared" si="3"/>
        <v>01</v>
      </c>
      <c r="L72" s="21" t="str">
        <f>J72&amp;"."&amp;K72&amp;"."&amp;I72&amp;"  "&amp;'Ввод данных'!AC72&amp;" а  "</f>
        <v xml:space="preserve">00.01.1900   а  </v>
      </c>
      <c r="M72" s="21">
        <f>DAY('Ввод данных'!AE72)</f>
        <v>0</v>
      </c>
      <c r="N72" s="21">
        <f>MONTH('Ввод данных'!AE72)</f>
        <v>1</v>
      </c>
      <c r="O72" s="21" t="str">
        <f>TEXT(YEAR('Ввод данных'!AE72),0)</f>
        <v>1900</v>
      </c>
      <c r="P72" s="21" t="str">
        <f t="shared" si="4"/>
        <v>00</v>
      </c>
      <c r="Q72" s="21" t="str">
        <f t="shared" si="5"/>
        <v>01</v>
      </c>
      <c r="R72" s="21" t="str">
        <f>P72&amp;"."&amp;Q72&amp;"."&amp;O72&amp;"  "&amp;'Ввод данных'!AH72&amp;"  "&amp;'Ввод данных'!AF72</f>
        <v xml:space="preserve">00.01.1900    </v>
      </c>
      <c r="S72" s="21" t="str">
        <f t="shared" si="6"/>
        <v xml:space="preserve">16.12.2022  сзд у  </v>
      </c>
    </row>
    <row r="73" spans="1:19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1:19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1:19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1:19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1:19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1:19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1:19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1:19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1:19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1:19" x14ac:dyDescent="0.2">
      <c r="C154" s="21"/>
      <c r="S154" s="4"/>
    </row>
    <row r="155" spans="1:19" x14ac:dyDescent="0.2">
      <c r="C155" s="21"/>
      <c r="S155" s="4"/>
    </row>
    <row r="156" spans="1:19" x14ac:dyDescent="0.2">
      <c r="C156" s="21"/>
      <c r="S156" s="4"/>
    </row>
    <row r="157" spans="1:19" x14ac:dyDescent="0.2">
      <c r="C157" s="21"/>
      <c r="S157" s="4"/>
    </row>
    <row r="158" spans="1:19" x14ac:dyDescent="0.2">
      <c r="C158" s="21"/>
      <c r="S158" s="4"/>
    </row>
    <row r="159" spans="1:19" x14ac:dyDescent="0.2">
      <c r="C159" s="21"/>
      <c r="S159" s="4"/>
    </row>
    <row r="160" spans="1:19" x14ac:dyDescent="0.2">
      <c r="C160" s="21"/>
      <c r="S160" s="4"/>
    </row>
    <row r="161" spans="3:19" x14ac:dyDescent="0.2">
      <c r="C161" s="21"/>
      <c r="S161" s="4"/>
    </row>
    <row r="162" spans="3:19" x14ac:dyDescent="0.2">
      <c r="C162" s="21"/>
      <c r="S162" s="4"/>
    </row>
    <row r="163" spans="3:19" x14ac:dyDescent="0.2">
      <c r="C163" s="21"/>
      <c r="S163" s="4"/>
    </row>
    <row r="164" spans="3:19" x14ac:dyDescent="0.2">
      <c r="C164" s="21"/>
      <c r="S164" s="4"/>
    </row>
    <row r="165" spans="3:19" x14ac:dyDescent="0.2">
      <c r="C165" s="21"/>
      <c r="S165" s="4"/>
    </row>
    <row r="166" spans="3:19" x14ac:dyDescent="0.2">
      <c r="C166" s="21"/>
      <c r="S166" s="4"/>
    </row>
    <row r="167" spans="3:19" x14ac:dyDescent="0.2">
      <c r="C167" s="21"/>
      <c r="S167" s="4"/>
    </row>
    <row r="168" spans="3:19" x14ac:dyDescent="0.2">
      <c r="C168" s="21"/>
      <c r="S168" s="4"/>
    </row>
    <row r="169" spans="3:19" x14ac:dyDescent="0.2">
      <c r="C169" s="21"/>
      <c r="S169" s="4"/>
    </row>
    <row r="170" spans="3:19" x14ac:dyDescent="0.2">
      <c r="C170" s="21"/>
      <c r="S170" s="4"/>
    </row>
    <row r="171" spans="3:19" x14ac:dyDescent="0.2">
      <c r="C171" s="21"/>
      <c r="S171" s="4"/>
    </row>
    <row r="172" spans="3:19" x14ac:dyDescent="0.2">
      <c r="C172" s="21"/>
      <c r="S172" s="4"/>
    </row>
    <row r="173" spans="3:19" x14ac:dyDescent="0.2">
      <c r="C173" s="21"/>
      <c r="S173" s="4"/>
    </row>
    <row r="174" spans="3:19" x14ac:dyDescent="0.2">
      <c r="C174" s="21"/>
      <c r="S174" s="4"/>
    </row>
    <row r="175" spans="3:19" x14ac:dyDescent="0.2">
      <c r="C175" s="21"/>
      <c r="S175" s="4"/>
    </row>
    <row r="176" spans="3:19" x14ac:dyDescent="0.2">
      <c r="C176" s="21"/>
      <c r="S176" s="4"/>
    </row>
    <row r="177" spans="3:19" x14ac:dyDescent="0.2">
      <c r="C177" s="21"/>
      <c r="S177" s="4"/>
    </row>
    <row r="178" spans="3:19" x14ac:dyDescent="0.2">
      <c r="C178" s="21"/>
      <c r="S178" s="4"/>
    </row>
    <row r="179" spans="3:19" x14ac:dyDescent="0.2">
      <c r="C179" s="21"/>
      <c r="S179" s="4"/>
    </row>
    <row r="180" spans="3:19" x14ac:dyDescent="0.2">
      <c r="C180" s="21"/>
      <c r="S180" s="4"/>
    </row>
    <row r="181" spans="3:19" x14ac:dyDescent="0.2">
      <c r="C181" s="21"/>
      <c r="S181" s="4"/>
    </row>
    <row r="182" spans="3:19" x14ac:dyDescent="0.2">
      <c r="C182" s="21"/>
      <c r="S182" s="4"/>
    </row>
    <row r="183" spans="3:19" x14ac:dyDescent="0.2">
      <c r="C183" s="21"/>
      <c r="S183" s="4"/>
    </row>
    <row r="184" spans="3:19" x14ac:dyDescent="0.2">
      <c r="S184" s="4"/>
    </row>
    <row r="185" spans="3:19" x14ac:dyDescent="0.2">
      <c r="S185" s="4"/>
    </row>
    <row r="186" spans="3:19" x14ac:dyDescent="0.2">
      <c r="S186" s="4"/>
    </row>
    <row r="187" spans="3:19" x14ac:dyDescent="0.2">
      <c r="S187" s="4"/>
    </row>
    <row r="188" spans="3:19" x14ac:dyDescent="0.2">
      <c r="S188" s="4"/>
    </row>
    <row r="189" spans="3:19" x14ac:dyDescent="0.2">
      <c r="S189" s="4"/>
    </row>
    <row r="190" spans="3:19" x14ac:dyDescent="0.2">
      <c r="S190" s="4"/>
    </row>
    <row r="191" spans="3:19" x14ac:dyDescent="0.2">
      <c r="S191" s="4"/>
    </row>
    <row r="192" spans="3:19" x14ac:dyDescent="0.2">
      <c r="S192" s="4"/>
    </row>
    <row r="193" spans="19:19" x14ac:dyDescent="0.2">
      <c r="S193" s="4" t="str">
        <f t="shared" ref="S193:S196" si="7">IF(A193&lt;&gt;0,F193,)&amp;IF(G193&lt;&gt;0,L193,)&amp;IF(M193&lt;&gt;0,R193,)</f>
        <v/>
      </c>
    </row>
    <row r="194" spans="19:19" x14ac:dyDescent="0.2">
      <c r="S194" s="4" t="str">
        <f t="shared" si="7"/>
        <v/>
      </c>
    </row>
    <row r="195" spans="19:19" x14ac:dyDescent="0.2">
      <c r="S195" s="4" t="str">
        <f t="shared" si="7"/>
        <v/>
      </c>
    </row>
    <row r="196" spans="19:19" x14ac:dyDescent="0.2">
      <c r="S196" s="4" t="str">
        <f t="shared" si="7"/>
        <v/>
      </c>
    </row>
  </sheetData>
  <customSheetViews>
    <customSheetView guid="{6430555F-E871-4513-ACEA-E18237831A19}" topLeftCell="A49">
      <selection activeCell="R26" sqref="R26"/>
      <pageMargins left="0.75" right="0.75" top="1" bottom="1" header="0.5" footer="0.5"/>
      <headerFooter alignWithMargins="0"/>
    </customSheetView>
  </customSheetView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0"/>
  <sheetViews>
    <sheetView workbookViewId="0">
      <selection activeCell="D8" sqref="D8"/>
    </sheetView>
  </sheetViews>
  <sheetFormatPr defaultRowHeight="12.75" x14ac:dyDescent="0.2"/>
  <cols>
    <col min="1" max="1" width="11.7109375" customWidth="1"/>
    <col min="2" max="2" width="15.28515625" customWidth="1"/>
    <col min="3" max="3" width="21" customWidth="1"/>
    <col min="4" max="4" width="42.140625" customWidth="1"/>
    <col min="5" max="5" width="38.7109375" customWidth="1"/>
    <col min="11" max="11" width="17" customWidth="1"/>
    <col min="14" max="14" width="49" customWidth="1"/>
    <col min="15" max="15" width="34.28515625" customWidth="1"/>
  </cols>
  <sheetData>
    <row r="1" spans="2:15" ht="15.75" x14ac:dyDescent="0.2">
      <c r="B1" t="s">
        <v>73</v>
      </c>
      <c r="C1" s="25" t="s">
        <v>75</v>
      </c>
      <c r="D1" t="s">
        <v>86</v>
      </c>
      <c r="E1" t="s">
        <v>88</v>
      </c>
      <c r="F1" t="s">
        <v>100</v>
      </c>
      <c r="G1" t="s">
        <v>55</v>
      </c>
      <c r="H1" t="s">
        <v>66</v>
      </c>
      <c r="I1" t="s">
        <v>62</v>
      </c>
      <c r="K1" t="s">
        <v>107</v>
      </c>
      <c r="N1" s="26" t="s">
        <v>111</v>
      </c>
      <c r="O1" t="s">
        <v>68</v>
      </c>
    </row>
    <row r="2" spans="2:15" ht="15.75" x14ac:dyDescent="0.2">
      <c r="B2" t="s">
        <v>74</v>
      </c>
      <c r="C2" s="25" t="s">
        <v>76</v>
      </c>
      <c r="D2" t="s">
        <v>87</v>
      </c>
      <c r="E2" t="s">
        <v>89</v>
      </c>
      <c r="F2" t="s">
        <v>101</v>
      </c>
      <c r="G2" t="s">
        <v>53</v>
      </c>
      <c r="I2" t="s">
        <v>104</v>
      </c>
      <c r="K2" t="s">
        <v>108</v>
      </c>
      <c r="N2" s="26" t="s">
        <v>112</v>
      </c>
      <c r="O2" t="s">
        <v>71</v>
      </c>
    </row>
    <row r="3" spans="2:15" ht="15.75" x14ac:dyDescent="0.2">
      <c r="B3" t="s">
        <v>67</v>
      </c>
      <c r="C3" s="25" t="s">
        <v>60</v>
      </c>
      <c r="D3" t="s">
        <v>97</v>
      </c>
      <c r="E3" t="s">
        <v>90</v>
      </c>
      <c r="G3" t="s">
        <v>66</v>
      </c>
      <c r="K3" t="s">
        <v>106</v>
      </c>
      <c r="N3" s="26" t="s">
        <v>113</v>
      </c>
      <c r="O3" t="s">
        <v>131</v>
      </c>
    </row>
    <row r="4" spans="2:15" ht="25.5" x14ac:dyDescent="0.2">
      <c r="C4" s="25" t="s">
        <v>58</v>
      </c>
      <c r="D4" t="s">
        <v>98</v>
      </c>
      <c r="E4" t="s">
        <v>91</v>
      </c>
      <c r="N4" s="26" t="s">
        <v>133</v>
      </c>
      <c r="O4" t="s">
        <v>72</v>
      </c>
    </row>
    <row r="5" spans="2:15" ht="15.75" x14ac:dyDescent="0.2">
      <c r="C5" s="25" t="s">
        <v>70</v>
      </c>
      <c r="D5" t="s">
        <v>136</v>
      </c>
      <c r="E5" t="s">
        <v>92</v>
      </c>
      <c r="N5" s="26" t="s">
        <v>114</v>
      </c>
      <c r="O5" t="s">
        <v>132</v>
      </c>
    </row>
    <row r="6" spans="2:15" ht="25.5" x14ac:dyDescent="0.2">
      <c r="C6" s="25" t="s">
        <v>77</v>
      </c>
      <c r="D6" t="s">
        <v>139</v>
      </c>
      <c r="E6" t="s">
        <v>93</v>
      </c>
      <c r="N6" s="26" t="s">
        <v>115</v>
      </c>
    </row>
    <row r="7" spans="2:15" ht="15.75" x14ac:dyDescent="0.2">
      <c r="C7" s="25" t="s">
        <v>78</v>
      </c>
      <c r="E7" t="s">
        <v>95</v>
      </c>
      <c r="N7" s="26" t="s">
        <v>116</v>
      </c>
    </row>
    <row r="8" spans="2:15" ht="15.75" x14ac:dyDescent="0.2">
      <c r="C8" s="25" t="s">
        <v>64</v>
      </c>
      <c r="E8" t="s">
        <v>96</v>
      </c>
      <c r="N8" s="26" t="s">
        <v>117</v>
      </c>
    </row>
    <row r="9" spans="2:15" ht="15.75" x14ac:dyDescent="0.2">
      <c r="C9" s="25" t="s">
        <v>59</v>
      </c>
      <c r="E9" t="s">
        <v>94</v>
      </c>
      <c r="N9" s="26" t="s">
        <v>118</v>
      </c>
    </row>
    <row r="10" spans="2:15" ht="15.75" x14ac:dyDescent="0.2">
      <c r="C10" s="25" t="s">
        <v>69</v>
      </c>
      <c r="E10" t="s">
        <v>137</v>
      </c>
      <c r="N10" s="26" t="s">
        <v>119</v>
      </c>
    </row>
    <row r="11" spans="2:15" ht="15.75" x14ac:dyDescent="0.2">
      <c r="C11" s="25" t="s">
        <v>61</v>
      </c>
      <c r="E11" t="s">
        <v>135</v>
      </c>
      <c r="N11" s="26" t="s">
        <v>120</v>
      </c>
    </row>
    <row r="12" spans="2:15" ht="15.75" x14ac:dyDescent="0.2">
      <c r="C12" s="25" t="s">
        <v>54</v>
      </c>
      <c r="E12" t="s">
        <v>138</v>
      </c>
      <c r="N12" s="26" t="s">
        <v>121</v>
      </c>
    </row>
    <row r="13" spans="2:15" ht="15.75" x14ac:dyDescent="0.2">
      <c r="C13" s="25" t="s">
        <v>79</v>
      </c>
      <c r="N13" s="26" t="s">
        <v>122</v>
      </c>
    </row>
    <row r="14" spans="2:15" ht="38.25" x14ac:dyDescent="0.2">
      <c r="C14" s="25" t="s">
        <v>65</v>
      </c>
      <c r="N14" s="26" t="s">
        <v>123</v>
      </c>
    </row>
    <row r="15" spans="2:15" ht="15.75" x14ac:dyDescent="0.2">
      <c r="C15" s="25" t="s">
        <v>80</v>
      </c>
      <c r="N15" s="26" t="s">
        <v>124</v>
      </c>
    </row>
    <row r="16" spans="2:15" ht="25.5" x14ac:dyDescent="0.2">
      <c r="C16" s="25" t="s">
        <v>63</v>
      </c>
      <c r="N16" s="26" t="s">
        <v>125</v>
      </c>
    </row>
    <row r="17" spans="3:14" ht="15.75" x14ac:dyDescent="0.2">
      <c r="C17" s="25" t="s">
        <v>57</v>
      </c>
      <c r="N17" s="26" t="s">
        <v>126</v>
      </c>
    </row>
    <row r="18" spans="3:14" ht="25.5" x14ac:dyDescent="0.2">
      <c r="C18" s="25" t="s">
        <v>81</v>
      </c>
      <c r="N18" s="26" t="s">
        <v>127</v>
      </c>
    </row>
    <row r="19" spans="3:14" ht="25.5" x14ac:dyDescent="0.2">
      <c r="C19" s="25" t="s">
        <v>56</v>
      </c>
      <c r="N19" s="26" t="s">
        <v>128</v>
      </c>
    </row>
    <row r="20" spans="3:14" ht="15.75" x14ac:dyDescent="0.2">
      <c r="C20" s="25" t="s">
        <v>82</v>
      </c>
      <c r="N20" s="28"/>
    </row>
  </sheetData>
  <customSheetViews>
    <customSheetView guid="{6430555F-E871-4513-ACEA-E18237831A19}">
      <selection activeCell="N6" sqref="N6"/>
      <pageMargins left="0.7" right="0.7" top="0.75" bottom="0.75" header="0.3" footer="0.3"/>
      <pageSetup paperSize="9" orientation="portrait" verticalDpi="0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E7A1572E5BDC940BF76ED6DDE01B4B9" ma:contentTypeVersion="49" ma:contentTypeDescription="Создание документа." ma:contentTypeScope="" ma:versionID="2d9009da366c7c0ab59f50a5fac712dc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785d3023087b6efec41810b44f064da6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1243BD-611C-49A0-89A5-80899254B31D}"/>
</file>

<file path=customXml/itemProps2.xml><?xml version="1.0" encoding="utf-8"?>
<ds:datastoreItem xmlns:ds="http://schemas.openxmlformats.org/officeDocument/2006/customXml" ds:itemID="{8315F3BB-EDBD-4EC2-B524-7B1A7A54A7E8}"/>
</file>

<file path=customXml/itemProps3.xml><?xml version="1.0" encoding="utf-8"?>
<ds:datastoreItem xmlns:ds="http://schemas.openxmlformats.org/officeDocument/2006/customXml" ds:itemID="{3FA45F66-67A6-4866-94F5-4B3FB18E9998}"/>
</file>

<file path=customXml/itemProps4.xml><?xml version="1.0" encoding="utf-8"?>
<ds:datastoreItem xmlns:ds="http://schemas.openxmlformats.org/officeDocument/2006/customXml" ds:itemID="{C2B97036-C2EA-428C-A0B2-440A79C8E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Ввод данных</vt:lpstr>
      <vt:lpstr>Печатная форма</vt:lpstr>
      <vt:lpstr>Обработка</vt:lpstr>
      <vt:lpstr>Списки</vt:lpstr>
      <vt:lpstr>Высшее</vt:lpstr>
      <vt:lpstr>'Печатная форма'!Область_печати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USER44</cp:lastModifiedBy>
  <cp:lastPrinted>2024-09-16T10:49:37Z</cp:lastPrinted>
  <dcterms:created xsi:type="dcterms:W3CDTF">2007-09-12T08:50:47Z</dcterms:created>
  <dcterms:modified xsi:type="dcterms:W3CDTF">2024-09-16T10:50:01Z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0x0101006E7A1572E5BDC940BF76ED6DDE01B4B9</vt:lpwstr>
  </property>
</Properties>
</file>