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Ввод данных" sheetId="1" r:id="rId1"/>
    <sheet name="Печатная форма" sheetId="2" r:id="rId2"/>
    <sheet name="Обработка" sheetId="3" r:id="rId3"/>
    <sheet name="Списки" sheetId="4" r:id="rId4"/>
  </sheets>
  <definedNames>
    <definedName name="_xlnm._FilterDatabase" localSheetId="0" hidden="1">'Ввод данных'!$A$11:$X$151</definedName>
    <definedName name="Z_6430555F_E871_4513_ACEA_E18237831A19_.wvu.FilterData" localSheetId="0" hidden="1">'Ввод данных'!$A$11:$X$14</definedName>
    <definedName name="Высшее">Списки!$A$1:$A$3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<sst xmlns="http://schemas.openxmlformats.org/spreadsheetml/2006/main" count="1531" uniqueCount="500">
  <si>
    <t>СПИСОК ПЕДАГОГИЧЕСКИХ  КАДРОВ</t>
  </si>
  <si>
    <t>Гимназия № 33 города Костромы</t>
  </si>
  <si>
    <t>(полное наименование образовательного учреждения)</t>
  </si>
  <si>
    <t>Название ОУ (сокращенное)</t>
  </si>
  <si>
    <t>№</t>
  </si>
  <si>
    <t>Пед.стаж работы  
(кол-во полных лет)</t>
  </si>
  <si>
    <t>Образование</t>
  </si>
  <si>
    <t>Работа</t>
  </si>
  <si>
    <t>Где учится заочно</t>
  </si>
  <si>
    <t xml:space="preserve">Дата прохождения </t>
  </si>
  <si>
    <t>Ведомственные награды. Государственные награды. Почетные грамоты</t>
  </si>
  <si>
    <t>Личные данные</t>
  </si>
  <si>
    <t>курсов повышения квалификации (переподготовки с указанием направления)</t>
  </si>
  <si>
    <t>курсов тьюторов</t>
  </si>
  <si>
    <t>курсов по ИКТ</t>
  </si>
  <si>
    <t>Ведомственная награда (наибольшая)</t>
  </si>
  <si>
    <t>Городские и областные награды</t>
  </si>
  <si>
    <t>основная</t>
  </si>
  <si>
    <t>ФИО</t>
  </si>
  <si>
    <t>Уровень преподавания</t>
  </si>
  <si>
    <t>Общий трудовой стаж</t>
  </si>
  <si>
    <t>уровень образования</t>
  </si>
  <si>
    <t>Учебное заведение</t>
  </si>
  <si>
    <t>Год окончания</t>
  </si>
  <si>
    <t>форма</t>
  </si>
  <si>
    <t>Специальность по образованию</t>
  </si>
  <si>
    <t>Должность 
(по штатному расписанию)</t>
  </si>
  <si>
    <t>Учебная нагрузка в неделю (в часах)</t>
  </si>
  <si>
    <t>Какие предметы преподает 
( см.список в инструкции)</t>
  </si>
  <si>
    <t xml:space="preserve">Наименование награды
</t>
  </si>
  <si>
    <t xml:space="preserve">Год  награждения </t>
  </si>
  <si>
    <t xml:space="preserve">Год награждения </t>
  </si>
  <si>
    <t>дата</t>
  </si>
  <si>
    <t>заключение</t>
  </si>
  <si>
    <t>Аринина Галина Егоровна</t>
  </si>
  <si>
    <t>НОО</t>
  </si>
  <si>
    <t>высшее</t>
  </si>
  <si>
    <t>Костромской государственный педагогический институт имени Некрасова</t>
  </si>
  <si>
    <t>очная</t>
  </si>
  <si>
    <t>педагогика и методика начального обучения</t>
  </si>
  <si>
    <t>педагог дополнительного образования</t>
  </si>
  <si>
    <t>начальные классы</t>
  </si>
  <si>
    <t xml:space="preserve">Почетный работник общего образования РФ </t>
  </si>
  <si>
    <t xml:space="preserve">Почетная грамота ДОН </t>
  </si>
  <si>
    <t>высшая</t>
  </si>
  <si>
    <t>Антонова Валентина Петровна</t>
  </si>
  <si>
    <t>ООО, СОО</t>
  </si>
  <si>
    <t>Челябинский государственный педагоги ческий институт</t>
  </si>
  <si>
    <t>учитель математики</t>
  </si>
  <si>
    <t xml:space="preserve"> учитель информатики</t>
  </si>
  <si>
    <t xml:space="preserve">информатика </t>
  </si>
  <si>
    <t>Почетная грамота ДОН</t>
  </si>
  <si>
    <t>сзд</t>
  </si>
  <si>
    <t>Аттокина Валерия Дмитриевна</t>
  </si>
  <si>
    <t>ООО</t>
  </si>
  <si>
    <t>среднее профессиональное</t>
  </si>
  <si>
    <t>Галическое педагогическое училище</t>
  </si>
  <si>
    <t>учитель начальных классов</t>
  </si>
  <si>
    <t>декрет</t>
  </si>
  <si>
    <t>Антонова Анна Александровна</t>
  </si>
  <si>
    <t>учитель биологии</t>
  </si>
  <si>
    <t>биология</t>
  </si>
  <si>
    <t>ПГ МОН РФ</t>
  </si>
  <si>
    <t>Ахундова Лейла Эльчиновна</t>
  </si>
  <si>
    <t>ФГБОУ высшего образования Ярославский государственный педагогический университет имени Ушинского</t>
  </si>
  <si>
    <t>педагогическое образование, бакалавр</t>
  </si>
  <si>
    <t>учитель английского языка</t>
  </si>
  <si>
    <t>английский язык</t>
  </si>
  <si>
    <t>Бабаева Дарья Вадимовна</t>
  </si>
  <si>
    <t>Ярославский государственный педагогический институт</t>
  </si>
  <si>
    <t>очное</t>
  </si>
  <si>
    <t>учитель французского и английского языков по специальности "иностранный язык" с дополнительной</t>
  </si>
  <si>
    <t>учитель английского и французского языка</t>
  </si>
  <si>
    <t>английский язык, французский язык</t>
  </si>
  <si>
    <t>первая</t>
  </si>
  <si>
    <t>Батяева Ольга Николаевна</t>
  </si>
  <si>
    <t>ОГБПОУ "Галический педагогический колледж Костромской области"</t>
  </si>
  <si>
    <t>преподавание в начальных классах</t>
  </si>
  <si>
    <t>БП Администрации г. Костромы</t>
  </si>
  <si>
    <t>Безозерова Оксана Александровна</t>
  </si>
  <si>
    <t>НОО, ООО</t>
  </si>
  <si>
    <t>Курганское музыкальное училище</t>
  </si>
  <si>
    <t>преподаватель ДМШ по классу аккордеон</t>
  </si>
  <si>
    <t>учитель музыки</t>
  </si>
  <si>
    <t>музыка</t>
  </si>
  <si>
    <t>Беспалова Надежда Алексеевна</t>
  </si>
  <si>
    <t>Костромской государственный университет имени им. Некрасова</t>
  </si>
  <si>
    <t>психолог</t>
  </si>
  <si>
    <t>педагог-психолог</t>
  </si>
  <si>
    <t>Бобкова Лидия Владимировна</t>
  </si>
  <si>
    <t>Костромской педагогический институт имени Некрасова</t>
  </si>
  <si>
    <t>Очная</t>
  </si>
  <si>
    <t>учитель истории и обществознания, методист по воспитательной работе</t>
  </si>
  <si>
    <t xml:space="preserve">заместитель директора </t>
  </si>
  <si>
    <t>история, право, экономика, обществознание</t>
  </si>
  <si>
    <t xml:space="preserve">2023 (профпереподготовка) Менеджер в сфере образования  </t>
  </si>
  <si>
    <t>ПЗ Почетный работник общего образования РФ</t>
  </si>
  <si>
    <t>Боброва Елена Юрьевна</t>
  </si>
  <si>
    <t xml:space="preserve">русский язык и литература </t>
  </si>
  <si>
    <t>учитель русского языка и литературы</t>
  </si>
  <si>
    <t>русский язык, литература</t>
  </si>
  <si>
    <t>ПЗ Заслуженный учитель РФ</t>
  </si>
  <si>
    <t>БП Костромской областной Думы</t>
  </si>
  <si>
    <t>Богатова Ирина Александровна</t>
  </si>
  <si>
    <t>учитель русского языка  и литературы</t>
  </si>
  <si>
    <t>Брянцева Екатерина Дмитриевна</t>
  </si>
  <si>
    <t>Костромской государственный университет</t>
  </si>
  <si>
    <t>филология</t>
  </si>
  <si>
    <t>БП Комитета</t>
  </si>
  <si>
    <t>Башмакова Ольга Валентиновна</t>
  </si>
  <si>
    <t>заочная</t>
  </si>
  <si>
    <t>организатор-методист дошкольного образования по специальности Педагогика и методика дошкольного образования</t>
  </si>
  <si>
    <t>учитель-дефектолог</t>
  </si>
  <si>
    <t>Бугай Мария Герасимовна</t>
  </si>
  <si>
    <t>Житомирский государственный педагогический институт</t>
  </si>
  <si>
    <t>физика с дополнительной специальностью математика</t>
  </si>
  <si>
    <t xml:space="preserve"> учитель физики</t>
  </si>
  <si>
    <t>физика</t>
  </si>
  <si>
    <t>Булычева Юлия Александровна</t>
  </si>
  <si>
    <t>КГУ им. Некрасова</t>
  </si>
  <si>
    <t>Быстрова Ольга Васильевна</t>
  </si>
  <si>
    <t>высшее…</t>
  </si>
  <si>
    <t xml:space="preserve">учитель русского языка и литературы </t>
  </si>
  <si>
    <t>ПГ Костромской областной Думы</t>
  </si>
  <si>
    <t>Беляева Зоя Геннадьевна</t>
  </si>
  <si>
    <t>Шуйский педагогический институт</t>
  </si>
  <si>
    <t>воспитатель методист, педагог и психолог дошкольного образования</t>
  </si>
  <si>
    <t>Варельджан Ольга Михайловна</t>
  </si>
  <si>
    <t>Мурманский государственный педагогический институт</t>
  </si>
  <si>
    <t>учитель-логопед</t>
  </si>
  <si>
    <t>Вакуленко Елена Владимировна</t>
  </si>
  <si>
    <t xml:space="preserve">высшее </t>
  </si>
  <si>
    <t>ПГ ДОН</t>
  </si>
  <si>
    <t>Варягина Ольга Николаевна</t>
  </si>
  <si>
    <t>заочно</t>
  </si>
  <si>
    <t xml:space="preserve"> учитель география</t>
  </si>
  <si>
    <t>учитель географии</t>
  </si>
  <si>
    <t>география</t>
  </si>
  <si>
    <t xml:space="preserve">Почетная грамота  ДОН </t>
  </si>
  <si>
    <t>Верстина Елена Владиславовна</t>
  </si>
  <si>
    <t>учитель биологии и химии</t>
  </si>
  <si>
    <t>учитель химии</t>
  </si>
  <si>
    <t xml:space="preserve">химия   </t>
  </si>
  <si>
    <t>Виноградова Ирина Геннадьевна</t>
  </si>
  <si>
    <t>средне специальное</t>
  </si>
  <si>
    <t>ОГБПОУ "Шарьинский колледж Костромской области"</t>
  </si>
  <si>
    <t>социальный педагог, педагог организатор</t>
  </si>
  <si>
    <t>2024 (профпереподготовка учитель-дефектолог)</t>
  </si>
  <si>
    <t>Воробъева Татьяна Владимировна</t>
  </si>
  <si>
    <t>ФГБОУ высшего профессионального образования Ивановский государственный университет</t>
  </si>
  <si>
    <t>Педагогическое образование. учительначальных классов</t>
  </si>
  <si>
    <t>БП Комитета образования,культуры и спорта</t>
  </si>
  <si>
    <t>Воробъев Федор Андреевич</t>
  </si>
  <si>
    <t>педагогическое образование с двумя профилями подготовки</t>
  </si>
  <si>
    <t>Гиренко Анна Михайловна</t>
  </si>
  <si>
    <t>НОО, ООО, СОО</t>
  </si>
  <si>
    <t>педагог по физической культуре</t>
  </si>
  <si>
    <t>учитель физической культуры</t>
  </si>
  <si>
    <t>физическая культура</t>
  </si>
  <si>
    <t>Горбань Ирина Владимировна</t>
  </si>
  <si>
    <t>Магаданский государственный педагогический институт</t>
  </si>
  <si>
    <t>Горная Елена Ювенальевна</t>
  </si>
  <si>
    <t>Горяченкова Ольга Николаевна</t>
  </si>
  <si>
    <t>педагогика и методика нач. обучения</t>
  </si>
  <si>
    <t>Григорьева Ксения Александровна</t>
  </si>
  <si>
    <t>БП Администрации г. Костромы ПГ Комитета</t>
  </si>
  <si>
    <t>2020, 2024</t>
  </si>
  <si>
    <t>Громова Татьяна Владимировна</t>
  </si>
  <si>
    <t>биология химия</t>
  </si>
  <si>
    <t>2014 (профпереподготовка менеджмент в образовании)</t>
  </si>
  <si>
    <t>Грузинцева Любовь Степановна</t>
  </si>
  <si>
    <t>среднее</t>
  </si>
  <si>
    <t>Бакинский техникум легкой промышленности</t>
  </si>
  <si>
    <t>машины и оборудования трикотажного производства</t>
  </si>
  <si>
    <t>учитель технологии</t>
  </si>
  <si>
    <t>технология</t>
  </si>
  <si>
    <t>Груздева Алина Михайловна</t>
  </si>
  <si>
    <t>математика, физика</t>
  </si>
  <si>
    <t>Гусева Анастасия Дмитриевна</t>
  </si>
  <si>
    <t xml:space="preserve">ФГБОУ высшего образования Костромской государственный университет </t>
  </si>
  <si>
    <t>психолого-педагогическое образование</t>
  </si>
  <si>
    <t>Галамий Владимир Николаевич</t>
  </si>
  <si>
    <t>Современный Гуманитарный институт</t>
  </si>
  <si>
    <t>юриспруденция</t>
  </si>
  <si>
    <t xml:space="preserve">2022 (профпереподготовка по направлению менеджмент в сфере образования)  </t>
  </si>
  <si>
    <t>Денисова Любовь Владимировна</t>
  </si>
  <si>
    <t>Вологодский государственный педагогический институт</t>
  </si>
  <si>
    <t>преподаватель математики</t>
  </si>
  <si>
    <t xml:space="preserve">учитель математики </t>
  </si>
  <si>
    <t>математика</t>
  </si>
  <si>
    <t>ПГ Администрации г. Костромы</t>
  </si>
  <si>
    <t>Екташ Валерия Сергеевна</t>
  </si>
  <si>
    <t>учитель английского и французского языков по специальности "Иностранный язык" с дополнительной специальностью</t>
  </si>
  <si>
    <t>2023, 2024</t>
  </si>
  <si>
    <t>Жарикова Наталья Васильевна</t>
  </si>
  <si>
    <t>педагогика и методика начального образования</t>
  </si>
  <si>
    <t>Журавлева Елена Валерьевна</t>
  </si>
  <si>
    <t>Журба Никита Андреевич</t>
  </si>
  <si>
    <t>история</t>
  </si>
  <si>
    <t>учитель истории и обществознания</t>
  </si>
  <si>
    <t>история, обществознание</t>
  </si>
  <si>
    <t>Забабурина Анастасия Николаевна</t>
  </si>
  <si>
    <t>ОГБПОУ Галический педагогический колледж Костромской области</t>
  </si>
  <si>
    <t>Земскова Ольга Николаевна</t>
  </si>
  <si>
    <t>Отличник народного просвещения</t>
  </si>
  <si>
    <t>Зленко Галина Александровна</t>
  </si>
  <si>
    <t>учитель французского и немецкого языков средней школы</t>
  </si>
  <si>
    <t>учитель немецкого языка</t>
  </si>
  <si>
    <t>немецкий язык</t>
  </si>
  <si>
    <t>Залуев Роман Александрович</t>
  </si>
  <si>
    <t>филология: иностранные языки</t>
  </si>
  <si>
    <t>учитель английского  языка</t>
  </si>
  <si>
    <t>БП Комитета образования,культуры, спорта</t>
  </si>
  <si>
    <t>Зверева Алёна Владимировна</t>
  </si>
  <si>
    <t>филология, учитель русского языка и литературы</t>
  </si>
  <si>
    <t>Зотова Дарья Васильевна</t>
  </si>
  <si>
    <t>Ипполитова Елена Валерьевна</t>
  </si>
  <si>
    <t>учитель иностранных языков. Филология</t>
  </si>
  <si>
    <t>учитель иностранного языка</t>
  </si>
  <si>
    <t>Иванова Оксана Валерьевна</t>
  </si>
  <si>
    <t>История</t>
  </si>
  <si>
    <t>воспитатель</t>
  </si>
  <si>
    <t>2022 профпереподготовка по направлению Логопедия</t>
  </si>
  <si>
    <t>Казарина Юлия Сергеевна</t>
  </si>
  <si>
    <t>Учитель изобразительного искусства по специальности "Изобразительное искусство"</t>
  </si>
  <si>
    <t>учитель ИЗО</t>
  </si>
  <si>
    <t>ИЗО</t>
  </si>
  <si>
    <t>Капаев Сергей Евгеньевич</t>
  </si>
  <si>
    <t>КГУ</t>
  </si>
  <si>
    <t>физическое воспитание</t>
  </si>
  <si>
    <t>Капаева Екатерина Валерьевна</t>
  </si>
  <si>
    <t>математика с доп специальностью информатика</t>
  </si>
  <si>
    <t>учитель математики и информатики</t>
  </si>
  <si>
    <t>математика информатика</t>
  </si>
  <si>
    <t xml:space="preserve">Колесникова Ольга Вячеславовна </t>
  </si>
  <si>
    <t>Колобова Ольга Владимировна</t>
  </si>
  <si>
    <t xml:space="preserve">средне </t>
  </si>
  <si>
    <t>БП администрации КО</t>
  </si>
  <si>
    <t>Королева Галина Александровна</t>
  </si>
  <si>
    <t>педагог организатор</t>
  </si>
  <si>
    <t xml:space="preserve"> БП Костромской областной Думы</t>
  </si>
  <si>
    <t>Кудрявцева Олеся Алексеевна</t>
  </si>
  <si>
    <t>педагогика и методика начального образования с доп специальностью "Информатика"</t>
  </si>
  <si>
    <t>Кузякина Наталья Юрьевна</t>
  </si>
  <si>
    <t>Кукина Юлия Васильевна</t>
  </si>
  <si>
    <t>среднее специальное</t>
  </si>
  <si>
    <t>Костромское областное училище культуры</t>
  </si>
  <si>
    <t>педагог-организатор, руководитель танцевальной студии</t>
  </si>
  <si>
    <t xml:space="preserve">ритмика, физическая культура </t>
  </si>
  <si>
    <t>Комиссарова Кристина Евгеньевна</t>
  </si>
  <si>
    <t>Нет профессионального образования</t>
  </si>
  <si>
    <t>Крылова Анастасия Геннадьевна</t>
  </si>
  <si>
    <t>методист воспитательной работы</t>
  </si>
  <si>
    <t>2024 2022 (Профпереподготовка  по направлению начальные классы)</t>
  </si>
  <si>
    <t>Колпакова Дарья Вадимовна</t>
  </si>
  <si>
    <t>социальная педагогика</t>
  </si>
  <si>
    <t>учитель наяальных классов</t>
  </si>
  <si>
    <t>2023 (профпереподготовка, учитель начальных классов)</t>
  </si>
  <si>
    <t>Коровина Наталья Валерьевна</t>
  </si>
  <si>
    <t>учитель математики, учитель начальных классов</t>
  </si>
  <si>
    <t>начальные классы, математика</t>
  </si>
  <si>
    <t>Кулыгина Ангелина Викторовна</t>
  </si>
  <si>
    <t>Коротаева Надежда Викторовна</t>
  </si>
  <si>
    <t>Костромской государственный технологический университет</t>
  </si>
  <si>
    <t>инженер</t>
  </si>
  <si>
    <t>технология швейных изделий</t>
  </si>
  <si>
    <t>2024 Профпереподготовка Теория и методика преподавания "Технология", квалификация "учитель".  КПК по финансовой грамотности 2024</t>
  </si>
  <si>
    <t>Кычина Елизавета Сергеевна</t>
  </si>
  <si>
    <t>Поморский государственный университет им Ломоносова</t>
  </si>
  <si>
    <t>эколог</t>
  </si>
  <si>
    <t>2024 профпереподготовка, преподавательанатомии, физиологии и патологии</t>
  </si>
  <si>
    <t>Меделис Ирина Юрьевна</t>
  </si>
  <si>
    <t xml:space="preserve">среднее </t>
  </si>
  <si>
    <t>Меркурьева Наталья Владимировна</t>
  </si>
  <si>
    <t>директор гимназии</t>
  </si>
  <si>
    <t>математика, информатика</t>
  </si>
  <si>
    <t>2019 Профпереподготовка Менеджмент в образовании</t>
  </si>
  <si>
    <t>Михайлова Елена Владимировна</t>
  </si>
  <si>
    <t>менеджер информационных технологий</t>
  </si>
  <si>
    <t>главный библиотекарь</t>
  </si>
  <si>
    <t>ПГ Минпросвещения</t>
  </si>
  <si>
    <t>Михеичева Татьяна Александровна</t>
  </si>
  <si>
    <t xml:space="preserve"> начальные классы</t>
  </si>
  <si>
    <t>Маслов Роман Сергеевич</t>
  </si>
  <si>
    <t>Физическая культура,безопасность жизнедеятельности</t>
  </si>
  <si>
    <t>Масленников Семён Владимирович</t>
  </si>
  <si>
    <t>ФГБОУ высшего образования Костромской государственный университет имени Некрасова</t>
  </si>
  <si>
    <t>филолог, преподаватель</t>
  </si>
  <si>
    <t>Молодя Анастасия Вадимовна</t>
  </si>
  <si>
    <t>Макарова Ирина Вячеславовна</t>
  </si>
  <si>
    <t>КГТУ</t>
  </si>
  <si>
    <t>Инженер-технолог текстильной промышленности</t>
  </si>
  <si>
    <t>2021 профпереподготовка учитель начальных классов, 2024</t>
  </si>
  <si>
    <t>Несмеянова Елена Ивановна</t>
  </si>
  <si>
    <t>Павлоградский педагогический институт</t>
  </si>
  <si>
    <t>учитель английского языка и методист по воспитательной работе</t>
  </si>
  <si>
    <t>Николаева Ирина Александровна</t>
  </si>
  <si>
    <t>Социальная работа с дополнительной специальностью "История"</t>
  </si>
  <si>
    <t xml:space="preserve"> учитель истории и обществознания</t>
  </si>
  <si>
    <t>история обществознание, ОДНКНР</t>
  </si>
  <si>
    <t>Носочкова Ирина Евгеньевна</t>
  </si>
  <si>
    <t>учитель английского и немецкого языков по специальности "Иностранный язык" с дополнительной специальностью. Магистр филология</t>
  </si>
  <si>
    <t>учитель английского и немецкого языка</t>
  </si>
  <si>
    <t>английский и немецкий язык</t>
  </si>
  <si>
    <t>Нушкалюк Эльвира Владиславовна</t>
  </si>
  <si>
    <t>педагогика и методика начального обучения, учитель начальных классов</t>
  </si>
  <si>
    <t>Назаренко Александра Сергеевна</t>
  </si>
  <si>
    <t>юрист</t>
  </si>
  <si>
    <t>Пазухина Юлия Евгеньевна</t>
  </si>
  <si>
    <t xml:space="preserve">педагогическое </t>
  </si>
  <si>
    <t>2024 Профпереподготовка учительначальных классов компенсирующего и коррекционно-развивающего образования КПК работа с обучающимися с РАС в условиях ФГОС, 2024</t>
  </si>
  <si>
    <t>Пескова Мария Николаевна</t>
  </si>
  <si>
    <t>Петрашкевич Юлия Сергеевна</t>
  </si>
  <si>
    <t>психология и социальная педагогика</t>
  </si>
  <si>
    <t>Позднякова Елена Александровна</t>
  </si>
  <si>
    <t>Парилова Александра Геннадьевна</t>
  </si>
  <si>
    <t>Разумова Анастасия Олеговна</t>
  </si>
  <si>
    <t>Биология с дополнительным образованием Преподаватель</t>
  </si>
  <si>
    <t xml:space="preserve"> учитель биологии</t>
  </si>
  <si>
    <t xml:space="preserve">  биология</t>
  </si>
  <si>
    <t>Рагузина Екатерина Антоновна</t>
  </si>
  <si>
    <t>Роганова Елена Валерьевна</t>
  </si>
  <si>
    <t xml:space="preserve">преподаватель русского языка и литературы </t>
  </si>
  <si>
    <t xml:space="preserve"> учитель русского языка и литературы</t>
  </si>
  <si>
    <t>Рожнова Татьяна Станиславовна</t>
  </si>
  <si>
    <t>учитель общетехнических дисциплин и труда</t>
  </si>
  <si>
    <t xml:space="preserve"> учитель технология</t>
  </si>
  <si>
    <t>Романова Елена Викторовна</t>
  </si>
  <si>
    <t xml:space="preserve"> учитель математики и информатики</t>
  </si>
  <si>
    <t>Румянцева Елена Викторовна</t>
  </si>
  <si>
    <t>Рябинина Алина Андреевна</t>
  </si>
  <si>
    <t>специальное (дефектологическое) образование</t>
  </si>
  <si>
    <t>2021 (профпереподготовка по направлению учитель начальных классов), 2023</t>
  </si>
  <si>
    <t>Скрябина Нелли Михайловна</t>
  </si>
  <si>
    <t>Ивановский государственный институт</t>
  </si>
  <si>
    <t>Благодарность губернатора КО</t>
  </si>
  <si>
    <t>Слепова Анастасия Анатольевна</t>
  </si>
  <si>
    <t>Смирнова Екатерина Алексеевна</t>
  </si>
  <si>
    <t xml:space="preserve">педагогика и методика начального образования </t>
  </si>
  <si>
    <t>Смирнова Елена Александровна</t>
  </si>
  <si>
    <t xml:space="preserve">учитель истории по специальности "История"  </t>
  </si>
  <si>
    <t xml:space="preserve">2020 (профпереподготовка по направлению учитель начальных классов),2022 </t>
  </si>
  <si>
    <t>Смирнова Любовь Васильевна</t>
  </si>
  <si>
    <t>Соколова Анна Ивановна</t>
  </si>
  <si>
    <t>Соколова Анастасия Алексеевна</t>
  </si>
  <si>
    <t>Сизова Алена Константиновна</t>
  </si>
  <si>
    <t>Костромсударственный университет</t>
  </si>
  <si>
    <t>Педагогическое образование: начальное образование. Менежмент в образовании</t>
  </si>
  <si>
    <t>Самосудова Вера Михайловна</t>
  </si>
  <si>
    <t>математика с дополнительной информатикой</t>
  </si>
  <si>
    <t>Сорокина Юлия Леонидовна</t>
  </si>
  <si>
    <t>КГПИ им Некрасова</t>
  </si>
  <si>
    <t>ПГ Комитета</t>
  </si>
  <si>
    <t>Смирнова Анастасия Николаевна</t>
  </si>
  <si>
    <t>Историк. проподаватель</t>
  </si>
  <si>
    <t>2022 (профпереподготовка по направлению логопедия</t>
  </si>
  <si>
    <t>Смирнова Мария Сергеевна</t>
  </si>
  <si>
    <t xml:space="preserve">КГУ </t>
  </si>
  <si>
    <t>Савина Надежда Алексеевна</t>
  </si>
  <si>
    <t>Нижегородский государственный педагогический университет</t>
  </si>
  <si>
    <t>учитель- дефектолог</t>
  </si>
  <si>
    <t>Сень Инна Владимировна</t>
  </si>
  <si>
    <t>Московский государственный педагогический институт</t>
  </si>
  <si>
    <t>учительначальных классов</t>
  </si>
  <si>
    <t>Смирнова Наталья Викторовна</t>
  </si>
  <si>
    <t>Титова Наталья Николаевна</t>
  </si>
  <si>
    <t>Филолог. Преподаватель. Переводчик. По специальности «Филология</t>
  </si>
  <si>
    <t xml:space="preserve"> учитель немецкого языка</t>
  </si>
  <si>
    <t>Ткаченко Татьяна Александровна</t>
  </si>
  <si>
    <t>Бердянский государственный педагогический университет</t>
  </si>
  <si>
    <t>Коррекционная работа (логопедия)</t>
  </si>
  <si>
    <t>Тяпкина Евгения Валерьевна</t>
  </si>
  <si>
    <t>Рязанский государственный университет</t>
  </si>
  <si>
    <t>Тормозова Марианна Николаевна</t>
  </si>
  <si>
    <t>история обществознание</t>
  </si>
  <si>
    <t>Ткач Юлия Юрьевна</t>
  </si>
  <si>
    <t>Токмакова Наталия Валерьевна</t>
  </si>
  <si>
    <t>Усачева Елена Викторовна</t>
  </si>
  <si>
    <t>Государственный Северо-казахстанский университет</t>
  </si>
  <si>
    <t xml:space="preserve"> русский язык и литература</t>
  </si>
  <si>
    <t>Усачева Дарья Павловна</t>
  </si>
  <si>
    <t>начальное образование</t>
  </si>
  <si>
    <t>Федорова Елена Юрьевна</t>
  </si>
  <si>
    <t>заместитель директора</t>
  </si>
  <si>
    <t>2022 (профпереподготовка по направлению менеджмент в сфере образования) 2023</t>
  </si>
  <si>
    <t>Филиппова Ольга Михайловна</t>
  </si>
  <si>
    <t>учитель иностранных языков</t>
  </si>
  <si>
    <t xml:space="preserve"> учитель французского языка</t>
  </si>
  <si>
    <t xml:space="preserve">французский язык </t>
  </si>
  <si>
    <t>Фираго Юлия Владимировна</t>
  </si>
  <si>
    <t>ПГ МОН РФ Отличник просвещения</t>
  </si>
  <si>
    <t>2021 2024</t>
  </si>
  <si>
    <t>Благодарность Губернатора</t>
  </si>
  <si>
    <t>Хабарова Светлана Александровна</t>
  </si>
  <si>
    <t>Шадринский государственный педагогический университет</t>
  </si>
  <si>
    <t>право на ведение профессиональной деятельности в сфере "Математики"</t>
  </si>
  <si>
    <t>Цветкова Оксана Николаевна</t>
  </si>
  <si>
    <t xml:space="preserve">2022 (профпереподготовка по направлению менеджмент в сфере образования)  2023 </t>
  </si>
  <si>
    <t>ПГ администрации КО</t>
  </si>
  <si>
    <t>Шатохина Александра Евгеньевна</t>
  </si>
  <si>
    <t>2021 Профпереподготовка учитель начальных классов 2025 год профпереподготовка Альтернативная коммуникация</t>
  </si>
  <si>
    <t>Штыркова Дарья Александровна</t>
  </si>
  <si>
    <t>Педагогическое образование с жвумя профилями иностранные языки</t>
  </si>
  <si>
    <t xml:space="preserve"> учитель английского языка</t>
  </si>
  <si>
    <t xml:space="preserve">английский язык </t>
  </si>
  <si>
    <t>КГУ магистратура</t>
  </si>
  <si>
    <t>Смирнова Елена Сафаровна</t>
  </si>
  <si>
    <t>информатика</t>
  </si>
  <si>
    <t>Ивков Владимир Анатольевич</t>
  </si>
  <si>
    <t>математика и физика</t>
  </si>
  <si>
    <t>дополнительное образование</t>
  </si>
  <si>
    <t>Красавина Мария Сергеевна</t>
  </si>
  <si>
    <t>инженер по специальности системы автоматизированного проектирования</t>
  </si>
  <si>
    <t>Силкин Сергей Андрисович</t>
  </si>
  <si>
    <t>Махалов Евгений Сергеевич</t>
  </si>
  <si>
    <t>Смирнова Анастасия Юрьевна</t>
  </si>
  <si>
    <t>учитель физики</t>
  </si>
  <si>
    <t>Булыгин Никита Павлович</t>
  </si>
  <si>
    <t>Крылова Александра Владимировна</t>
  </si>
  <si>
    <t>Калашникова Ирина Николаевна</t>
  </si>
  <si>
    <t>Седова Ольга Павловна</t>
  </si>
  <si>
    <t>лаборант</t>
  </si>
  <si>
    <t>Басуев Артем Александрович</t>
  </si>
  <si>
    <t>Павлюк Ольга Сергеевна</t>
  </si>
  <si>
    <t>19.</t>
  </si>
  <si>
    <t>музыкальное образование</t>
  </si>
  <si>
    <t>гимназия № 33 города Костромы</t>
  </si>
  <si>
    <t>Умарова Айна Нахидовна</t>
  </si>
  <si>
    <t>Чеченский государственный университет</t>
  </si>
  <si>
    <t>профпереподготовка преподавание английского языка 2022</t>
  </si>
  <si>
    <t>Смирнова Виктория Рафаиловна</t>
  </si>
  <si>
    <t>учитель технологиии (труд)</t>
  </si>
  <si>
    <t>технология (труд)</t>
  </si>
  <si>
    <t>Косова Светлана Ивановна</t>
  </si>
  <si>
    <t>Галическое педагогическое училище Костромской педагогический институт имени Некрасова</t>
  </si>
  <si>
    <t>учительначальныхклассов учитель истории и оществоведения</t>
  </si>
  <si>
    <t>УТВЕРЖДАЮ</t>
  </si>
  <si>
    <t>М.П.</t>
  </si>
  <si>
    <t>Ф.И.О.</t>
  </si>
  <si>
    <t>число, месяц, год рождения</t>
  </si>
  <si>
    <t>Образование (какое учебное заведение окончил, когда, очно или заочно)</t>
  </si>
  <si>
    <t>Пед.стаж работы</t>
  </si>
  <si>
    <t>Должность</t>
  </si>
  <si>
    <t>Учебная нагрузка в неделю (часы)</t>
  </si>
  <si>
    <t>Какие предметы преподает</t>
  </si>
  <si>
    <t>Где учится заочно (факультет, курс и год поступления)</t>
  </si>
  <si>
    <t>Когда был на курсах повышения педагогической квалификации</t>
  </si>
  <si>
    <t>Ведомственные награды. Государственные  звания. Почетные звания. Почетные грамоты.</t>
  </si>
  <si>
    <t>Домашний адрес</t>
  </si>
  <si>
    <t xml:space="preserve">Собственное жилье, снимает или живет по договору социального найма </t>
  </si>
  <si>
    <t>Год прохождения аттестации и заключение аттестационной комиссии</t>
  </si>
  <si>
    <t>Число</t>
  </si>
  <si>
    <t>Текст</t>
  </si>
  <si>
    <t>учительская</t>
  </si>
  <si>
    <t>административная</t>
  </si>
  <si>
    <t>прочая</t>
  </si>
  <si>
    <t>День</t>
  </si>
  <si>
    <t>Месяц</t>
  </si>
  <si>
    <t>Год</t>
  </si>
  <si>
    <t>аттестация</t>
  </si>
  <si>
    <t xml:space="preserve">директор </t>
  </si>
  <si>
    <t>женский</t>
  </si>
  <si>
    <t>Заведующий</t>
  </si>
  <si>
    <t>Свое жилье</t>
  </si>
  <si>
    <t>Высшее</t>
  </si>
  <si>
    <t>Заочная</t>
  </si>
  <si>
    <t>мужской</t>
  </si>
  <si>
    <t>Директор</t>
  </si>
  <si>
    <t>Снимает</t>
  </si>
  <si>
    <t>Среднее профессиональное</t>
  </si>
  <si>
    <t>Очно-заочная</t>
  </si>
  <si>
    <t>заведующий</t>
  </si>
  <si>
    <t>БП Думы г. Костромы</t>
  </si>
  <si>
    <t>По договору социального найма</t>
  </si>
  <si>
    <t>химия</t>
  </si>
  <si>
    <t>Начальное профессиональное</t>
  </si>
  <si>
    <t>заместитель заведующего</t>
  </si>
  <si>
    <t>ПЗ Заслуженный работник образования КО</t>
  </si>
  <si>
    <t>ПГ Думы г. Костромы</t>
  </si>
  <si>
    <t>учитель</t>
  </si>
  <si>
    <t>ПГ МП РФ</t>
  </si>
  <si>
    <t>литература</t>
  </si>
  <si>
    <t>Педагогический класс</t>
  </si>
  <si>
    <t>преподаватель-организатор ОБЖ</t>
  </si>
  <si>
    <t>НЗ Почетный работник сферы образования и просвещения РФ</t>
  </si>
  <si>
    <t>ОБЖ</t>
  </si>
  <si>
    <t>тьютор</t>
  </si>
  <si>
    <t>черчение</t>
  </si>
  <si>
    <t>социальный педагог</t>
  </si>
  <si>
    <t>физкультура</t>
  </si>
  <si>
    <t>ПГДОН</t>
  </si>
  <si>
    <t>концертмейстер</t>
  </si>
  <si>
    <t>французский язык</t>
  </si>
  <si>
    <t xml:space="preserve">педагог-организатор </t>
  </si>
  <si>
    <t>инструктор по физической культуре</t>
  </si>
  <si>
    <t>старший воспитатель</t>
  </si>
  <si>
    <t>обществознание</t>
  </si>
  <si>
    <t>воспитатель дошк отделения</t>
  </si>
  <si>
    <t>музыкальный руководитель</t>
  </si>
  <si>
    <t>заведующий отделом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</si>
</sst>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6">
    <font>
      <sz val="10"/>
      <color theme="1"/>
      <name val="Arial Cyr"/>
      <charset val="134"/>
    </font>
    <font>
      <sz val="10"/>
      <color theme="1"/>
      <name val="Times New Roman"/>
      <charset val="134"/>
    </font>
    <font>
      <sz val="12"/>
      <name val="Times New Roman"/>
      <charset val="134"/>
    </font>
    <font>
      <sz val="16"/>
      <name val="Arial Cyr"/>
      <charset val="134"/>
    </font>
    <font>
      <sz val="14"/>
      <name val="Arial Cyr"/>
      <charset val="134"/>
    </font>
    <font>
      <b/>
      <sz val="16"/>
      <name val="Arial Cyr"/>
      <charset val="134"/>
    </font>
    <font>
      <sz val="8"/>
      <name val="Arial Cyr"/>
      <charset val="134"/>
    </font>
    <font>
      <sz val="10"/>
      <name val="Arial"/>
      <charset val="134"/>
    </font>
    <font>
      <sz val="10"/>
      <name val="Times New Roman"/>
      <charset val="134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charset val="204"/>
    </font>
    <font>
      <sz val="8"/>
      <name val="Arial"/>
      <charset val="204"/>
    </font>
    <font>
      <sz val="9"/>
      <name val="Arial Cyr"/>
      <charset val="204"/>
    </font>
    <font>
      <sz val="12"/>
      <name val="Times New Roman"/>
      <charset val="204"/>
    </font>
    <font>
      <sz val="10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43"/>
        <bgColor indexed="43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4"/>
        <bgColor indexed="44"/>
      </patternFill>
    </fill>
    <fill>
      <patternFill patternType="solid">
        <fgColor indexed="40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6" fillId="0" borderId="0" applyFont="0" applyFill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3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4" borderId="18" applyNumberFormat="0" applyAlignment="0" applyProtection="0">
      <alignment vertical="center"/>
    </xf>
    <xf numFmtId="0" fontId="26" fillId="15" borderId="19" applyNumberFormat="0" applyAlignment="0" applyProtection="0">
      <alignment vertical="center"/>
    </xf>
    <xf numFmtId="0" fontId="27" fillId="15" borderId="18" applyNumberFormat="0" applyAlignment="0" applyProtection="0">
      <alignment vertical="center"/>
    </xf>
    <xf numFmtId="0" fontId="28" fillId="16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</cellStyleXfs>
  <cellXfs count="1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8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180" fontId="0" fillId="0" borderId="1" xfId="0" applyNumberForma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180" fontId="0" fillId="0" borderId="1" xfId="0" applyNumberFormat="1" applyBorder="1" applyAlignment="1">
      <alignment vertical="top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2" fillId="0" borderId="3" xfId="0" applyFont="1" applyBorder="1"/>
    <xf numFmtId="0" fontId="6" fillId="0" borderId="0" xfId="0" applyFont="1"/>
    <xf numFmtId="0" fontId="5" fillId="0" borderId="0" xfId="0" applyFont="1"/>
    <xf numFmtId="0" fontId="7" fillId="0" borderId="0" xfId="0" applyFont="1"/>
    <xf numFmtId="0" fontId="7" fillId="0" borderId="3" xfId="0" applyFont="1" applyBorder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6" xfId="0" applyFont="1" applyFill="1" applyBorder="1" applyAlignment="1">
      <alignment wrapText="1"/>
    </xf>
    <xf numFmtId="0" fontId="7" fillId="4" borderId="7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7" fillId="5" borderId="0" xfId="0" applyFont="1" applyFill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3" borderId="9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7" fillId="5" borderId="9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wrapText="1"/>
    </xf>
    <xf numFmtId="0" fontId="8" fillId="0" borderId="0" xfId="0" applyFont="1" applyAlignment="1">
      <alignment horizontal="center" vertical="top" wrapText="1"/>
    </xf>
    <xf numFmtId="180" fontId="10" fillId="0" borderId="1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180" fontId="10" fillId="0" borderId="0" xfId="0" applyNumberFormat="1" applyFont="1" applyFill="1" applyBorder="1" applyAlignment="1"/>
    <xf numFmtId="0" fontId="9" fillId="0" borderId="1" xfId="0" applyFont="1" applyFill="1" applyBorder="1" applyAlignment="1">
      <alignment vertical="top" wrapText="1"/>
    </xf>
    <xf numFmtId="180" fontId="9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180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180" fontId="10" fillId="0" borderId="0" xfId="0" applyNumberFormat="1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7" fillId="5" borderId="6" xfId="0" applyFont="1" applyFill="1" applyBorder="1"/>
    <xf numFmtId="0" fontId="7" fillId="5" borderId="6" xfId="0" applyFont="1" applyFill="1" applyBorder="1" applyAlignment="1">
      <alignment wrapText="1"/>
    </xf>
    <xf numFmtId="0" fontId="7" fillId="5" borderId="5" xfId="0" applyFont="1" applyFill="1" applyBorder="1" applyAlignment="1">
      <alignment wrapText="1"/>
    </xf>
    <xf numFmtId="0" fontId="7" fillId="7" borderId="4" xfId="0" applyFont="1" applyFill="1" applyBorder="1" applyAlignment="1">
      <alignment wrapText="1"/>
    </xf>
    <xf numFmtId="0" fontId="7" fillId="7" borderId="6" xfId="0" applyFont="1" applyFill="1" applyBorder="1" applyAlignment="1">
      <alignment wrapText="1"/>
    </xf>
    <xf numFmtId="0" fontId="7" fillId="7" borderId="5" xfId="0" applyFont="1" applyFill="1" applyBorder="1" applyAlignment="1">
      <alignment wrapText="1"/>
    </xf>
    <xf numFmtId="0" fontId="7" fillId="0" borderId="12" xfId="0" applyFont="1" applyBorder="1" applyAlignment="1">
      <alignment horizontal="center" wrapText="1"/>
    </xf>
    <xf numFmtId="0" fontId="7" fillId="5" borderId="10" xfId="0" applyFont="1" applyFill="1" applyBorder="1" applyAlignment="1">
      <alignment wrapText="1"/>
    </xf>
    <xf numFmtId="0" fontId="7" fillId="7" borderId="9" xfId="0" applyFont="1" applyFill="1" applyBorder="1" applyAlignment="1">
      <alignment wrapText="1"/>
    </xf>
    <xf numFmtId="0" fontId="7" fillId="7" borderId="3" xfId="0" applyFont="1" applyFill="1" applyBorder="1" applyAlignment="1">
      <alignment wrapText="1"/>
    </xf>
    <xf numFmtId="0" fontId="7" fillId="7" borderId="10" xfId="0" applyFont="1" applyFill="1" applyBorder="1" applyAlignment="1">
      <alignment wrapText="1"/>
    </xf>
    <xf numFmtId="0" fontId="7" fillId="7" borderId="11" xfId="0" applyFont="1" applyFill="1" applyBorder="1" applyAlignment="1">
      <alignment wrapText="1"/>
    </xf>
    <xf numFmtId="0" fontId="0" fillId="0" borderId="13" xfId="0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Fill="1" applyBorder="1" applyAlignment="1">
      <alignment horizontal="justify" vertical="center"/>
    </xf>
    <xf numFmtId="0" fontId="10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4" xfId="0" applyBorder="1" applyAlignment="1">
      <alignment wrapText="1"/>
    </xf>
    <xf numFmtId="0" fontId="7" fillId="8" borderId="12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7" fillId="9" borderId="12" xfId="0" applyFont="1" applyFill="1" applyBorder="1" applyAlignment="1">
      <alignment wrapText="1"/>
    </xf>
    <xf numFmtId="0" fontId="7" fillId="9" borderId="7" xfId="0" applyFont="1" applyFill="1" applyBorder="1" applyAlignment="1">
      <alignment wrapText="1"/>
    </xf>
    <xf numFmtId="0" fontId="0" fillId="0" borderId="11" xfId="0" applyBorder="1" applyAlignment="1">
      <alignment horizontal="center" wrapText="1"/>
    </xf>
    <xf numFmtId="0" fontId="7" fillId="10" borderId="12" xfId="0" applyFont="1" applyFill="1" applyBorder="1" applyAlignment="1">
      <alignment horizontal="center" wrapText="1"/>
    </xf>
    <xf numFmtId="0" fontId="7" fillId="10" borderId="14" xfId="0" applyFont="1" applyFill="1" applyBorder="1" applyAlignment="1">
      <alignment horizontal="center" wrapText="1"/>
    </xf>
    <xf numFmtId="0" fontId="7" fillId="11" borderId="12" xfId="0" applyFont="1" applyFill="1" applyBorder="1" applyAlignment="1">
      <alignment horizontal="center" wrapText="1"/>
    </xf>
    <xf numFmtId="0" fontId="7" fillId="11" borderId="14" xfId="0" applyFont="1" applyFill="1" applyBorder="1" applyAlignment="1">
      <alignment horizontal="center" wrapText="1"/>
    </xf>
    <xf numFmtId="0" fontId="7" fillId="8" borderId="14" xfId="0" applyFont="1" applyFill="1" applyBorder="1" applyAlignment="1">
      <alignment horizontal="center" wrapText="1"/>
    </xf>
    <xf numFmtId="0" fontId="7" fillId="10" borderId="11" xfId="0" applyFont="1" applyFill="1" applyBorder="1" applyAlignment="1">
      <alignment horizontal="center" wrapText="1"/>
    </xf>
    <xf numFmtId="0" fontId="7" fillId="11" borderId="11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180" fontId="10" fillId="0" borderId="0" xfId="0" applyNumberFormat="1" applyFont="1" applyFill="1" applyBorder="1" applyAlignment="1">
      <alignment wrapText="1"/>
    </xf>
    <xf numFmtId="180" fontId="10" fillId="12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/>
    <xf numFmtId="180" fontId="11" fillId="0" borderId="1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justify" vertical="top" wrapText="1"/>
    </xf>
    <xf numFmtId="0" fontId="9" fillId="0" borderId="0" xfId="0" applyFont="1" applyFill="1" applyBorder="1" applyAlignment="1">
      <alignment vertical="top" wrapText="1"/>
    </xf>
    <xf numFmtId="1" fontId="10" fillId="0" borderId="1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left" vertical="top" wrapText="1"/>
    </xf>
    <xf numFmtId="180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X159"/>
  <sheetViews>
    <sheetView tabSelected="1" zoomScale="90" zoomScaleNormal="90" workbookViewId="0">
      <pane xSplit="3" ySplit="13" topLeftCell="D140" activePane="bottomRight" state="frozen"/>
      <selection/>
      <selection pane="topRight"/>
      <selection pane="bottomLeft"/>
      <selection pane="bottomRight" activeCell="E15" sqref="E15"/>
    </sheetView>
  </sheetViews>
  <sheetFormatPr defaultColWidth="9" defaultRowHeight="12.75"/>
  <cols>
    <col min="1" max="1" width="22.4222222222222" customWidth="1"/>
    <col min="2" max="2" width="6.71111111111111" customWidth="1"/>
    <col min="3" max="3" width="25.8555555555556" customWidth="1"/>
    <col min="4" max="4" width="13.8555555555556" customWidth="1"/>
    <col min="5" max="5" width="17.2888888888889" customWidth="1"/>
    <col min="7" max="7" width="11.8555555555556" customWidth="1"/>
    <col min="8" max="8" width="16.1444444444444" customWidth="1"/>
    <col min="11" max="11" width="17" customWidth="1"/>
    <col min="12" max="12" width="13.7111111111111" customWidth="1"/>
    <col min="13" max="13" width="12.5666666666667" customWidth="1"/>
    <col min="14" max="14" width="16.5666666666667" customWidth="1"/>
    <col min="16" max="16" width="11.4222222222222" customWidth="1"/>
    <col min="17" max="17" width="12.4222222222222" customWidth="1"/>
    <col min="18" max="18" width="10.8555555555556" customWidth="1"/>
    <col min="19" max="20" width="17.7111111111111" customWidth="1"/>
    <col min="21" max="21" width="21.4222222222222" customWidth="1"/>
    <col min="22" max="22" width="14.2888888888889" customWidth="1"/>
    <col min="23" max="23" width="12" customWidth="1"/>
    <col min="24" max="24" width="12.5666666666667" customWidth="1"/>
  </cols>
  <sheetData>
    <row r="3" ht="20.25" spans="3:3">
      <c r="C3" s="24" t="s">
        <v>0</v>
      </c>
    </row>
    <row r="4" ht="15.75" spans="3:3">
      <c r="C4" s="25" t="s">
        <v>1</v>
      </c>
    </row>
    <row r="5" spans="3:3">
      <c r="C5" s="26" t="s">
        <v>2</v>
      </c>
    </row>
    <row r="6" ht="20.25" spans="3:3">
      <c r="C6" s="27"/>
    </row>
    <row r="8" ht="26.25" customHeight="1" spans="3:3">
      <c r="C8" s="13"/>
    </row>
    <row r="9" ht="24.75" customHeight="1" spans="3:3">
      <c r="C9" s="13"/>
    </row>
    <row r="10" spans="1:24">
      <c r="A10" s="28"/>
      <c r="B10" s="28"/>
      <c r="C10" s="28"/>
      <c r="D10" s="28"/>
      <c r="E10" s="28"/>
      <c r="F10" s="28"/>
      <c r="G10" s="28"/>
      <c r="H10" s="29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</row>
    <row r="11" ht="15" customHeight="1" spans="1:24">
      <c r="A11" s="30" t="s">
        <v>3</v>
      </c>
      <c r="B11" s="31" t="s">
        <v>4</v>
      </c>
      <c r="C11" s="32"/>
      <c r="D11" s="33"/>
      <c r="E11" s="34"/>
      <c r="F11" s="35" t="s">
        <v>5</v>
      </c>
      <c r="G11" s="36"/>
      <c r="H11" s="37"/>
      <c r="I11" s="69" t="s">
        <v>6</v>
      </c>
      <c r="J11" s="70"/>
      <c r="K11" s="71"/>
      <c r="L11" s="72"/>
      <c r="M11" s="73" t="s">
        <v>7</v>
      </c>
      <c r="N11" s="74"/>
      <c r="O11" s="30" t="s">
        <v>8</v>
      </c>
      <c r="P11" s="75" t="s">
        <v>9</v>
      </c>
      <c r="Q11" s="90"/>
      <c r="R11" s="91"/>
      <c r="S11" s="92" t="s">
        <v>10</v>
      </c>
      <c r="T11" s="93"/>
      <c r="U11" s="93"/>
      <c r="V11" s="94"/>
      <c r="W11" s="95"/>
      <c r="X11" s="96"/>
    </row>
    <row r="12" ht="25.5" customHeight="1" spans="1:24">
      <c r="A12" s="30"/>
      <c r="B12" s="38"/>
      <c r="C12" s="39" t="s">
        <v>11</v>
      </c>
      <c r="D12" s="40"/>
      <c r="E12" s="41"/>
      <c r="F12" s="35"/>
      <c r="G12" s="42"/>
      <c r="H12" s="43"/>
      <c r="I12" s="43"/>
      <c r="J12" s="43"/>
      <c r="K12" s="76"/>
      <c r="L12" s="77"/>
      <c r="M12" s="78"/>
      <c r="N12" s="79"/>
      <c r="O12" s="30"/>
      <c r="P12" s="44" t="s">
        <v>12</v>
      </c>
      <c r="Q12" s="97" t="s">
        <v>13</v>
      </c>
      <c r="R12" s="97" t="s">
        <v>14</v>
      </c>
      <c r="S12" s="98" t="s">
        <v>15</v>
      </c>
      <c r="T12" s="99"/>
      <c r="U12" s="100" t="s">
        <v>16</v>
      </c>
      <c r="V12" s="101"/>
      <c r="W12" s="92" t="s">
        <v>17</v>
      </c>
      <c r="X12" s="102"/>
    </row>
    <row r="13" ht="63.75" spans="1:24">
      <c r="A13" s="44"/>
      <c r="B13" s="45"/>
      <c r="C13" s="46" t="s">
        <v>18</v>
      </c>
      <c r="D13" s="46" t="s">
        <v>19</v>
      </c>
      <c r="E13" s="47" t="s">
        <v>20</v>
      </c>
      <c r="F13" s="48"/>
      <c r="G13" s="49" t="s">
        <v>21</v>
      </c>
      <c r="H13" s="50" t="s">
        <v>22</v>
      </c>
      <c r="I13" s="50" t="s">
        <v>23</v>
      </c>
      <c r="J13" s="50" t="s">
        <v>24</v>
      </c>
      <c r="K13" s="50" t="s">
        <v>25</v>
      </c>
      <c r="L13" s="80" t="s">
        <v>26</v>
      </c>
      <c r="M13" s="80" t="s">
        <v>27</v>
      </c>
      <c r="N13" s="80" t="s">
        <v>28</v>
      </c>
      <c r="O13" s="44"/>
      <c r="P13" s="81"/>
      <c r="Q13" s="81"/>
      <c r="R13" s="81"/>
      <c r="S13" s="103" t="s">
        <v>29</v>
      </c>
      <c r="T13" s="103" t="s">
        <v>30</v>
      </c>
      <c r="U13" s="104" t="s">
        <v>29</v>
      </c>
      <c r="V13" s="104" t="s">
        <v>31</v>
      </c>
      <c r="W13" s="105" t="s">
        <v>32</v>
      </c>
      <c r="X13" s="105" t="s">
        <v>33</v>
      </c>
    </row>
    <row r="14" ht="63" customHeight="1" spans="1:24">
      <c r="A14" s="51" t="s">
        <v>1</v>
      </c>
      <c r="B14" s="52">
        <v>1</v>
      </c>
      <c r="C14" s="53" t="s">
        <v>34</v>
      </c>
      <c r="D14" s="54" t="s">
        <v>35</v>
      </c>
      <c r="E14" s="53">
        <v>38</v>
      </c>
      <c r="F14" s="53">
        <v>38</v>
      </c>
      <c r="G14" s="55" t="s">
        <v>36</v>
      </c>
      <c r="H14" s="55" t="s">
        <v>37</v>
      </c>
      <c r="I14" s="55">
        <v>1983</v>
      </c>
      <c r="J14" s="55" t="s">
        <v>38</v>
      </c>
      <c r="K14" s="55" t="s">
        <v>39</v>
      </c>
      <c r="L14" s="62" t="s">
        <v>40</v>
      </c>
      <c r="M14" s="55"/>
      <c r="N14" s="55" t="s">
        <v>41</v>
      </c>
      <c r="O14" s="51"/>
      <c r="P14" s="51">
        <v>2024</v>
      </c>
      <c r="Q14" s="52"/>
      <c r="R14" s="51"/>
      <c r="S14" s="55" t="s">
        <v>42</v>
      </c>
      <c r="T14" s="55">
        <v>2014</v>
      </c>
      <c r="U14" s="55" t="s">
        <v>43</v>
      </c>
      <c r="V14" s="55">
        <v>2007</v>
      </c>
      <c r="W14" s="57">
        <v>44559</v>
      </c>
      <c r="X14" s="55" t="s">
        <v>44</v>
      </c>
    </row>
    <row r="15" customFormat="1" ht="51" spans="1:24">
      <c r="A15" s="51" t="s">
        <v>1</v>
      </c>
      <c r="B15" s="56">
        <v>2</v>
      </c>
      <c r="C15" s="53" t="s">
        <v>45</v>
      </c>
      <c r="D15" s="57" t="s">
        <v>46</v>
      </c>
      <c r="E15" s="53">
        <v>41</v>
      </c>
      <c r="F15" s="53">
        <v>41</v>
      </c>
      <c r="G15" s="55" t="s">
        <v>36</v>
      </c>
      <c r="H15" s="55" t="s">
        <v>47</v>
      </c>
      <c r="I15" s="55">
        <v>1978</v>
      </c>
      <c r="J15" s="55" t="s">
        <v>38</v>
      </c>
      <c r="K15" s="55" t="s">
        <v>48</v>
      </c>
      <c r="L15" s="55" t="s">
        <v>49</v>
      </c>
      <c r="M15" s="55">
        <v>26</v>
      </c>
      <c r="N15" s="55" t="s">
        <v>50</v>
      </c>
      <c r="O15" s="82"/>
      <c r="P15" s="82">
        <v>2023</v>
      </c>
      <c r="Q15" s="56"/>
      <c r="R15" s="82"/>
      <c r="S15" s="55" t="s">
        <v>51</v>
      </c>
      <c r="T15" s="55">
        <v>2023</v>
      </c>
      <c r="U15" s="55" t="s">
        <v>51</v>
      </c>
      <c r="V15" s="55">
        <v>2023</v>
      </c>
      <c r="W15" s="54">
        <v>45575</v>
      </c>
      <c r="X15" s="53" t="s">
        <v>52</v>
      </c>
    </row>
    <row r="16" ht="38.25" spans="1:24">
      <c r="A16" s="51" t="s">
        <v>1</v>
      </c>
      <c r="B16" s="52">
        <v>3</v>
      </c>
      <c r="C16" s="58" t="s">
        <v>53</v>
      </c>
      <c r="D16" s="57" t="s">
        <v>54</v>
      </c>
      <c r="E16" s="53">
        <v>3</v>
      </c>
      <c r="F16" s="53">
        <v>3</v>
      </c>
      <c r="G16" s="55" t="s">
        <v>55</v>
      </c>
      <c r="H16" s="55" t="s">
        <v>56</v>
      </c>
      <c r="I16" s="55">
        <v>2022</v>
      </c>
      <c r="J16" s="55" t="s">
        <v>38</v>
      </c>
      <c r="K16" s="55" t="s">
        <v>57</v>
      </c>
      <c r="L16" s="55" t="s">
        <v>57</v>
      </c>
      <c r="M16" s="55" t="s">
        <v>58</v>
      </c>
      <c r="N16" s="55" t="s">
        <v>41</v>
      </c>
      <c r="S16" s="53"/>
      <c r="T16" s="53"/>
      <c r="U16" s="53"/>
      <c r="V16" s="53"/>
      <c r="W16" s="53"/>
      <c r="X16" s="53"/>
    </row>
    <row r="17" ht="25.5" spans="1:24">
      <c r="A17" s="51" t="s">
        <v>1</v>
      </c>
      <c r="B17" s="56">
        <v>4</v>
      </c>
      <c r="C17" s="59" t="s">
        <v>59</v>
      </c>
      <c r="D17" s="59" t="s">
        <v>46</v>
      </c>
      <c r="E17" s="53">
        <v>25</v>
      </c>
      <c r="F17" s="53">
        <v>25</v>
      </c>
      <c r="G17" s="53" t="s">
        <v>36</v>
      </c>
      <c r="H17" s="53" t="s">
        <v>37</v>
      </c>
      <c r="I17" s="53">
        <v>1995</v>
      </c>
      <c r="J17" s="53" t="s">
        <v>38</v>
      </c>
      <c r="K17" s="53" t="s">
        <v>60</v>
      </c>
      <c r="L17" s="53" t="s">
        <v>60</v>
      </c>
      <c r="M17" s="53"/>
      <c r="N17" s="53" t="s">
        <v>61</v>
      </c>
      <c r="P17" s="83">
        <v>2024</v>
      </c>
      <c r="S17" s="53" t="s">
        <v>62</v>
      </c>
      <c r="T17" s="53">
        <v>2018</v>
      </c>
      <c r="U17" s="53"/>
      <c r="V17" s="53"/>
      <c r="W17" s="54">
        <v>44642</v>
      </c>
      <c r="X17" s="53" t="s">
        <v>44</v>
      </c>
    </row>
    <row r="18" ht="25.5" spans="1:24">
      <c r="A18" s="51" t="s">
        <v>1</v>
      </c>
      <c r="B18" s="52">
        <v>5</v>
      </c>
      <c r="C18" s="60" t="s">
        <v>63</v>
      </c>
      <c r="D18" s="61" t="s">
        <v>54</v>
      </c>
      <c r="E18" s="53">
        <v>1</v>
      </c>
      <c r="F18" s="53">
        <v>1</v>
      </c>
      <c r="G18" s="60" t="s">
        <v>36</v>
      </c>
      <c r="H18" s="60" t="s">
        <v>64</v>
      </c>
      <c r="I18" s="60">
        <v>2023</v>
      </c>
      <c r="J18" s="60" t="s">
        <v>38</v>
      </c>
      <c r="K18" s="60" t="s">
        <v>65</v>
      </c>
      <c r="L18" s="60" t="s">
        <v>66</v>
      </c>
      <c r="M18" s="60">
        <v>18</v>
      </c>
      <c r="N18" s="60" t="s">
        <v>67</v>
      </c>
      <c r="P18" s="53">
        <v>2024</v>
      </c>
      <c r="S18" s="53"/>
      <c r="T18" s="53"/>
      <c r="U18" s="53"/>
      <c r="V18" s="53"/>
      <c r="W18" s="53"/>
      <c r="X18" s="53"/>
    </row>
    <row r="19" ht="102" spans="1:24">
      <c r="A19" s="51" t="s">
        <v>1</v>
      </c>
      <c r="B19" s="56">
        <v>6</v>
      </c>
      <c r="C19" s="57" t="s">
        <v>68</v>
      </c>
      <c r="D19" s="57" t="s">
        <v>46</v>
      </c>
      <c r="E19" s="53">
        <v>12</v>
      </c>
      <c r="F19" s="53">
        <v>11</v>
      </c>
      <c r="G19" s="55" t="s">
        <v>36</v>
      </c>
      <c r="H19" s="55" t="s">
        <v>69</v>
      </c>
      <c r="I19" s="55">
        <v>2013</v>
      </c>
      <c r="J19" s="55" t="s">
        <v>70</v>
      </c>
      <c r="K19" s="55" t="s">
        <v>71</v>
      </c>
      <c r="L19" s="55" t="s">
        <v>72</v>
      </c>
      <c r="M19" s="55" t="s">
        <v>58</v>
      </c>
      <c r="N19" s="55" t="s">
        <v>73</v>
      </c>
      <c r="P19" s="53">
        <v>2022</v>
      </c>
      <c r="S19" s="55"/>
      <c r="T19" s="55"/>
      <c r="U19" s="55"/>
      <c r="V19" s="55"/>
      <c r="W19" s="57">
        <v>44680</v>
      </c>
      <c r="X19" s="55" t="s">
        <v>74</v>
      </c>
    </row>
    <row r="20" ht="76.5" spans="1:24">
      <c r="A20" s="51" t="s">
        <v>1</v>
      </c>
      <c r="B20" s="52">
        <v>7</v>
      </c>
      <c r="C20" s="53" t="s">
        <v>75</v>
      </c>
      <c r="D20" s="57" t="s">
        <v>35</v>
      </c>
      <c r="E20" s="53">
        <v>20</v>
      </c>
      <c r="F20" s="53">
        <v>5</v>
      </c>
      <c r="G20" s="55" t="s">
        <v>36</v>
      </c>
      <c r="H20" s="55" t="s">
        <v>76</v>
      </c>
      <c r="I20" s="55">
        <v>2021</v>
      </c>
      <c r="J20" s="55" t="s">
        <v>38</v>
      </c>
      <c r="K20" s="55" t="s">
        <v>77</v>
      </c>
      <c r="L20" s="55" t="s">
        <v>57</v>
      </c>
      <c r="M20" s="55">
        <v>18</v>
      </c>
      <c r="N20" s="55" t="s">
        <v>41</v>
      </c>
      <c r="P20" s="53">
        <v>2022</v>
      </c>
      <c r="S20" s="55" t="s">
        <v>78</v>
      </c>
      <c r="T20" s="55">
        <v>2021</v>
      </c>
      <c r="U20" s="55"/>
      <c r="V20" s="55"/>
      <c r="W20" s="54">
        <v>44897</v>
      </c>
      <c r="X20" s="53" t="s">
        <v>74</v>
      </c>
    </row>
    <row r="21" ht="38.25" spans="1:24">
      <c r="A21" s="51" t="s">
        <v>1</v>
      </c>
      <c r="B21" s="56">
        <v>8</v>
      </c>
      <c r="C21" s="53" t="s">
        <v>79</v>
      </c>
      <c r="D21" s="55" t="s">
        <v>80</v>
      </c>
      <c r="E21" s="53">
        <v>34</v>
      </c>
      <c r="F21" s="53">
        <v>2</v>
      </c>
      <c r="G21" s="55" t="s">
        <v>55</v>
      </c>
      <c r="H21" s="55" t="s">
        <v>81</v>
      </c>
      <c r="I21" s="55">
        <v>1989</v>
      </c>
      <c r="J21" s="55" t="s">
        <v>38</v>
      </c>
      <c r="K21" s="55" t="s">
        <v>82</v>
      </c>
      <c r="L21" s="55" t="s">
        <v>83</v>
      </c>
      <c r="M21" s="55"/>
      <c r="N21" s="55" t="s">
        <v>84</v>
      </c>
      <c r="P21" s="53">
        <v>2024</v>
      </c>
      <c r="S21" s="53"/>
      <c r="T21" s="53"/>
      <c r="U21" s="53"/>
      <c r="V21" s="53"/>
      <c r="W21" s="53"/>
      <c r="X21" s="53"/>
    </row>
    <row r="22" ht="63.75" spans="1:24">
      <c r="A22" s="51" t="s">
        <v>1</v>
      </c>
      <c r="B22" s="52">
        <v>9</v>
      </c>
      <c r="C22" s="53" t="s">
        <v>85</v>
      </c>
      <c r="D22" s="57" t="s">
        <v>35</v>
      </c>
      <c r="E22" s="53">
        <v>50</v>
      </c>
      <c r="F22" s="53">
        <v>50</v>
      </c>
      <c r="G22" s="55" t="s">
        <v>36</v>
      </c>
      <c r="H22" s="55" t="s">
        <v>86</v>
      </c>
      <c r="I22" s="55">
        <v>1985</v>
      </c>
      <c r="J22" s="55" t="s">
        <v>38</v>
      </c>
      <c r="K22" s="55" t="s">
        <v>87</v>
      </c>
      <c r="L22" s="55" t="s">
        <v>88</v>
      </c>
      <c r="M22" s="55">
        <v>36</v>
      </c>
      <c r="N22" s="55"/>
      <c r="P22" s="53">
        <v>2024</v>
      </c>
      <c r="S22" s="55" t="s">
        <v>62</v>
      </c>
      <c r="T22" s="55">
        <v>2009</v>
      </c>
      <c r="U22" s="55" t="s">
        <v>51</v>
      </c>
      <c r="V22" s="55">
        <v>2002</v>
      </c>
      <c r="W22" s="57"/>
      <c r="X22" s="55"/>
    </row>
    <row r="23" ht="102" spans="1:24">
      <c r="A23" s="51" t="s">
        <v>1</v>
      </c>
      <c r="B23" s="56">
        <v>10</v>
      </c>
      <c r="C23" s="53" t="s">
        <v>89</v>
      </c>
      <c r="D23" s="57" t="s">
        <v>46</v>
      </c>
      <c r="E23" s="53">
        <v>36</v>
      </c>
      <c r="F23" s="53">
        <v>36</v>
      </c>
      <c r="G23" s="55" t="s">
        <v>36</v>
      </c>
      <c r="H23" s="62" t="s">
        <v>90</v>
      </c>
      <c r="I23" s="55">
        <v>1987</v>
      </c>
      <c r="J23" s="64" t="s">
        <v>91</v>
      </c>
      <c r="K23" s="55" t="s">
        <v>92</v>
      </c>
      <c r="L23" s="62" t="s">
        <v>93</v>
      </c>
      <c r="M23" s="84">
        <v>9</v>
      </c>
      <c r="N23" s="55" t="s">
        <v>94</v>
      </c>
      <c r="P23" s="55" t="s">
        <v>95</v>
      </c>
      <c r="S23" s="55" t="s">
        <v>96</v>
      </c>
      <c r="T23" s="55">
        <v>2005</v>
      </c>
      <c r="U23" s="55" t="s">
        <v>51</v>
      </c>
      <c r="V23" s="55">
        <v>2023</v>
      </c>
      <c r="W23" s="57">
        <v>44652</v>
      </c>
      <c r="X23" s="55" t="s">
        <v>44</v>
      </c>
    </row>
    <row r="24" ht="89.25" spans="1:24">
      <c r="A24" s="51" t="s">
        <v>1</v>
      </c>
      <c r="B24" s="52">
        <v>11</v>
      </c>
      <c r="C24" s="53" t="s">
        <v>97</v>
      </c>
      <c r="D24" s="63" t="s">
        <v>46</v>
      </c>
      <c r="E24" s="53">
        <v>38</v>
      </c>
      <c r="F24" s="53">
        <v>38</v>
      </c>
      <c r="G24" s="64" t="s">
        <v>36</v>
      </c>
      <c r="H24" s="62" t="s">
        <v>37</v>
      </c>
      <c r="I24" s="64">
        <v>1985</v>
      </c>
      <c r="J24" s="64" t="s">
        <v>38</v>
      </c>
      <c r="K24" s="85" t="s">
        <v>98</v>
      </c>
      <c r="L24" s="62" t="s">
        <v>99</v>
      </c>
      <c r="M24" s="62">
        <v>18</v>
      </c>
      <c r="N24" s="85" t="s">
        <v>100</v>
      </c>
      <c r="P24" s="53"/>
      <c r="S24" s="55" t="s">
        <v>101</v>
      </c>
      <c r="T24" s="55">
        <v>2007</v>
      </c>
      <c r="U24" s="55" t="s">
        <v>102</v>
      </c>
      <c r="V24" s="55">
        <v>2023</v>
      </c>
      <c r="W24" s="57">
        <v>45030</v>
      </c>
      <c r="X24" s="55" t="s">
        <v>44</v>
      </c>
    </row>
    <row r="25" ht="51" spans="1:24">
      <c r="A25" s="51" t="s">
        <v>1</v>
      </c>
      <c r="B25" s="56">
        <v>12</v>
      </c>
      <c r="C25" s="53" t="s">
        <v>103</v>
      </c>
      <c r="D25" s="57" t="s">
        <v>46</v>
      </c>
      <c r="E25" s="53">
        <v>35</v>
      </c>
      <c r="F25" s="53">
        <v>28</v>
      </c>
      <c r="G25" s="55" t="s">
        <v>36</v>
      </c>
      <c r="H25" s="55" t="s">
        <v>90</v>
      </c>
      <c r="I25" s="55">
        <v>1994</v>
      </c>
      <c r="J25" s="55" t="s">
        <v>38</v>
      </c>
      <c r="K25" s="55" t="s">
        <v>99</v>
      </c>
      <c r="L25" s="55" t="s">
        <v>104</v>
      </c>
      <c r="M25" s="55">
        <v>30</v>
      </c>
      <c r="N25" s="55" t="s">
        <v>100</v>
      </c>
      <c r="P25" s="86">
        <v>2024</v>
      </c>
      <c r="S25" s="53"/>
      <c r="T25" s="53"/>
      <c r="U25" s="55"/>
      <c r="V25" s="55"/>
      <c r="W25" s="54">
        <v>45341</v>
      </c>
      <c r="X25" s="53" t="s">
        <v>74</v>
      </c>
    </row>
    <row r="26" ht="51" spans="1:24">
      <c r="A26" s="51" t="s">
        <v>1</v>
      </c>
      <c r="B26" s="52">
        <v>13</v>
      </c>
      <c r="C26" s="53" t="s">
        <v>105</v>
      </c>
      <c r="D26" s="57" t="s">
        <v>54</v>
      </c>
      <c r="E26" s="53">
        <v>13</v>
      </c>
      <c r="F26" s="53">
        <v>13</v>
      </c>
      <c r="G26" s="55" t="s">
        <v>36</v>
      </c>
      <c r="H26" s="55" t="s">
        <v>106</v>
      </c>
      <c r="I26" s="55">
        <v>2010</v>
      </c>
      <c r="J26" s="55" t="s">
        <v>38</v>
      </c>
      <c r="K26" s="55" t="s">
        <v>107</v>
      </c>
      <c r="L26" s="55" t="s">
        <v>104</v>
      </c>
      <c r="M26" s="55">
        <v>27</v>
      </c>
      <c r="N26" s="55" t="s">
        <v>100</v>
      </c>
      <c r="P26" s="53">
        <v>2022</v>
      </c>
      <c r="S26" s="53" t="s">
        <v>108</v>
      </c>
      <c r="T26" s="53">
        <v>2024</v>
      </c>
      <c r="W26" s="54">
        <v>45391</v>
      </c>
      <c r="X26" s="53" t="s">
        <v>52</v>
      </c>
    </row>
    <row r="27" ht="114.75" spans="1:24">
      <c r="A27" s="51" t="s">
        <v>1</v>
      </c>
      <c r="B27" s="56">
        <v>14</v>
      </c>
      <c r="C27" s="53" t="s">
        <v>109</v>
      </c>
      <c r="D27" s="57" t="s">
        <v>35</v>
      </c>
      <c r="E27" s="53">
        <v>20</v>
      </c>
      <c r="F27" s="53">
        <v>20</v>
      </c>
      <c r="G27" s="55" t="s">
        <v>36</v>
      </c>
      <c r="H27" s="55" t="s">
        <v>86</v>
      </c>
      <c r="I27" s="55">
        <v>2013</v>
      </c>
      <c r="J27" s="55" t="s">
        <v>110</v>
      </c>
      <c r="K27" s="55" t="s">
        <v>111</v>
      </c>
      <c r="L27" s="55" t="s">
        <v>112</v>
      </c>
      <c r="M27" s="55">
        <v>36</v>
      </c>
      <c r="N27" s="55"/>
      <c r="P27" s="86">
        <v>2023</v>
      </c>
      <c r="S27" s="53" t="s">
        <v>108</v>
      </c>
      <c r="T27" s="53"/>
      <c r="W27" s="57">
        <v>45058</v>
      </c>
      <c r="X27" s="55" t="s">
        <v>44</v>
      </c>
    </row>
    <row r="28" ht="63.75" spans="1:24">
      <c r="A28" s="51" t="s">
        <v>1</v>
      </c>
      <c r="B28" s="52">
        <v>15</v>
      </c>
      <c r="C28" s="53" t="s">
        <v>113</v>
      </c>
      <c r="D28" s="57" t="s">
        <v>46</v>
      </c>
      <c r="E28" s="53">
        <v>43</v>
      </c>
      <c r="F28" s="53">
        <v>43</v>
      </c>
      <c r="G28" s="55" t="s">
        <v>36</v>
      </c>
      <c r="H28" s="55" t="s">
        <v>114</v>
      </c>
      <c r="I28" s="55">
        <v>1976</v>
      </c>
      <c r="J28" s="55" t="s">
        <v>38</v>
      </c>
      <c r="K28" s="55" t="s">
        <v>115</v>
      </c>
      <c r="L28" s="55" t="s">
        <v>116</v>
      </c>
      <c r="M28" s="55">
        <v>29</v>
      </c>
      <c r="N28" s="55" t="s">
        <v>117</v>
      </c>
      <c r="P28" s="86">
        <v>2024</v>
      </c>
      <c r="S28" s="55" t="s">
        <v>101</v>
      </c>
      <c r="T28" s="55">
        <v>2000</v>
      </c>
      <c r="U28" s="55"/>
      <c r="V28" s="55"/>
      <c r="W28" s="57">
        <v>45572</v>
      </c>
      <c r="X28" s="55" t="s">
        <v>44</v>
      </c>
    </row>
    <row r="29" ht="25.5" spans="1:24">
      <c r="A29" s="51" t="s">
        <v>1</v>
      </c>
      <c r="B29" s="56">
        <v>16</v>
      </c>
      <c r="C29" s="53" t="s">
        <v>118</v>
      </c>
      <c r="D29" s="57" t="s">
        <v>80</v>
      </c>
      <c r="E29" s="53">
        <v>21</v>
      </c>
      <c r="F29" s="53">
        <v>21</v>
      </c>
      <c r="G29" s="55" t="s">
        <v>36</v>
      </c>
      <c r="H29" s="55" t="s">
        <v>119</v>
      </c>
      <c r="I29" s="55">
        <v>2012</v>
      </c>
      <c r="J29" s="55" t="s">
        <v>38</v>
      </c>
      <c r="K29" s="55" t="s">
        <v>83</v>
      </c>
      <c r="L29" s="55" t="s">
        <v>83</v>
      </c>
      <c r="M29" s="55">
        <v>20</v>
      </c>
      <c r="N29" s="55" t="s">
        <v>84</v>
      </c>
      <c r="P29" s="53">
        <v>2023</v>
      </c>
      <c r="S29" s="53"/>
      <c r="T29" s="53"/>
      <c r="U29" s="55"/>
      <c r="V29" s="55"/>
      <c r="W29" s="54"/>
      <c r="X29" s="53"/>
    </row>
    <row r="30" ht="76.5" spans="1:24">
      <c r="A30" s="51" t="s">
        <v>1</v>
      </c>
      <c r="B30" s="52">
        <v>17</v>
      </c>
      <c r="C30" s="53" t="s">
        <v>120</v>
      </c>
      <c r="D30" s="57" t="s">
        <v>54</v>
      </c>
      <c r="E30" s="53">
        <v>43</v>
      </c>
      <c r="F30" s="53">
        <v>43</v>
      </c>
      <c r="G30" s="55" t="s">
        <v>121</v>
      </c>
      <c r="H30" s="55" t="s">
        <v>37</v>
      </c>
      <c r="I30" s="55">
        <v>1981</v>
      </c>
      <c r="J30" s="55" t="s">
        <v>38</v>
      </c>
      <c r="K30" s="55" t="s">
        <v>122</v>
      </c>
      <c r="L30" s="55" t="s">
        <v>104</v>
      </c>
      <c r="M30" s="55">
        <v>18</v>
      </c>
      <c r="N30" s="55" t="s">
        <v>100</v>
      </c>
      <c r="P30" s="53"/>
      <c r="S30" s="55" t="s">
        <v>123</v>
      </c>
      <c r="T30" s="55">
        <v>2019</v>
      </c>
      <c r="U30" s="55" t="s">
        <v>123</v>
      </c>
      <c r="V30" s="55">
        <v>2019</v>
      </c>
      <c r="W30" s="54">
        <v>44775</v>
      </c>
      <c r="X30" s="53" t="s">
        <v>52</v>
      </c>
    </row>
    <row r="31" ht="76.5" spans="1:24">
      <c r="A31" s="51" t="s">
        <v>1</v>
      </c>
      <c r="B31" s="56">
        <v>18</v>
      </c>
      <c r="C31" s="53" t="s">
        <v>124</v>
      </c>
      <c r="D31" s="57" t="s">
        <v>35</v>
      </c>
      <c r="E31" s="53">
        <v>46</v>
      </c>
      <c r="F31" s="53">
        <v>46</v>
      </c>
      <c r="G31" s="55" t="s">
        <v>36</v>
      </c>
      <c r="H31" s="55" t="s">
        <v>125</v>
      </c>
      <c r="I31" s="55">
        <v>1985</v>
      </c>
      <c r="J31" s="55" t="s">
        <v>38</v>
      </c>
      <c r="K31" s="55" t="s">
        <v>126</v>
      </c>
      <c r="L31" s="55" t="s">
        <v>40</v>
      </c>
      <c r="M31" s="55">
        <v>36</v>
      </c>
      <c r="N31" s="55"/>
      <c r="P31" s="53"/>
      <c r="S31" s="53"/>
      <c r="T31" s="53"/>
      <c r="U31" s="55" t="s">
        <v>51</v>
      </c>
      <c r="V31" s="55">
        <v>2009</v>
      </c>
      <c r="W31" s="54"/>
      <c r="X31" s="53"/>
    </row>
    <row r="32" ht="63.75" spans="1:24">
      <c r="A32" s="51" t="s">
        <v>1</v>
      </c>
      <c r="B32" s="52">
        <v>19</v>
      </c>
      <c r="C32" s="53" t="s">
        <v>127</v>
      </c>
      <c r="D32" s="57" t="s">
        <v>35</v>
      </c>
      <c r="E32" s="53">
        <v>33</v>
      </c>
      <c r="F32" s="53">
        <v>33</v>
      </c>
      <c r="G32" s="55" t="s">
        <v>36</v>
      </c>
      <c r="H32" s="55" t="s">
        <v>128</v>
      </c>
      <c r="I32" s="55">
        <v>1994</v>
      </c>
      <c r="J32" s="55" t="s">
        <v>38</v>
      </c>
      <c r="K32" s="55" t="s">
        <v>129</v>
      </c>
      <c r="L32" s="55" t="s">
        <v>129</v>
      </c>
      <c r="M32" s="55">
        <v>36</v>
      </c>
      <c r="N32" s="55"/>
      <c r="P32" s="53">
        <v>2023</v>
      </c>
      <c r="S32" s="53"/>
      <c r="T32" s="53"/>
      <c r="U32" s="53"/>
      <c r="V32" s="53"/>
      <c r="W32" s="54">
        <v>44616</v>
      </c>
      <c r="X32" s="53" t="s">
        <v>74</v>
      </c>
    </row>
    <row r="33" ht="63.75" spans="1:24">
      <c r="A33" s="51" t="s">
        <v>1</v>
      </c>
      <c r="B33" s="56">
        <v>20</v>
      </c>
      <c r="C33" s="53" t="s">
        <v>130</v>
      </c>
      <c r="D33" s="65" t="s">
        <v>46</v>
      </c>
      <c r="E33" s="53">
        <v>32</v>
      </c>
      <c r="F33" s="53">
        <v>32</v>
      </c>
      <c r="G33" s="66" t="s">
        <v>131</v>
      </c>
      <c r="H33" s="66" t="s">
        <v>90</v>
      </c>
      <c r="I33" s="87">
        <v>1988</v>
      </c>
      <c r="J33" s="66" t="s">
        <v>38</v>
      </c>
      <c r="K33" s="66" t="s">
        <v>99</v>
      </c>
      <c r="L33" s="55" t="s">
        <v>104</v>
      </c>
      <c r="M33" s="66">
        <v>24</v>
      </c>
      <c r="N33" s="66" t="s">
        <v>100</v>
      </c>
      <c r="P33" s="86">
        <v>2024</v>
      </c>
      <c r="S33" s="55" t="s">
        <v>96</v>
      </c>
      <c r="T33" s="55">
        <v>2020</v>
      </c>
      <c r="U33" s="55" t="s">
        <v>132</v>
      </c>
      <c r="V33" s="55">
        <v>2018</v>
      </c>
      <c r="W33" s="54">
        <v>44526</v>
      </c>
      <c r="X33" s="53" t="s">
        <v>44</v>
      </c>
    </row>
    <row r="34" ht="63.75" spans="1:24">
      <c r="A34" s="51" t="s">
        <v>1</v>
      </c>
      <c r="B34" s="52">
        <v>21</v>
      </c>
      <c r="C34" s="53" t="s">
        <v>133</v>
      </c>
      <c r="D34" s="57" t="s">
        <v>46</v>
      </c>
      <c r="E34" s="53">
        <v>30</v>
      </c>
      <c r="F34" s="53">
        <v>29</v>
      </c>
      <c r="G34" s="55" t="s">
        <v>36</v>
      </c>
      <c r="H34" s="66" t="s">
        <v>90</v>
      </c>
      <c r="I34" s="55">
        <v>2001</v>
      </c>
      <c r="J34" s="55" t="s">
        <v>134</v>
      </c>
      <c r="K34" s="55" t="s">
        <v>135</v>
      </c>
      <c r="L34" s="55" t="s">
        <v>136</v>
      </c>
      <c r="M34" s="66">
        <v>34</v>
      </c>
      <c r="N34" s="55" t="s">
        <v>137</v>
      </c>
      <c r="P34" s="88">
        <v>2023</v>
      </c>
      <c r="S34" s="53"/>
      <c r="T34" s="53"/>
      <c r="U34" s="55" t="s">
        <v>138</v>
      </c>
      <c r="V34" s="55">
        <v>2021</v>
      </c>
      <c r="W34" s="54">
        <v>45630</v>
      </c>
      <c r="X34" s="53" t="s">
        <v>74</v>
      </c>
    </row>
    <row r="35" ht="51" spans="1:24">
      <c r="A35" s="51" t="s">
        <v>1</v>
      </c>
      <c r="B35" s="56">
        <v>22</v>
      </c>
      <c r="C35" s="53" t="s">
        <v>139</v>
      </c>
      <c r="D35" s="57" t="s">
        <v>46</v>
      </c>
      <c r="E35" s="53">
        <v>28</v>
      </c>
      <c r="F35" s="53">
        <v>28</v>
      </c>
      <c r="G35" s="55" t="s">
        <v>36</v>
      </c>
      <c r="H35" s="55" t="s">
        <v>90</v>
      </c>
      <c r="I35" s="55">
        <v>1990</v>
      </c>
      <c r="J35" s="64" t="s">
        <v>91</v>
      </c>
      <c r="K35" s="55" t="s">
        <v>140</v>
      </c>
      <c r="L35" s="62" t="s">
        <v>141</v>
      </c>
      <c r="M35" s="84">
        <v>36</v>
      </c>
      <c r="N35" s="55" t="s">
        <v>142</v>
      </c>
      <c r="P35" s="86">
        <v>2023</v>
      </c>
      <c r="S35" s="55" t="s">
        <v>62</v>
      </c>
      <c r="T35" s="55">
        <v>2012</v>
      </c>
      <c r="U35" s="55" t="s">
        <v>132</v>
      </c>
      <c r="V35" s="55">
        <v>2018</v>
      </c>
      <c r="W35" s="54">
        <v>44512</v>
      </c>
      <c r="X35" s="53" t="s">
        <v>44</v>
      </c>
    </row>
    <row r="36" ht="63.75" spans="1:24">
      <c r="A36" s="51" t="s">
        <v>1</v>
      </c>
      <c r="B36" s="52">
        <v>23</v>
      </c>
      <c r="C36" s="53" t="s">
        <v>143</v>
      </c>
      <c r="D36" s="57" t="s">
        <v>35</v>
      </c>
      <c r="E36" s="53">
        <v>8</v>
      </c>
      <c r="F36" s="53">
        <v>8</v>
      </c>
      <c r="G36" s="55" t="s">
        <v>144</v>
      </c>
      <c r="H36" s="55" t="s">
        <v>145</v>
      </c>
      <c r="I36" s="55">
        <v>2007</v>
      </c>
      <c r="J36" s="55" t="s">
        <v>38</v>
      </c>
      <c r="K36" s="55" t="s">
        <v>146</v>
      </c>
      <c r="L36" s="55" t="s">
        <v>57</v>
      </c>
      <c r="M36" s="55" t="s">
        <v>58</v>
      </c>
      <c r="N36" s="55"/>
      <c r="P36" s="53" t="s">
        <v>147</v>
      </c>
      <c r="S36" s="53"/>
      <c r="T36" s="53"/>
      <c r="U36" s="53"/>
      <c r="V36" s="53"/>
      <c r="W36" s="54">
        <v>44760</v>
      </c>
      <c r="X36" s="53" t="s">
        <v>52</v>
      </c>
    </row>
    <row r="37" ht="102" spans="1:24">
      <c r="A37" s="51" t="s">
        <v>1</v>
      </c>
      <c r="B37" s="56">
        <v>24</v>
      </c>
      <c r="C37" s="53" t="s">
        <v>148</v>
      </c>
      <c r="D37" s="57" t="s">
        <v>35</v>
      </c>
      <c r="E37" s="53">
        <v>18</v>
      </c>
      <c r="F37" s="53">
        <v>18</v>
      </c>
      <c r="G37" s="55" t="s">
        <v>36</v>
      </c>
      <c r="H37" s="55" t="s">
        <v>149</v>
      </c>
      <c r="I37" s="55">
        <v>2015</v>
      </c>
      <c r="J37" s="55" t="s">
        <v>110</v>
      </c>
      <c r="K37" s="55" t="s">
        <v>150</v>
      </c>
      <c r="L37" s="55" t="s">
        <v>57</v>
      </c>
      <c r="M37" s="55"/>
      <c r="N37" s="55" t="s">
        <v>41</v>
      </c>
      <c r="P37" s="53">
        <v>2024</v>
      </c>
      <c r="S37" s="53" t="s">
        <v>151</v>
      </c>
      <c r="T37" s="53">
        <v>2024</v>
      </c>
      <c r="W37" s="53"/>
      <c r="X37" s="53"/>
    </row>
    <row r="38" ht="63.75" spans="1:24">
      <c r="A38" s="51"/>
      <c r="B38" s="52">
        <v>25</v>
      </c>
      <c r="C38" s="53" t="s">
        <v>152</v>
      </c>
      <c r="D38" s="57" t="s">
        <v>80</v>
      </c>
      <c r="E38" s="53">
        <v>0</v>
      </c>
      <c r="F38" s="53">
        <v>0</v>
      </c>
      <c r="G38" s="55" t="s">
        <v>36</v>
      </c>
      <c r="H38" s="55" t="s">
        <v>106</v>
      </c>
      <c r="I38" s="55">
        <v>2024</v>
      </c>
      <c r="J38" s="55" t="s">
        <v>38</v>
      </c>
      <c r="K38" s="55" t="s">
        <v>153</v>
      </c>
      <c r="L38" s="55" t="s">
        <v>66</v>
      </c>
      <c r="M38" s="55">
        <v>24</v>
      </c>
      <c r="N38" s="55" t="s">
        <v>67</v>
      </c>
      <c r="P38" s="53"/>
      <c r="S38" s="106"/>
      <c r="T38" s="106"/>
      <c r="W38" s="54"/>
      <c r="X38" s="53"/>
    </row>
    <row r="39" ht="38.25" spans="1:24">
      <c r="A39" s="51" t="s">
        <v>1</v>
      </c>
      <c r="B39" s="56">
        <v>26</v>
      </c>
      <c r="C39" s="53" t="s">
        <v>154</v>
      </c>
      <c r="D39" s="57" t="s">
        <v>155</v>
      </c>
      <c r="E39" s="53">
        <v>18</v>
      </c>
      <c r="F39" s="53">
        <v>18</v>
      </c>
      <c r="G39" s="55" t="s">
        <v>36</v>
      </c>
      <c r="H39" s="55" t="s">
        <v>106</v>
      </c>
      <c r="I39" s="55">
        <v>2005</v>
      </c>
      <c r="J39" s="55" t="s">
        <v>38</v>
      </c>
      <c r="K39" s="55" t="s">
        <v>156</v>
      </c>
      <c r="L39" s="55" t="s">
        <v>157</v>
      </c>
      <c r="M39" s="55">
        <v>33</v>
      </c>
      <c r="N39" s="55" t="s">
        <v>158</v>
      </c>
      <c r="P39" s="53">
        <v>2022</v>
      </c>
      <c r="S39" s="55" t="s">
        <v>78</v>
      </c>
      <c r="T39" s="55">
        <v>2023</v>
      </c>
      <c r="W39" s="54">
        <v>44760</v>
      </c>
      <c r="X39" s="53" t="s">
        <v>52</v>
      </c>
    </row>
    <row r="40" ht="63.75" spans="1:24">
      <c r="A40" s="51" t="s">
        <v>1</v>
      </c>
      <c r="B40" s="52">
        <v>27</v>
      </c>
      <c r="C40" s="53" t="s">
        <v>159</v>
      </c>
      <c r="D40" s="57" t="s">
        <v>35</v>
      </c>
      <c r="E40" s="53">
        <v>44</v>
      </c>
      <c r="F40" s="53">
        <v>44</v>
      </c>
      <c r="G40" s="55" t="s">
        <v>36</v>
      </c>
      <c r="H40" s="55" t="s">
        <v>160</v>
      </c>
      <c r="I40" s="55">
        <v>1991</v>
      </c>
      <c r="J40" s="55" t="s">
        <v>38</v>
      </c>
      <c r="K40" s="55" t="s">
        <v>57</v>
      </c>
      <c r="L40" s="62" t="s">
        <v>57</v>
      </c>
      <c r="M40" s="55">
        <v>36</v>
      </c>
      <c r="N40" s="55" t="s">
        <v>41</v>
      </c>
      <c r="P40" s="58">
        <v>2021</v>
      </c>
      <c r="S40" s="55" t="s">
        <v>96</v>
      </c>
      <c r="T40" s="55">
        <v>2007</v>
      </c>
      <c r="U40" s="55" t="s">
        <v>51</v>
      </c>
      <c r="V40" s="55">
        <v>1999</v>
      </c>
      <c r="W40" s="54">
        <v>44560</v>
      </c>
      <c r="X40" s="53" t="s">
        <v>44</v>
      </c>
    </row>
    <row r="41" ht="76.5" spans="1:24">
      <c r="A41" s="51" t="s">
        <v>1</v>
      </c>
      <c r="B41" s="56">
        <v>28</v>
      </c>
      <c r="C41" s="53" t="s">
        <v>161</v>
      </c>
      <c r="D41" s="57" t="s">
        <v>155</v>
      </c>
      <c r="E41" s="53">
        <v>28</v>
      </c>
      <c r="F41" s="53">
        <v>28</v>
      </c>
      <c r="G41" s="55" t="s">
        <v>36</v>
      </c>
      <c r="H41" s="55" t="s">
        <v>37</v>
      </c>
      <c r="I41" s="55">
        <v>1993</v>
      </c>
      <c r="J41" s="55" t="s">
        <v>38</v>
      </c>
      <c r="K41" s="55" t="s">
        <v>157</v>
      </c>
      <c r="L41" s="55" t="s">
        <v>157</v>
      </c>
      <c r="M41" s="55">
        <v>34</v>
      </c>
      <c r="N41" s="55" t="s">
        <v>158</v>
      </c>
      <c r="P41" s="86">
        <v>2022</v>
      </c>
      <c r="S41" s="85" t="s">
        <v>62</v>
      </c>
      <c r="T41" s="55">
        <v>2007</v>
      </c>
      <c r="U41" s="55" t="s">
        <v>51</v>
      </c>
      <c r="V41" s="55">
        <v>2023</v>
      </c>
      <c r="W41" s="54">
        <v>44165</v>
      </c>
      <c r="X41" s="53" t="s">
        <v>44</v>
      </c>
    </row>
    <row r="42" ht="76.5" spans="1:24">
      <c r="A42" s="51" t="s">
        <v>1</v>
      </c>
      <c r="B42" s="52">
        <v>29</v>
      </c>
      <c r="C42" s="53" t="s">
        <v>162</v>
      </c>
      <c r="D42" s="57" t="s">
        <v>35</v>
      </c>
      <c r="E42" s="53">
        <v>37</v>
      </c>
      <c r="F42" s="53">
        <v>37</v>
      </c>
      <c r="G42" s="55" t="s">
        <v>36</v>
      </c>
      <c r="H42" s="55" t="s">
        <v>37</v>
      </c>
      <c r="I42" s="55">
        <v>1993</v>
      </c>
      <c r="J42" s="55" t="s">
        <v>38</v>
      </c>
      <c r="K42" s="55" t="s">
        <v>163</v>
      </c>
      <c r="L42" s="62" t="s">
        <v>57</v>
      </c>
      <c r="M42" s="55">
        <v>36</v>
      </c>
      <c r="N42" s="55" t="s">
        <v>41</v>
      </c>
      <c r="P42" s="58">
        <v>2024</v>
      </c>
      <c r="S42" s="55" t="s">
        <v>96</v>
      </c>
      <c r="T42" s="55">
        <v>2009</v>
      </c>
      <c r="U42" s="55"/>
      <c r="V42" s="55"/>
      <c r="W42" s="54">
        <v>45289</v>
      </c>
      <c r="X42" s="53" t="s">
        <v>44</v>
      </c>
    </row>
    <row r="43" ht="63.75" spans="1:24">
      <c r="A43" s="51" t="s">
        <v>1</v>
      </c>
      <c r="B43" s="56">
        <v>30</v>
      </c>
      <c r="C43" s="53" t="s">
        <v>164</v>
      </c>
      <c r="D43" s="57" t="s">
        <v>46</v>
      </c>
      <c r="E43" s="53">
        <v>8</v>
      </c>
      <c r="F43" s="53">
        <v>8</v>
      </c>
      <c r="G43" s="55" t="s">
        <v>36</v>
      </c>
      <c r="H43" s="66" t="s">
        <v>90</v>
      </c>
      <c r="I43" s="55">
        <v>1990</v>
      </c>
      <c r="J43" s="55" t="s">
        <v>38</v>
      </c>
      <c r="K43" s="55" t="s">
        <v>61</v>
      </c>
      <c r="L43" s="55" t="s">
        <v>60</v>
      </c>
      <c r="M43" s="55">
        <v>20</v>
      </c>
      <c r="N43" s="55" t="s">
        <v>61</v>
      </c>
      <c r="P43" s="53">
        <v>2022</v>
      </c>
      <c r="S43" s="55" t="s">
        <v>165</v>
      </c>
      <c r="T43" s="55" t="s">
        <v>166</v>
      </c>
      <c r="W43" s="57">
        <v>44666</v>
      </c>
      <c r="X43" s="55" t="s">
        <v>74</v>
      </c>
    </row>
    <row r="44" ht="102" spans="1:24">
      <c r="A44" s="51" t="s">
        <v>1</v>
      </c>
      <c r="B44" s="52">
        <v>31</v>
      </c>
      <c r="C44" s="53" t="s">
        <v>167</v>
      </c>
      <c r="D44" s="63" t="s">
        <v>46</v>
      </c>
      <c r="E44" s="53">
        <v>38</v>
      </c>
      <c r="F44" s="53">
        <v>38</v>
      </c>
      <c r="G44" s="64" t="s">
        <v>36</v>
      </c>
      <c r="H44" s="62" t="s">
        <v>90</v>
      </c>
      <c r="I44" s="64">
        <v>1987</v>
      </c>
      <c r="J44" s="64" t="s">
        <v>91</v>
      </c>
      <c r="K44" s="62" t="s">
        <v>168</v>
      </c>
      <c r="L44" s="62" t="s">
        <v>93</v>
      </c>
      <c r="M44" s="62">
        <v>9</v>
      </c>
      <c r="N44" s="85" t="s">
        <v>137</v>
      </c>
      <c r="P44" s="62" t="s">
        <v>169</v>
      </c>
      <c r="S44" s="85" t="s">
        <v>96</v>
      </c>
      <c r="T44" s="55">
        <v>2005</v>
      </c>
      <c r="U44" s="55" t="s">
        <v>102</v>
      </c>
      <c r="V44" s="55">
        <v>2023</v>
      </c>
      <c r="W44" s="63">
        <v>45552</v>
      </c>
      <c r="X44" s="64" t="s">
        <v>44</v>
      </c>
    </row>
    <row r="45" ht="63.75" spans="1:24">
      <c r="A45" s="51" t="s">
        <v>1</v>
      </c>
      <c r="B45" s="56">
        <v>32</v>
      </c>
      <c r="C45" s="53" t="s">
        <v>170</v>
      </c>
      <c r="D45" s="57" t="s">
        <v>54</v>
      </c>
      <c r="E45" s="53">
        <v>41</v>
      </c>
      <c r="F45" s="53">
        <v>28</v>
      </c>
      <c r="G45" s="55" t="s">
        <v>171</v>
      </c>
      <c r="H45" s="55" t="s">
        <v>172</v>
      </c>
      <c r="I45" s="55">
        <v>1973</v>
      </c>
      <c r="J45" s="55" t="s">
        <v>38</v>
      </c>
      <c r="K45" s="55" t="s">
        <v>173</v>
      </c>
      <c r="L45" s="55" t="s">
        <v>174</v>
      </c>
      <c r="M45" s="55">
        <v>39</v>
      </c>
      <c r="N45" s="55" t="s">
        <v>175</v>
      </c>
      <c r="P45" s="53">
        <v>2024</v>
      </c>
      <c r="S45" s="85" t="s">
        <v>62</v>
      </c>
      <c r="T45" s="55">
        <v>2007</v>
      </c>
      <c r="U45" s="55"/>
      <c r="V45" s="55"/>
      <c r="W45" s="57">
        <v>44096</v>
      </c>
      <c r="X45" s="55" t="s">
        <v>52</v>
      </c>
    </row>
    <row r="46" ht="25.5" spans="1:24">
      <c r="A46" s="51" t="s">
        <v>1</v>
      </c>
      <c r="B46" s="52">
        <v>33</v>
      </c>
      <c r="C46" s="53" t="s">
        <v>176</v>
      </c>
      <c r="D46" s="61" t="s">
        <v>54</v>
      </c>
      <c r="E46" s="53">
        <v>0</v>
      </c>
      <c r="F46" s="53">
        <v>0</v>
      </c>
      <c r="G46" s="60"/>
      <c r="H46" s="60"/>
      <c r="I46" s="60"/>
      <c r="J46" s="60"/>
      <c r="K46" s="60"/>
      <c r="L46" s="60"/>
      <c r="M46" s="60"/>
      <c r="N46" s="60" t="s">
        <v>177</v>
      </c>
      <c r="P46" s="53"/>
      <c r="S46" s="53"/>
      <c r="T46" s="53"/>
      <c r="U46" s="53"/>
      <c r="V46" s="53"/>
      <c r="W46" s="53"/>
      <c r="X46" s="53"/>
    </row>
    <row r="47" ht="25.5" spans="1:24">
      <c r="A47" s="51" t="s">
        <v>1</v>
      </c>
      <c r="B47" s="56">
        <v>34</v>
      </c>
      <c r="C47" s="53" t="s">
        <v>178</v>
      </c>
      <c r="D47" s="61" t="s">
        <v>35</v>
      </c>
      <c r="E47" s="53">
        <v>3</v>
      </c>
      <c r="F47" s="53">
        <v>3</v>
      </c>
      <c r="G47" s="60" t="s">
        <v>36</v>
      </c>
      <c r="H47" s="60" t="s">
        <v>179</v>
      </c>
      <c r="I47" s="60">
        <v>2021</v>
      </c>
      <c r="J47" s="60" t="s">
        <v>38</v>
      </c>
      <c r="K47" s="60" t="s">
        <v>180</v>
      </c>
      <c r="L47" s="60" t="s">
        <v>88</v>
      </c>
      <c r="M47" s="60">
        <v>36</v>
      </c>
      <c r="N47" s="60"/>
      <c r="P47" s="53">
        <v>2024</v>
      </c>
      <c r="S47" s="53"/>
      <c r="T47" s="53"/>
      <c r="U47" s="53"/>
      <c r="V47" s="53"/>
      <c r="W47" s="53"/>
      <c r="X47" s="53"/>
    </row>
    <row r="48" ht="38.25" spans="1:24">
      <c r="A48" s="51" t="s">
        <v>1</v>
      </c>
      <c r="B48" s="52">
        <v>35</v>
      </c>
      <c r="C48" s="53" t="s">
        <v>181</v>
      </c>
      <c r="D48" s="57"/>
      <c r="E48" s="53">
        <v>41</v>
      </c>
      <c r="F48" s="53">
        <v>0</v>
      </c>
      <c r="G48" s="55" t="s">
        <v>36</v>
      </c>
      <c r="H48" s="55" t="s">
        <v>182</v>
      </c>
      <c r="I48" s="55">
        <v>2000</v>
      </c>
      <c r="J48" s="55" t="s">
        <v>38</v>
      </c>
      <c r="K48" s="55" t="s">
        <v>183</v>
      </c>
      <c r="L48" s="55" t="s">
        <v>93</v>
      </c>
      <c r="M48" s="55"/>
      <c r="N48" s="55"/>
      <c r="P48" s="53" t="s">
        <v>184</v>
      </c>
      <c r="S48" s="106"/>
      <c r="T48" s="106"/>
      <c r="U48" s="106"/>
      <c r="V48" s="106"/>
      <c r="W48" s="107"/>
      <c r="X48" s="106"/>
    </row>
    <row r="49" ht="63.75" spans="1:24">
      <c r="A49" s="51" t="s">
        <v>1</v>
      </c>
      <c r="B49" s="56">
        <v>36</v>
      </c>
      <c r="C49" s="53" t="s">
        <v>185</v>
      </c>
      <c r="D49" s="57" t="s">
        <v>46</v>
      </c>
      <c r="E49" s="53">
        <v>42</v>
      </c>
      <c r="F49" s="53">
        <v>42</v>
      </c>
      <c r="G49" s="55" t="s">
        <v>36</v>
      </c>
      <c r="H49" s="55" t="s">
        <v>186</v>
      </c>
      <c r="I49" s="55">
        <v>1979</v>
      </c>
      <c r="J49" s="55" t="s">
        <v>38</v>
      </c>
      <c r="K49" s="55" t="s">
        <v>187</v>
      </c>
      <c r="L49" s="55" t="s">
        <v>188</v>
      </c>
      <c r="M49" s="55">
        <v>20</v>
      </c>
      <c r="N49" s="55" t="s">
        <v>189</v>
      </c>
      <c r="P49" s="53">
        <v>2021</v>
      </c>
      <c r="S49" s="55" t="s">
        <v>190</v>
      </c>
      <c r="T49" s="55">
        <v>2023</v>
      </c>
      <c r="W49" s="57">
        <v>44176</v>
      </c>
      <c r="X49" s="55" t="s">
        <v>44</v>
      </c>
    </row>
    <row r="50" ht="108" spans="1:24">
      <c r="A50" s="51" t="s">
        <v>1</v>
      </c>
      <c r="B50" s="52">
        <v>37</v>
      </c>
      <c r="C50" s="53" t="s">
        <v>191</v>
      </c>
      <c r="D50" s="57" t="s">
        <v>46</v>
      </c>
      <c r="E50" s="53">
        <v>9</v>
      </c>
      <c r="F50" s="53">
        <v>8</v>
      </c>
      <c r="G50" s="55" t="s">
        <v>36</v>
      </c>
      <c r="H50" s="55" t="s">
        <v>106</v>
      </c>
      <c r="I50" s="55">
        <v>2016</v>
      </c>
      <c r="J50" s="55" t="s">
        <v>38</v>
      </c>
      <c r="K50" s="89" t="s">
        <v>192</v>
      </c>
      <c r="L50" s="55" t="s">
        <v>66</v>
      </c>
      <c r="M50" s="55">
        <v>30</v>
      </c>
      <c r="N50" s="55" t="s">
        <v>67</v>
      </c>
      <c r="P50" s="58">
        <v>2022</v>
      </c>
      <c r="S50" s="55" t="s">
        <v>78</v>
      </c>
      <c r="T50" s="55" t="s">
        <v>193</v>
      </c>
      <c r="W50" s="57">
        <v>44721</v>
      </c>
      <c r="X50" s="55" t="s">
        <v>74</v>
      </c>
    </row>
    <row r="51" ht="51" spans="1:24">
      <c r="A51" s="51" t="s">
        <v>1</v>
      </c>
      <c r="B51" s="56">
        <v>38</v>
      </c>
      <c r="C51" s="53" t="s">
        <v>194</v>
      </c>
      <c r="D51" s="57" t="s">
        <v>35</v>
      </c>
      <c r="E51" s="53">
        <v>21</v>
      </c>
      <c r="F51" s="53">
        <v>21</v>
      </c>
      <c r="G51" s="55" t="s">
        <v>36</v>
      </c>
      <c r="H51" s="55" t="s">
        <v>106</v>
      </c>
      <c r="I51" s="64">
        <v>2002</v>
      </c>
      <c r="J51" s="64" t="s">
        <v>38</v>
      </c>
      <c r="K51" s="55" t="s">
        <v>195</v>
      </c>
      <c r="L51" s="62" t="s">
        <v>57</v>
      </c>
      <c r="M51" s="55">
        <v>20</v>
      </c>
      <c r="N51" s="55" t="s">
        <v>41</v>
      </c>
      <c r="P51" s="86">
        <v>2022</v>
      </c>
      <c r="S51" s="55" t="s">
        <v>62</v>
      </c>
      <c r="T51" s="55">
        <v>2023</v>
      </c>
      <c r="U51" s="55" t="s">
        <v>51</v>
      </c>
      <c r="V51" s="55">
        <v>2023</v>
      </c>
      <c r="W51" s="57">
        <v>45289</v>
      </c>
      <c r="X51" s="55" t="s">
        <v>44</v>
      </c>
    </row>
    <row r="52" ht="75" customHeight="1" spans="1:24">
      <c r="A52" s="51" t="s">
        <v>1</v>
      </c>
      <c r="B52" s="52">
        <v>39</v>
      </c>
      <c r="C52" s="53" t="s">
        <v>196</v>
      </c>
      <c r="D52" s="57" t="s">
        <v>46</v>
      </c>
      <c r="E52" s="53">
        <v>29</v>
      </c>
      <c r="F52" s="53">
        <v>29</v>
      </c>
      <c r="G52" s="55" t="s">
        <v>36</v>
      </c>
      <c r="H52" s="55" t="s">
        <v>69</v>
      </c>
      <c r="I52" s="55">
        <v>1996</v>
      </c>
      <c r="J52" s="55" t="s">
        <v>38</v>
      </c>
      <c r="K52" s="55" t="s">
        <v>189</v>
      </c>
      <c r="L52" s="55" t="s">
        <v>48</v>
      </c>
      <c r="M52" s="55">
        <v>31</v>
      </c>
      <c r="N52" s="55" t="s">
        <v>189</v>
      </c>
      <c r="P52" s="86">
        <v>2024</v>
      </c>
      <c r="S52" s="55" t="s">
        <v>78</v>
      </c>
      <c r="T52" s="55" t="s">
        <v>193</v>
      </c>
      <c r="U52" s="55" t="s">
        <v>51</v>
      </c>
      <c r="V52" s="55">
        <v>2013</v>
      </c>
      <c r="W52" s="57">
        <v>45034</v>
      </c>
      <c r="X52" s="55" t="s">
        <v>44</v>
      </c>
    </row>
    <row r="53" ht="51" spans="1:24">
      <c r="A53" s="51" t="s">
        <v>1</v>
      </c>
      <c r="B53" s="56">
        <v>40</v>
      </c>
      <c r="C53" s="53" t="s">
        <v>197</v>
      </c>
      <c r="D53" s="57" t="s">
        <v>46</v>
      </c>
      <c r="E53" s="53">
        <v>7</v>
      </c>
      <c r="F53" s="53">
        <v>7</v>
      </c>
      <c r="G53" s="55" t="s">
        <v>36</v>
      </c>
      <c r="H53" s="55" t="s">
        <v>106</v>
      </c>
      <c r="I53" s="55">
        <v>2017</v>
      </c>
      <c r="J53" s="55" t="s">
        <v>38</v>
      </c>
      <c r="K53" s="55" t="s">
        <v>198</v>
      </c>
      <c r="L53" s="55" t="s">
        <v>199</v>
      </c>
      <c r="M53" s="55">
        <v>35</v>
      </c>
      <c r="N53" s="55" t="s">
        <v>200</v>
      </c>
      <c r="P53" s="86">
        <v>2022</v>
      </c>
      <c r="S53" s="55" t="s">
        <v>78</v>
      </c>
      <c r="T53" s="55">
        <v>2020.2024</v>
      </c>
      <c r="W53" s="57">
        <v>43808</v>
      </c>
      <c r="X53" s="55" t="s">
        <v>74</v>
      </c>
    </row>
    <row r="54" ht="76.5" spans="1:24">
      <c r="A54" s="51" t="s">
        <v>1</v>
      </c>
      <c r="B54" s="52">
        <v>41</v>
      </c>
      <c r="C54" s="53" t="s">
        <v>201</v>
      </c>
      <c r="D54" s="57" t="s">
        <v>35</v>
      </c>
      <c r="E54" s="53">
        <v>1</v>
      </c>
      <c r="F54" s="53">
        <v>1</v>
      </c>
      <c r="G54" s="53" t="s">
        <v>55</v>
      </c>
      <c r="H54" s="55" t="s">
        <v>202</v>
      </c>
      <c r="I54" s="53">
        <v>2024</v>
      </c>
      <c r="J54" s="53" t="s">
        <v>38</v>
      </c>
      <c r="K54" s="53" t="s">
        <v>150</v>
      </c>
      <c r="L54" s="53" t="s">
        <v>57</v>
      </c>
      <c r="M54" s="53">
        <v>20</v>
      </c>
      <c r="N54" s="53" t="s">
        <v>41</v>
      </c>
      <c r="P54" s="53">
        <v>2024</v>
      </c>
      <c r="S54" s="53"/>
      <c r="T54" s="53"/>
      <c r="U54" s="53"/>
      <c r="V54" s="53"/>
      <c r="W54" s="53"/>
      <c r="X54" s="53"/>
    </row>
    <row r="55" ht="76.5" spans="1:24">
      <c r="A55" s="51" t="s">
        <v>1</v>
      </c>
      <c r="B55" s="56">
        <v>42</v>
      </c>
      <c r="C55" s="53" t="s">
        <v>203</v>
      </c>
      <c r="D55" s="57" t="s">
        <v>35</v>
      </c>
      <c r="E55" s="53">
        <v>42</v>
      </c>
      <c r="F55" s="53">
        <v>42</v>
      </c>
      <c r="G55" s="55" t="s">
        <v>36</v>
      </c>
      <c r="H55" s="55" t="s">
        <v>37</v>
      </c>
      <c r="I55" s="55">
        <v>1988</v>
      </c>
      <c r="J55" s="55" t="s">
        <v>38</v>
      </c>
      <c r="K55" s="55" t="s">
        <v>57</v>
      </c>
      <c r="L55" s="62" t="s">
        <v>57</v>
      </c>
      <c r="M55" s="55">
        <v>20</v>
      </c>
      <c r="N55" s="55" t="s">
        <v>41</v>
      </c>
      <c r="P55" s="53"/>
      <c r="S55" s="55" t="s">
        <v>204</v>
      </c>
      <c r="T55" s="55">
        <v>2004</v>
      </c>
      <c r="U55" s="55" t="s">
        <v>51</v>
      </c>
      <c r="V55" s="55">
        <v>2023</v>
      </c>
      <c r="W55" s="54">
        <v>45391</v>
      </c>
      <c r="X55" s="53" t="s">
        <v>52</v>
      </c>
    </row>
    <row r="56" ht="63.75" spans="1:24">
      <c r="A56" s="51" t="s">
        <v>1</v>
      </c>
      <c r="B56" s="52">
        <v>43</v>
      </c>
      <c r="C56" s="53" t="s">
        <v>205</v>
      </c>
      <c r="D56" s="57" t="s">
        <v>155</v>
      </c>
      <c r="E56" s="53">
        <v>35</v>
      </c>
      <c r="F56" s="53">
        <v>22</v>
      </c>
      <c r="G56" s="55" t="s">
        <v>36</v>
      </c>
      <c r="H56" s="55" t="s">
        <v>106</v>
      </c>
      <c r="I56" s="55">
        <v>1987</v>
      </c>
      <c r="J56" s="55" t="s">
        <v>38</v>
      </c>
      <c r="K56" s="55" t="s">
        <v>206</v>
      </c>
      <c r="L56" s="55" t="s">
        <v>207</v>
      </c>
      <c r="M56" s="55">
        <v>30</v>
      </c>
      <c r="N56" s="55" t="s">
        <v>208</v>
      </c>
      <c r="P56" s="58">
        <v>2022</v>
      </c>
      <c r="S56" s="85" t="s">
        <v>62</v>
      </c>
      <c r="T56" s="55">
        <v>2010</v>
      </c>
      <c r="U56" s="55" t="s">
        <v>51</v>
      </c>
      <c r="V56" s="55">
        <v>2023</v>
      </c>
      <c r="W56" s="57">
        <v>45002</v>
      </c>
      <c r="X56" s="55" t="s">
        <v>44</v>
      </c>
    </row>
    <row r="57" ht="63.75" spans="1:24">
      <c r="A57" s="51" t="s">
        <v>1</v>
      </c>
      <c r="B57" s="56">
        <v>44</v>
      </c>
      <c r="C57" s="53" t="s">
        <v>209</v>
      </c>
      <c r="D57" s="57" t="s">
        <v>54</v>
      </c>
      <c r="E57" s="53">
        <v>25</v>
      </c>
      <c r="F57" s="53">
        <v>3</v>
      </c>
      <c r="G57" s="55" t="s">
        <v>36</v>
      </c>
      <c r="H57" s="55" t="s">
        <v>86</v>
      </c>
      <c r="I57" s="55">
        <v>1998</v>
      </c>
      <c r="J57" s="55" t="s">
        <v>38</v>
      </c>
      <c r="K57" s="55" t="s">
        <v>210</v>
      </c>
      <c r="L57" s="55" t="s">
        <v>211</v>
      </c>
      <c r="M57" s="55">
        <v>9</v>
      </c>
      <c r="N57" s="55" t="s">
        <v>67</v>
      </c>
      <c r="P57" s="58">
        <v>2022</v>
      </c>
      <c r="S57" s="53" t="s">
        <v>212</v>
      </c>
      <c r="T57" s="53">
        <v>2024</v>
      </c>
      <c r="W57" s="54">
        <v>45467</v>
      </c>
      <c r="X57" s="53" t="s">
        <v>52</v>
      </c>
    </row>
    <row r="58" ht="25.5" spans="1:24">
      <c r="A58" s="51" t="s">
        <v>1</v>
      </c>
      <c r="B58" s="52">
        <v>45</v>
      </c>
      <c r="C58" s="53" t="s">
        <v>213</v>
      </c>
      <c r="D58" s="54" t="s">
        <v>35</v>
      </c>
      <c r="E58" s="53">
        <v>15</v>
      </c>
      <c r="F58" s="53">
        <v>15</v>
      </c>
      <c r="G58" s="53" t="s">
        <v>36</v>
      </c>
      <c r="H58" s="53" t="s">
        <v>106</v>
      </c>
      <c r="I58" s="53">
        <v>2011</v>
      </c>
      <c r="J58" s="53" t="s">
        <v>110</v>
      </c>
      <c r="K58" s="53" t="s">
        <v>214</v>
      </c>
      <c r="L58" s="53" t="s">
        <v>57</v>
      </c>
      <c r="M58" s="53">
        <v>20</v>
      </c>
      <c r="N58" s="53" t="s">
        <v>41</v>
      </c>
      <c r="P58" s="58">
        <v>2024</v>
      </c>
      <c r="S58" s="53"/>
      <c r="T58" s="53"/>
      <c r="U58" s="53"/>
      <c r="V58" s="53"/>
      <c r="W58" s="54">
        <v>45467</v>
      </c>
      <c r="X58" s="53" t="s">
        <v>52</v>
      </c>
    </row>
    <row r="59" ht="25.5" spans="1:24">
      <c r="A59" s="51" t="s">
        <v>1</v>
      </c>
      <c r="B59" s="56">
        <v>46</v>
      </c>
      <c r="C59" s="53" t="s">
        <v>215</v>
      </c>
      <c r="D59" s="61" t="s">
        <v>54</v>
      </c>
      <c r="E59" s="53">
        <v>0</v>
      </c>
      <c r="F59" s="53">
        <v>0</v>
      </c>
      <c r="G59" s="60"/>
      <c r="H59" s="60"/>
      <c r="I59" s="60"/>
      <c r="J59" s="60"/>
      <c r="K59" s="60"/>
      <c r="L59" s="60" t="s">
        <v>40</v>
      </c>
      <c r="M59" s="60">
        <v>20</v>
      </c>
      <c r="N59" s="60" t="s">
        <v>61</v>
      </c>
      <c r="P59" s="53"/>
      <c r="S59" s="53"/>
      <c r="T59" s="53"/>
      <c r="U59" s="53"/>
      <c r="V59" s="53"/>
      <c r="W59" s="53"/>
      <c r="X59" s="53"/>
    </row>
    <row r="60" ht="25.5" spans="1:24">
      <c r="A60" s="51" t="s">
        <v>1</v>
      </c>
      <c r="B60" s="52">
        <v>47</v>
      </c>
      <c r="C60" s="53" t="s">
        <v>216</v>
      </c>
      <c r="D60" s="61" t="s">
        <v>80</v>
      </c>
      <c r="E60" s="53">
        <v>13</v>
      </c>
      <c r="F60" s="53">
        <v>13</v>
      </c>
      <c r="G60" s="60" t="s">
        <v>36</v>
      </c>
      <c r="H60" s="60" t="s">
        <v>37</v>
      </c>
      <c r="I60" s="60">
        <v>2000</v>
      </c>
      <c r="J60" s="60" t="s">
        <v>38</v>
      </c>
      <c r="K60" s="60" t="s">
        <v>217</v>
      </c>
      <c r="L60" s="60" t="s">
        <v>218</v>
      </c>
      <c r="M60" s="60">
        <v>22</v>
      </c>
      <c r="N60" s="60" t="s">
        <v>67</v>
      </c>
      <c r="P60" s="53">
        <v>2024</v>
      </c>
      <c r="S60" s="53"/>
      <c r="T60" s="53"/>
      <c r="U60" s="53"/>
      <c r="V60" s="53"/>
      <c r="W60" s="53"/>
      <c r="X60" s="53"/>
    </row>
    <row r="61" ht="63.75" spans="1:24">
      <c r="A61" s="51"/>
      <c r="B61" s="56"/>
      <c r="C61" s="53" t="s">
        <v>219</v>
      </c>
      <c r="D61" s="67" t="s">
        <v>80</v>
      </c>
      <c r="E61" s="53">
        <v>25</v>
      </c>
      <c r="F61" s="53">
        <v>0</v>
      </c>
      <c r="G61" s="68" t="s">
        <v>36</v>
      </c>
      <c r="H61" s="68" t="s">
        <v>86</v>
      </c>
      <c r="I61" s="68">
        <v>2010</v>
      </c>
      <c r="J61" s="68" t="s">
        <v>38</v>
      </c>
      <c r="K61" s="68" t="s">
        <v>220</v>
      </c>
      <c r="L61" s="68" t="s">
        <v>221</v>
      </c>
      <c r="M61" s="68">
        <v>36</v>
      </c>
      <c r="N61" s="68"/>
      <c r="P61" s="53" t="s">
        <v>222</v>
      </c>
      <c r="S61" s="68"/>
      <c r="T61" s="68"/>
      <c r="W61" s="67"/>
      <c r="X61" s="68"/>
    </row>
    <row r="62" ht="76.5" spans="1:24">
      <c r="A62" s="51" t="s">
        <v>1</v>
      </c>
      <c r="B62" s="56">
        <v>48</v>
      </c>
      <c r="C62" s="53" t="s">
        <v>223</v>
      </c>
      <c r="D62" s="57" t="s">
        <v>80</v>
      </c>
      <c r="E62" s="53">
        <v>12</v>
      </c>
      <c r="F62" s="53">
        <v>7</v>
      </c>
      <c r="G62" s="55" t="s">
        <v>36</v>
      </c>
      <c r="H62" s="55" t="s">
        <v>106</v>
      </c>
      <c r="I62" s="55">
        <v>2009</v>
      </c>
      <c r="J62" s="55" t="s">
        <v>38</v>
      </c>
      <c r="K62" s="55" t="s">
        <v>224</v>
      </c>
      <c r="L62" s="55" t="s">
        <v>225</v>
      </c>
      <c r="M62" s="55">
        <v>34</v>
      </c>
      <c r="N62" s="55" t="s">
        <v>226</v>
      </c>
      <c r="P62" s="53">
        <v>2022</v>
      </c>
      <c r="S62" s="55" t="s">
        <v>78</v>
      </c>
      <c r="T62" s="55">
        <v>2022</v>
      </c>
      <c r="W62" s="57">
        <v>44094</v>
      </c>
      <c r="X62" s="55" t="s">
        <v>52</v>
      </c>
    </row>
    <row r="63" ht="38.25" spans="1:24">
      <c r="A63" s="51" t="s">
        <v>1</v>
      </c>
      <c r="B63" s="52">
        <v>49</v>
      </c>
      <c r="C63" s="53" t="s">
        <v>227</v>
      </c>
      <c r="D63" s="57" t="s">
        <v>155</v>
      </c>
      <c r="E63" s="53">
        <v>14</v>
      </c>
      <c r="F63" s="53">
        <v>12</v>
      </c>
      <c r="G63" s="55" t="s">
        <v>36</v>
      </c>
      <c r="H63" s="55" t="s">
        <v>228</v>
      </c>
      <c r="I63" s="55">
        <v>2015</v>
      </c>
      <c r="J63" s="55" t="s">
        <v>110</v>
      </c>
      <c r="K63" s="55" t="s">
        <v>229</v>
      </c>
      <c r="L63" s="55" t="s">
        <v>157</v>
      </c>
      <c r="M63" s="55">
        <v>30</v>
      </c>
      <c r="N63" s="55" t="s">
        <v>158</v>
      </c>
      <c r="P63" s="86">
        <v>2022</v>
      </c>
      <c r="S63" s="55" t="s">
        <v>78</v>
      </c>
      <c r="T63" s="55">
        <v>2021</v>
      </c>
      <c r="W63" s="57">
        <v>44183</v>
      </c>
      <c r="X63" s="55" t="s">
        <v>74</v>
      </c>
    </row>
    <row r="64" ht="38.25" spans="1:24">
      <c r="A64" s="51" t="s">
        <v>1</v>
      </c>
      <c r="B64" s="56">
        <v>50</v>
      </c>
      <c r="C64" s="53" t="s">
        <v>230</v>
      </c>
      <c r="D64" s="57" t="s">
        <v>46</v>
      </c>
      <c r="E64" s="53">
        <v>10</v>
      </c>
      <c r="F64" s="53">
        <v>10</v>
      </c>
      <c r="G64" s="55" t="s">
        <v>36</v>
      </c>
      <c r="H64" s="55" t="s">
        <v>119</v>
      </c>
      <c r="I64" s="55">
        <v>2013</v>
      </c>
      <c r="J64" s="55" t="s">
        <v>38</v>
      </c>
      <c r="K64" s="55" t="s">
        <v>231</v>
      </c>
      <c r="L64" s="55" t="s">
        <v>232</v>
      </c>
      <c r="M64" s="84">
        <v>30</v>
      </c>
      <c r="N64" s="55" t="s">
        <v>233</v>
      </c>
      <c r="P64" s="53">
        <v>2023</v>
      </c>
      <c r="S64" s="55" t="s">
        <v>78</v>
      </c>
      <c r="T64" s="55">
        <v>2021</v>
      </c>
      <c r="W64" s="57">
        <v>44176</v>
      </c>
      <c r="X64" s="55" t="s">
        <v>74</v>
      </c>
    </row>
    <row r="65" ht="76.5" spans="1:24">
      <c r="A65" s="51" t="s">
        <v>1</v>
      </c>
      <c r="B65" s="52">
        <v>51</v>
      </c>
      <c r="C65" s="55" t="s">
        <v>234</v>
      </c>
      <c r="D65" s="57" t="s">
        <v>35</v>
      </c>
      <c r="E65" s="53">
        <v>28</v>
      </c>
      <c r="F65" s="53">
        <v>28</v>
      </c>
      <c r="G65" s="55" t="s">
        <v>36</v>
      </c>
      <c r="H65" s="55" t="s">
        <v>37</v>
      </c>
      <c r="I65" s="55">
        <v>1995</v>
      </c>
      <c r="J65" s="55" t="s">
        <v>38</v>
      </c>
      <c r="K65" s="55" t="s">
        <v>195</v>
      </c>
      <c r="L65" s="62" t="s">
        <v>57</v>
      </c>
      <c r="M65" s="55">
        <v>20</v>
      </c>
      <c r="N65" s="55" t="s">
        <v>41</v>
      </c>
      <c r="P65" s="83">
        <v>2022</v>
      </c>
      <c r="S65" s="55" t="s">
        <v>96</v>
      </c>
      <c r="T65" s="55">
        <v>2022</v>
      </c>
      <c r="U65" s="55" t="s">
        <v>51</v>
      </c>
      <c r="V65" s="55">
        <v>2012</v>
      </c>
      <c r="W65" s="54">
        <v>45434</v>
      </c>
      <c r="X65" s="53" t="s">
        <v>44</v>
      </c>
    </row>
    <row r="66" ht="51" spans="1:24">
      <c r="A66" s="51" t="s">
        <v>1</v>
      </c>
      <c r="B66" s="56">
        <v>52</v>
      </c>
      <c r="C66" s="53" t="s">
        <v>235</v>
      </c>
      <c r="D66" s="63" t="s">
        <v>35</v>
      </c>
      <c r="E66" s="53">
        <v>38</v>
      </c>
      <c r="F66" s="53">
        <v>38</v>
      </c>
      <c r="G66" s="64" t="s">
        <v>236</v>
      </c>
      <c r="H66" s="62" t="s">
        <v>56</v>
      </c>
      <c r="I66" s="64">
        <v>1987</v>
      </c>
      <c r="J66" s="64" t="s">
        <v>38</v>
      </c>
      <c r="K66" s="62" t="s">
        <v>77</v>
      </c>
      <c r="L66" s="62" t="s">
        <v>57</v>
      </c>
      <c r="M66" s="62">
        <v>20</v>
      </c>
      <c r="N66" s="55" t="s">
        <v>41</v>
      </c>
      <c r="P66" s="53">
        <v>2022</v>
      </c>
      <c r="S66" s="85" t="s">
        <v>96</v>
      </c>
      <c r="T66" s="55">
        <v>2005</v>
      </c>
      <c r="U66" s="55" t="s">
        <v>237</v>
      </c>
      <c r="V66" s="55">
        <v>2023</v>
      </c>
      <c r="W66" s="54">
        <v>45434</v>
      </c>
      <c r="X66" s="53" t="s">
        <v>44</v>
      </c>
    </row>
    <row r="67" ht="89.25" spans="1:24">
      <c r="A67" s="51" t="s">
        <v>1</v>
      </c>
      <c r="B67" s="52">
        <v>53</v>
      </c>
      <c r="C67" s="53" t="s">
        <v>238</v>
      </c>
      <c r="D67" s="63" t="s">
        <v>80</v>
      </c>
      <c r="E67" s="53">
        <v>38</v>
      </c>
      <c r="F67" s="53">
        <v>38</v>
      </c>
      <c r="G67" s="64" t="s">
        <v>36</v>
      </c>
      <c r="H67" s="62" t="s">
        <v>37</v>
      </c>
      <c r="I67" s="64">
        <v>1987</v>
      </c>
      <c r="J67" s="64" t="s">
        <v>38</v>
      </c>
      <c r="K67" s="85" t="s">
        <v>83</v>
      </c>
      <c r="L67" s="62" t="s">
        <v>239</v>
      </c>
      <c r="M67" s="62">
        <v>36</v>
      </c>
      <c r="N67" s="85"/>
      <c r="P67" s="58">
        <v>2024</v>
      </c>
      <c r="S67" s="85" t="s">
        <v>96</v>
      </c>
      <c r="T67" s="55">
        <v>2009</v>
      </c>
      <c r="U67" s="55" t="s">
        <v>240</v>
      </c>
      <c r="V67" s="55">
        <v>2023</v>
      </c>
      <c r="W67" s="57">
        <v>44760</v>
      </c>
      <c r="X67" s="55" t="s">
        <v>52</v>
      </c>
    </row>
    <row r="68" ht="89.25" spans="1:24">
      <c r="A68" s="51" t="s">
        <v>1</v>
      </c>
      <c r="B68" s="56">
        <v>54</v>
      </c>
      <c r="C68" s="53" t="s">
        <v>241</v>
      </c>
      <c r="D68" s="57" t="s">
        <v>35</v>
      </c>
      <c r="E68" s="53">
        <v>9</v>
      </c>
      <c r="F68" s="53">
        <v>9</v>
      </c>
      <c r="G68" s="55" t="s">
        <v>36</v>
      </c>
      <c r="H68" s="55" t="s">
        <v>106</v>
      </c>
      <c r="I68" s="55">
        <v>2015</v>
      </c>
      <c r="J68" s="55" t="s">
        <v>38</v>
      </c>
      <c r="K68" s="55" t="s">
        <v>242</v>
      </c>
      <c r="L68" s="62" t="s">
        <v>57</v>
      </c>
      <c r="M68" s="55">
        <v>18</v>
      </c>
      <c r="N68" s="55" t="s">
        <v>41</v>
      </c>
      <c r="P68" s="58">
        <v>2022</v>
      </c>
      <c r="S68" s="53" t="s">
        <v>212</v>
      </c>
      <c r="T68" s="53">
        <v>2024</v>
      </c>
      <c r="W68" s="57">
        <v>44760</v>
      </c>
      <c r="X68" s="55" t="s">
        <v>52</v>
      </c>
    </row>
    <row r="69" ht="114.75" spans="1:24">
      <c r="A69" s="51" t="s">
        <v>1</v>
      </c>
      <c r="B69" s="52">
        <v>55</v>
      </c>
      <c r="C69" s="53" t="s">
        <v>243</v>
      </c>
      <c r="D69" s="57" t="s">
        <v>46</v>
      </c>
      <c r="E69" s="53">
        <v>13</v>
      </c>
      <c r="F69" s="53">
        <v>13</v>
      </c>
      <c r="G69" s="55" t="s">
        <v>36</v>
      </c>
      <c r="H69" s="55" t="s">
        <v>106</v>
      </c>
      <c r="I69" s="55">
        <v>2008</v>
      </c>
      <c r="J69" s="55" t="s">
        <v>38</v>
      </c>
      <c r="K69" s="55" t="s">
        <v>192</v>
      </c>
      <c r="L69" s="55" t="s">
        <v>66</v>
      </c>
      <c r="M69" s="55">
        <v>27</v>
      </c>
      <c r="N69" s="55" t="s">
        <v>67</v>
      </c>
      <c r="P69" s="58">
        <v>2022</v>
      </c>
      <c r="S69" s="55" t="s">
        <v>51</v>
      </c>
      <c r="T69" s="55">
        <v>2022</v>
      </c>
      <c r="W69" s="57">
        <v>44708</v>
      </c>
      <c r="X69" s="55" t="s">
        <v>74</v>
      </c>
    </row>
    <row r="70" ht="63.75" spans="1:24">
      <c r="A70" s="51" t="s">
        <v>1</v>
      </c>
      <c r="B70" s="56">
        <v>56</v>
      </c>
      <c r="C70" s="53" t="s">
        <v>244</v>
      </c>
      <c r="D70" s="57" t="s">
        <v>80</v>
      </c>
      <c r="E70" s="53">
        <v>19</v>
      </c>
      <c r="F70" s="53">
        <v>19</v>
      </c>
      <c r="G70" s="55" t="s">
        <v>245</v>
      </c>
      <c r="H70" s="55" t="s">
        <v>246</v>
      </c>
      <c r="I70" s="55">
        <v>2005</v>
      </c>
      <c r="J70" s="55" t="s">
        <v>38</v>
      </c>
      <c r="K70" s="55" t="s">
        <v>247</v>
      </c>
      <c r="L70" s="55" t="s">
        <v>40</v>
      </c>
      <c r="M70" s="55">
        <v>36</v>
      </c>
      <c r="N70" s="55" t="s">
        <v>248</v>
      </c>
      <c r="P70" s="53">
        <v>2024</v>
      </c>
      <c r="S70" s="53" t="s">
        <v>212</v>
      </c>
      <c r="T70" s="53">
        <v>2024</v>
      </c>
      <c r="W70" s="54">
        <v>44606</v>
      </c>
      <c r="X70" s="53" t="s">
        <v>52</v>
      </c>
    </row>
    <row r="71" ht="63.75" spans="1:24">
      <c r="A71" s="51" t="s">
        <v>1</v>
      </c>
      <c r="B71" s="52">
        <v>57</v>
      </c>
      <c r="C71" s="53" t="s">
        <v>249</v>
      </c>
      <c r="D71" s="57" t="s">
        <v>54</v>
      </c>
      <c r="E71" s="53">
        <v>1</v>
      </c>
      <c r="F71" s="53">
        <v>1</v>
      </c>
      <c r="G71" s="55" t="s">
        <v>250</v>
      </c>
      <c r="H71" s="55"/>
      <c r="I71" s="55"/>
      <c r="J71" s="55"/>
      <c r="K71" s="55"/>
      <c r="L71" s="55" t="s">
        <v>48</v>
      </c>
      <c r="M71" s="55">
        <v>20</v>
      </c>
      <c r="N71" s="55" t="s">
        <v>189</v>
      </c>
      <c r="P71" s="53"/>
      <c r="S71" s="53"/>
      <c r="T71" s="53"/>
      <c r="U71" s="53"/>
      <c r="V71" s="53"/>
      <c r="W71" s="53"/>
      <c r="X71" s="53"/>
    </row>
    <row r="72" ht="51" spans="1:24">
      <c r="A72" s="51" t="s">
        <v>1</v>
      </c>
      <c r="B72" s="56">
        <v>58</v>
      </c>
      <c r="C72" s="53" t="s">
        <v>251</v>
      </c>
      <c r="D72" s="57" t="s">
        <v>35</v>
      </c>
      <c r="E72" s="53">
        <v>20</v>
      </c>
      <c r="F72" s="53">
        <v>20</v>
      </c>
      <c r="G72" s="55" t="s">
        <v>36</v>
      </c>
      <c r="H72" s="55" t="s">
        <v>90</v>
      </c>
      <c r="I72" s="55">
        <v>1996</v>
      </c>
      <c r="J72" s="55" t="s">
        <v>38</v>
      </c>
      <c r="K72" s="55" t="s">
        <v>252</v>
      </c>
      <c r="L72" s="55" t="s">
        <v>57</v>
      </c>
      <c r="M72" s="55">
        <v>20</v>
      </c>
      <c r="N72" s="55" t="s">
        <v>41</v>
      </c>
      <c r="P72" s="58" t="s">
        <v>253</v>
      </c>
      <c r="S72" s="53" t="s">
        <v>212</v>
      </c>
      <c r="T72" s="53">
        <v>2024</v>
      </c>
      <c r="W72" s="54">
        <v>45575</v>
      </c>
      <c r="X72" s="53" t="s">
        <v>52</v>
      </c>
    </row>
    <row r="73" ht="76.5" spans="1:24">
      <c r="A73" s="51" t="s">
        <v>1</v>
      </c>
      <c r="B73" s="52">
        <v>59</v>
      </c>
      <c r="C73" s="53" t="s">
        <v>254</v>
      </c>
      <c r="D73" s="57" t="s">
        <v>35</v>
      </c>
      <c r="E73" s="53">
        <v>11</v>
      </c>
      <c r="F73" s="53">
        <v>11</v>
      </c>
      <c r="G73" s="55" t="s">
        <v>36</v>
      </c>
      <c r="H73" s="55" t="s">
        <v>86</v>
      </c>
      <c r="I73" s="55">
        <v>2016</v>
      </c>
      <c r="J73" s="55" t="s">
        <v>38</v>
      </c>
      <c r="K73" s="55" t="s">
        <v>255</v>
      </c>
      <c r="L73" s="55" t="s">
        <v>256</v>
      </c>
      <c r="M73" s="55">
        <v>36</v>
      </c>
      <c r="N73" s="55" t="s">
        <v>41</v>
      </c>
      <c r="P73" s="113" t="s">
        <v>257</v>
      </c>
      <c r="S73" s="55" t="s">
        <v>190</v>
      </c>
      <c r="T73" s="55">
        <v>2021</v>
      </c>
      <c r="W73" s="54"/>
      <c r="X73" s="53"/>
    </row>
    <row r="74" ht="76.5" spans="1:24">
      <c r="A74" s="51" t="s">
        <v>1</v>
      </c>
      <c r="B74" s="56">
        <v>60</v>
      </c>
      <c r="C74" s="53" t="s">
        <v>258</v>
      </c>
      <c r="D74" s="57" t="s">
        <v>54</v>
      </c>
      <c r="E74" s="53">
        <v>28</v>
      </c>
      <c r="F74" s="53">
        <v>28</v>
      </c>
      <c r="G74" s="55" t="s">
        <v>36</v>
      </c>
      <c r="H74" s="55" t="s">
        <v>37</v>
      </c>
      <c r="I74" s="55">
        <v>1987</v>
      </c>
      <c r="J74" s="55" t="s">
        <v>38</v>
      </c>
      <c r="K74" s="55" t="s">
        <v>189</v>
      </c>
      <c r="L74" s="55" t="s">
        <v>259</v>
      </c>
      <c r="M74" s="55">
        <v>30</v>
      </c>
      <c r="N74" s="55" t="s">
        <v>260</v>
      </c>
      <c r="P74" s="53" t="s">
        <v>257</v>
      </c>
      <c r="S74" s="53"/>
      <c r="T74" s="53"/>
      <c r="U74" s="53"/>
      <c r="V74" s="53"/>
      <c r="W74" s="54">
        <v>45391</v>
      </c>
      <c r="X74" s="53" t="s">
        <v>52</v>
      </c>
    </row>
    <row r="75" ht="25.5" spans="1:24">
      <c r="A75" s="51" t="s">
        <v>1</v>
      </c>
      <c r="B75" s="52">
        <v>61</v>
      </c>
      <c r="C75" s="53" t="s">
        <v>261</v>
      </c>
      <c r="D75" s="57" t="s">
        <v>54</v>
      </c>
      <c r="E75" s="53">
        <v>0</v>
      </c>
      <c r="F75" s="53">
        <v>0</v>
      </c>
      <c r="G75" s="55"/>
      <c r="H75" s="55"/>
      <c r="I75" s="55"/>
      <c r="J75" s="55"/>
      <c r="K75" s="106"/>
      <c r="L75" s="55"/>
      <c r="M75" s="55"/>
      <c r="N75" s="55" t="s">
        <v>177</v>
      </c>
      <c r="P75" s="53"/>
      <c r="S75" s="53"/>
      <c r="T75" s="53"/>
      <c r="U75" s="53"/>
      <c r="V75" s="53"/>
      <c r="W75" s="54"/>
      <c r="X75" s="53"/>
    </row>
    <row r="76" ht="216.75" spans="1:24">
      <c r="A76" s="51" t="s">
        <v>1</v>
      </c>
      <c r="B76" s="56">
        <v>62</v>
      </c>
      <c r="C76" s="53" t="s">
        <v>262</v>
      </c>
      <c r="D76" s="57" t="s">
        <v>80</v>
      </c>
      <c r="E76" s="53"/>
      <c r="F76" s="53">
        <v>0</v>
      </c>
      <c r="G76" s="55" t="s">
        <v>36</v>
      </c>
      <c r="H76" s="55" t="s">
        <v>263</v>
      </c>
      <c r="I76" s="55">
        <v>2023</v>
      </c>
      <c r="J76" s="55" t="s">
        <v>38</v>
      </c>
      <c r="K76" s="53" t="s">
        <v>264</v>
      </c>
      <c r="L76" s="55" t="s">
        <v>265</v>
      </c>
      <c r="M76" s="55">
        <v>28</v>
      </c>
      <c r="N76" s="55" t="s">
        <v>174</v>
      </c>
      <c r="P76" s="106" t="s">
        <v>266</v>
      </c>
      <c r="S76" s="53"/>
      <c r="T76" s="53"/>
      <c r="U76" s="53"/>
      <c r="V76" s="53"/>
      <c r="W76" s="53"/>
      <c r="X76" s="53"/>
    </row>
    <row r="77" ht="76.5" spans="1:24">
      <c r="A77" s="51" t="s">
        <v>1</v>
      </c>
      <c r="B77" s="52">
        <v>63</v>
      </c>
      <c r="C77" s="53" t="s">
        <v>267</v>
      </c>
      <c r="D77" s="57" t="s">
        <v>54</v>
      </c>
      <c r="E77" s="53">
        <v>18</v>
      </c>
      <c r="F77" s="53">
        <v>18</v>
      </c>
      <c r="G77" s="55" t="s">
        <v>36</v>
      </c>
      <c r="H77" s="62" t="s">
        <v>268</v>
      </c>
      <c r="I77" s="64">
        <v>2006</v>
      </c>
      <c r="J77" s="64" t="s">
        <v>38</v>
      </c>
      <c r="K77" s="114" t="s">
        <v>269</v>
      </c>
      <c r="L77" s="62" t="s">
        <v>60</v>
      </c>
      <c r="M77" s="55">
        <v>14</v>
      </c>
      <c r="N77" s="55" t="s">
        <v>61</v>
      </c>
      <c r="P77" s="53" t="s">
        <v>270</v>
      </c>
      <c r="S77" s="106"/>
      <c r="T77" s="106"/>
      <c r="U77" s="106"/>
      <c r="V77" s="106"/>
      <c r="W77" s="107"/>
      <c r="X77" s="106"/>
    </row>
    <row r="78" ht="38.25" spans="1:24">
      <c r="A78" s="51" t="s">
        <v>1</v>
      </c>
      <c r="B78" s="56">
        <v>64</v>
      </c>
      <c r="C78" s="53" t="s">
        <v>271</v>
      </c>
      <c r="D78" s="57" t="s">
        <v>35</v>
      </c>
      <c r="E78" s="53">
        <v>30</v>
      </c>
      <c r="F78" s="53">
        <v>30</v>
      </c>
      <c r="G78" s="55" t="s">
        <v>272</v>
      </c>
      <c r="H78" s="62" t="s">
        <v>56</v>
      </c>
      <c r="I78" s="64">
        <v>2018</v>
      </c>
      <c r="J78" s="64" t="s">
        <v>110</v>
      </c>
      <c r="K78" s="62" t="s">
        <v>77</v>
      </c>
      <c r="L78" s="62" t="s">
        <v>57</v>
      </c>
      <c r="M78" s="55">
        <v>36</v>
      </c>
      <c r="N78" s="55" t="s">
        <v>41</v>
      </c>
      <c r="P78" s="53">
        <v>2024</v>
      </c>
      <c r="S78" s="55" t="s">
        <v>51</v>
      </c>
      <c r="T78" s="55">
        <v>2018</v>
      </c>
      <c r="U78" s="55" t="s">
        <v>51</v>
      </c>
      <c r="V78" s="55">
        <v>2018</v>
      </c>
      <c r="W78" s="57">
        <v>44094</v>
      </c>
      <c r="X78" s="55" t="s">
        <v>74</v>
      </c>
    </row>
    <row r="79" ht="89.25" spans="1:24">
      <c r="A79" s="51" t="s">
        <v>1</v>
      </c>
      <c r="B79" s="52">
        <v>65</v>
      </c>
      <c r="C79" s="53" t="s">
        <v>273</v>
      </c>
      <c r="D79" s="57" t="s">
        <v>46</v>
      </c>
      <c r="E79" s="53">
        <v>22</v>
      </c>
      <c r="F79" s="53">
        <v>22</v>
      </c>
      <c r="G79" s="55" t="s">
        <v>36</v>
      </c>
      <c r="H79" s="55" t="s">
        <v>106</v>
      </c>
      <c r="I79" s="55">
        <v>2001</v>
      </c>
      <c r="J79" s="55" t="s">
        <v>38</v>
      </c>
      <c r="K79" s="55" t="s">
        <v>231</v>
      </c>
      <c r="L79" s="55" t="s">
        <v>274</v>
      </c>
      <c r="M79" s="115">
        <v>9</v>
      </c>
      <c r="N79" s="55" t="s">
        <v>275</v>
      </c>
      <c r="P79" s="55" t="s">
        <v>276</v>
      </c>
      <c r="S79" s="55" t="s">
        <v>78</v>
      </c>
      <c r="T79" s="55">
        <v>2022</v>
      </c>
      <c r="W79" s="57">
        <v>44244</v>
      </c>
      <c r="X79" s="55" t="s">
        <v>74</v>
      </c>
    </row>
    <row r="80" ht="63.75" spans="1:24">
      <c r="A80" s="51" t="s">
        <v>1</v>
      </c>
      <c r="B80" s="56">
        <v>66</v>
      </c>
      <c r="C80" s="53" t="s">
        <v>277</v>
      </c>
      <c r="D80" s="57" t="s">
        <v>54</v>
      </c>
      <c r="E80" s="53">
        <v>25</v>
      </c>
      <c r="F80" s="53">
        <v>25</v>
      </c>
      <c r="G80" s="55" t="s">
        <v>36</v>
      </c>
      <c r="H80" s="55" t="s">
        <v>69</v>
      </c>
      <c r="I80" s="55">
        <v>2006</v>
      </c>
      <c r="J80" s="55" t="s">
        <v>110</v>
      </c>
      <c r="K80" s="55" t="s">
        <v>278</v>
      </c>
      <c r="L80" s="55" t="s">
        <v>279</v>
      </c>
      <c r="M80" s="55">
        <v>36</v>
      </c>
      <c r="N80" s="55"/>
      <c r="P80" s="53">
        <v>2020</v>
      </c>
      <c r="S80" s="55" t="s">
        <v>280</v>
      </c>
      <c r="T80" s="55">
        <v>2024</v>
      </c>
      <c r="U80" s="55" t="s">
        <v>51</v>
      </c>
      <c r="V80" s="55">
        <v>2012</v>
      </c>
      <c r="W80" s="53"/>
      <c r="X80" s="53"/>
    </row>
    <row r="81" ht="38.25" spans="1:24">
      <c r="A81" s="51" t="s">
        <v>1</v>
      </c>
      <c r="B81" s="52">
        <v>67</v>
      </c>
      <c r="C81" s="53" t="s">
        <v>281</v>
      </c>
      <c r="D81" s="108" t="s">
        <v>35</v>
      </c>
      <c r="E81" s="53">
        <v>17</v>
      </c>
      <c r="F81" s="53">
        <v>17</v>
      </c>
      <c r="G81" s="55" t="s">
        <v>36</v>
      </c>
      <c r="H81" s="55" t="s">
        <v>106</v>
      </c>
      <c r="I81" s="55">
        <v>2000</v>
      </c>
      <c r="J81" s="55" t="s">
        <v>38</v>
      </c>
      <c r="K81" s="55" t="s">
        <v>99</v>
      </c>
      <c r="L81" s="62" t="s">
        <v>57</v>
      </c>
      <c r="M81" s="55">
        <v>36</v>
      </c>
      <c r="N81" s="55" t="s">
        <v>282</v>
      </c>
      <c r="P81" s="53">
        <v>2024</v>
      </c>
      <c r="S81" s="55" t="s">
        <v>280</v>
      </c>
      <c r="T81" s="55">
        <v>2024</v>
      </c>
      <c r="U81" s="55" t="s">
        <v>51</v>
      </c>
      <c r="V81" s="55">
        <v>2022</v>
      </c>
      <c r="W81" s="57">
        <v>44960</v>
      </c>
      <c r="X81" s="55" t="s">
        <v>44</v>
      </c>
    </row>
    <row r="82" ht="63.75" spans="1:24">
      <c r="A82" s="51" t="s">
        <v>1</v>
      </c>
      <c r="B82" s="56">
        <v>68</v>
      </c>
      <c r="C82" s="53" t="s">
        <v>283</v>
      </c>
      <c r="D82" s="57" t="s">
        <v>155</v>
      </c>
      <c r="E82" s="53">
        <v>5</v>
      </c>
      <c r="F82" s="53">
        <v>5</v>
      </c>
      <c r="G82" s="55" t="s">
        <v>36</v>
      </c>
      <c r="H82" s="55" t="s">
        <v>106</v>
      </c>
      <c r="I82" s="55">
        <v>2023</v>
      </c>
      <c r="J82" s="55" t="s">
        <v>110</v>
      </c>
      <c r="K82" s="55" t="s">
        <v>284</v>
      </c>
      <c r="L82" s="55" t="s">
        <v>157</v>
      </c>
      <c r="M82" s="55">
        <v>28</v>
      </c>
      <c r="N82" s="55" t="s">
        <v>158</v>
      </c>
      <c r="P82" s="53">
        <v>2022</v>
      </c>
      <c r="S82" s="53"/>
      <c r="T82" s="53"/>
      <c r="U82" s="53"/>
      <c r="V82" s="53"/>
      <c r="W82" s="54">
        <v>45272</v>
      </c>
      <c r="X82" s="53" t="s">
        <v>74</v>
      </c>
    </row>
    <row r="83" ht="102" spans="1:24">
      <c r="A83" s="51" t="s">
        <v>1</v>
      </c>
      <c r="B83" s="52">
        <v>69</v>
      </c>
      <c r="C83" s="53" t="s">
        <v>285</v>
      </c>
      <c r="D83" s="57" t="s">
        <v>46</v>
      </c>
      <c r="E83" s="53">
        <v>10</v>
      </c>
      <c r="F83" s="53">
        <v>10</v>
      </c>
      <c r="G83" s="55" t="s">
        <v>36</v>
      </c>
      <c r="H83" s="55" t="s">
        <v>286</v>
      </c>
      <c r="I83" s="55">
        <v>2014</v>
      </c>
      <c r="J83" s="55" t="s">
        <v>38</v>
      </c>
      <c r="K83" s="55" t="s">
        <v>287</v>
      </c>
      <c r="L83" s="55" t="s">
        <v>104</v>
      </c>
      <c r="M83" s="55">
        <v>27</v>
      </c>
      <c r="N83" s="55" t="s">
        <v>100</v>
      </c>
      <c r="P83" s="116">
        <v>2022</v>
      </c>
      <c r="S83" s="53"/>
      <c r="T83" s="53"/>
      <c r="U83" s="55" t="s">
        <v>51</v>
      </c>
      <c r="V83" s="55">
        <v>2022</v>
      </c>
      <c r="W83" s="57">
        <v>43826</v>
      </c>
      <c r="X83" s="55" t="s">
        <v>74</v>
      </c>
    </row>
    <row r="84" ht="25.5" spans="1:24">
      <c r="A84" s="51" t="s">
        <v>1</v>
      </c>
      <c r="B84" s="56">
        <v>70</v>
      </c>
      <c r="C84" s="53" t="s">
        <v>288</v>
      </c>
      <c r="D84" s="57" t="s">
        <v>35</v>
      </c>
      <c r="E84" s="53">
        <v>1</v>
      </c>
      <c r="F84" s="53">
        <v>1</v>
      </c>
      <c r="G84" s="53" t="s">
        <v>55</v>
      </c>
      <c r="H84" s="53" t="s">
        <v>202</v>
      </c>
      <c r="I84" s="53">
        <v>2024</v>
      </c>
      <c r="J84" s="53" t="s">
        <v>110</v>
      </c>
      <c r="K84" s="53" t="s">
        <v>57</v>
      </c>
      <c r="L84" s="53" t="s">
        <v>256</v>
      </c>
      <c r="M84" s="53">
        <v>20</v>
      </c>
      <c r="N84" s="53" t="s">
        <v>41</v>
      </c>
      <c r="P84" s="53">
        <v>2024</v>
      </c>
      <c r="S84" s="53"/>
      <c r="T84" s="53"/>
      <c r="U84" s="53"/>
      <c r="V84" s="53"/>
      <c r="W84" s="53"/>
      <c r="X84" s="53"/>
    </row>
    <row r="85" ht="63.75" spans="1:24">
      <c r="A85" s="51" t="s">
        <v>1</v>
      </c>
      <c r="B85" s="52">
        <v>71</v>
      </c>
      <c r="C85" s="53" t="s">
        <v>289</v>
      </c>
      <c r="D85" s="57" t="s">
        <v>35</v>
      </c>
      <c r="E85" s="53">
        <v>14</v>
      </c>
      <c r="F85" s="53">
        <v>2</v>
      </c>
      <c r="G85" s="55" t="s">
        <v>36</v>
      </c>
      <c r="H85" s="55" t="s">
        <v>290</v>
      </c>
      <c r="I85" s="55">
        <v>2004</v>
      </c>
      <c r="J85" s="55" t="s">
        <v>38</v>
      </c>
      <c r="K85" s="55" t="s">
        <v>291</v>
      </c>
      <c r="L85" s="55" t="s">
        <v>57</v>
      </c>
      <c r="M85" s="55">
        <v>18</v>
      </c>
      <c r="N85" s="55" t="s">
        <v>41</v>
      </c>
      <c r="P85" s="58" t="s">
        <v>292</v>
      </c>
      <c r="S85" s="53"/>
      <c r="T85" s="53"/>
      <c r="U85" s="53"/>
      <c r="V85" s="53"/>
      <c r="W85" s="54">
        <v>45468</v>
      </c>
      <c r="X85" s="53" t="s">
        <v>52</v>
      </c>
    </row>
    <row r="86" ht="76.5" spans="1:24">
      <c r="A86" s="51" t="s">
        <v>1</v>
      </c>
      <c r="B86" s="56">
        <v>72</v>
      </c>
      <c r="C86" s="53" t="s">
        <v>293</v>
      </c>
      <c r="D86" s="57" t="s">
        <v>80</v>
      </c>
      <c r="E86" s="53">
        <v>18</v>
      </c>
      <c r="F86" s="53">
        <v>18</v>
      </c>
      <c r="G86" s="55" t="s">
        <v>36</v>
      </c>
      <c r="H86" s="55" t="s">
        <v>294</v>
      </c>
      <c r="I86" s="55">
        <v>1994</v>
      </c>
      <c r="J86" s="55" t="s">
        <v>38</v>
      </c>
      <c r="K86" s="55" t="s">
        <v>295</v>
      </c>
      <c r="L86" s="55" t="s">
        <v>66</v>
      </c>
      <c r="M86" s="55">
        <v>32</v>
      </c>
      <c r="N86" s="55" t="s">
        <v>67</v>
      </c>
      <c r="P86" s="83">
        <v>2022</v>
      </c>
      <c r="S86" s="53"/>
      <c r="T86" s="53"/>
      <c r="U86" s="53"/>
      <c r="V86" s="53"/>
      <c r="W86" s="57">
        <v>44760</v>
      </c>
      <c r="X86" s="55" t="s">
        <v>52</v>
      </c>
    </row>
    <row r="87" ht="76.5" spans="1:24">
      <c r="A87" s="51" t="s">
        <v>1</v>
      </c>
      <c r="B87" s="52">
        <v>73</v>
      </c>
      <c r="C87" s="53" t="s">
        <v>296</v>
      </c>
      <c r="D87" s="57" t="s">
        <v>155</v>
      </c>
      <c r="E87" s="53">
        <v>25</v>
      </c>
      <c r="F87" s="53">
        <v>25</v>
      </c>
      <c r="G87" s="55" t="s">
        <v>36</v>
      </c>
      <c r="H87" s="55" t="s">
        <v>37</v>
      </c>
      <c r="I87" s="55">
        <v>1998</v>
      </c>
      <c r="J87" s="55" t="s">
        <v>38</v>
      </c>
      <c r="K87" s="55" t="s">
        <v>297</v>
      </c>
      <c r="L87" s="55" t="s">
        <v>298</v>
      </c>
      <c r="M87" s="55">
        <v>34</v>
      </c>
      <c r="N87" s="55" t="s">
        <v>299</v>
      </c>
      <c r="P87" s="53">
        <v>2024</v>
      </c>
      <c r="S87" s="55" t="s">
        <v>51</v>
      </c>
      <c r="T87" s="55">
        <v>2021</v>
      </c>
      <c r="U87" s="55" t="s">
        <v>51</v>
      </c>
      <c r="V87" s="55">
        <v>2021</v>
      </c>
      <c r="W87" s="57">
        <v>45653</v>
      </c>
      <c r="X87" s="55" t="s">
        <v>74</v>
      </c>
    </row>
    <row r="88" ht="120" spans="1:24">
      <c r="A88" s="51" t="s">
        <v>1</v>
      </c>
      <c r="B88" s="56">
        <v>74</v>
      </c>
      <c r="C88" s="109" t="s">
        <v>300</v>
      </c>
      <c r="D88" s="57" t="s">
        <v>54</v>
      </c>
      <c r="E88" s="53">
        <v>3</v>
      </c>
      <c r="F88" s="53">
        <v>3</v>
      </c>
      <c r="G88" s="55" t="s">
        <v>36</v>
      </c>
      <c r="H88" s="55" t="s">
        <v>106</v>
      </c>
      <c r="I88" s="55">
        <v>2021</v>
      </c>
      <c r="J88" s="55" t="s">
        <v>38</v>
      </c>
      <c r="K88" s="89" t="s">
        <v>301</v>
      </c>
      <c r="L88" s="55" t="s">
        <v>302</v>
      </c>
      <c r="M88" s="55" t="s">
        <v>58</v>
      </c>
      <c r="N88" s="55" t="s">
        <v>303</v>
      </c>
      <c r="P88" s="53"/>
      <c r="S88" s="53"/>
      <c r="T88" s="53"/>
      <c r="U88" s="53"/>
      <c r="V88" s="53"/>
      <c r="W88" s="53"/>
      <c r="X88" s="53"/>
    </row>
    <row r="89" ht="89.25" spans="1:24">
      <c r="A89" s="51" t="s">
        <v>1</v>
      </c>
      <c r="B89" s="52">
        <v>75</v>
      </c>
      <c r="C89" s="53" t="s">
        <v>304</v>
      </c>
      <c r="D89" s="57" t="s">
        <v>35</v>
      </c>
      <c r="E89" s="53">
        <v>30</v>
      </c>
      <c r="F89" s="53">
        <v>30</v>
      </c>
      <c r="G89" s="55" t="s">
        <v>36</v>
      </c>
      <c r="H89" s="55" t="s">
        <v>37</v>
      </c>
      <c r="I89" s="55">
        <v>1990</v>
      </c>
      <c r="J89" s="55" t="s">
        <v>38</v>
      </c>
      <c r="K89" s="55" t="s">
        <v>305</v>
      </c>
      <c r="L89" s="62" t="s">
        <v>57</v>
      </c>
      <c r="M89" s="55">
        <v>20</v>
      </c>
      <c r="N89" s="55" t="s">
        <v>41</v>
      </c>
      <c r="P89" s="58">
        <v>2024</v>
      </c>
      <c r="S89" s="85" t="s">
        <v>62</v>
      </c>
      <c r="T89" s="55">
        <v>2005</v>
      </c>
      <c r="U89" s="55" t="s">
        <v>51</v>
      </c>
      <c r="V89" s="55">
        <v>2001</v>
      </c>
      <c r="W89" s="117">
        <v>44176</v>
      </c>
      <c r="X89" s="57" t="s">
        <v>44</v>
      </c>
    </row>
    <row r="90" ht="38.25" spans="1:24">
      <c r="A90" s="51" t="s">
        <v>1</v>
      </c>
      <c r="B90" s="56">
        <v>76</v>
      </c>
      <c r="C90" s="53" t="s">
        <v>306</v>
      </c>
      <c r="D90" s="57" t="s">
        <v>35</v>
      </c>
      <c r="E90" s="53">
        <v>5</v>
      </c>
      <c r="F90" s="53">
        <v>5</v>
      </c>
      <c r="G90" s="55" t="s">
        <v>36</v>
      </c>
      <c r="H90" s="55" t="s">
        <v>290</v>
      </c>
      <c r="I90" s="55">
        <v>2011</v>
      </c>
      <c r="J90" s="55" t="s">
        <v>38</v>
      </c>
      <c r="K90" s="55" t="s">
        <v>307</v>
      </c>
      <c r="L90" s="55" t="s">
        <v>57</v>
      </c>
      <c r="M90" s="55">
        <v>18</v>
      </c>
      <c r="N90" s="55" t="s">
        <v>41</v>
      </c>
      <c r="P90" s="53">
        <v>2022</v>
      </c>
      <c r="S90" s="53"/>
      <c r="T90" s="53"/>
      <c r="U90" s="53"/>
      <c r="V90" s="53"/>
      <c r="W90" s="57">
        <v>44265</v>
      </c>
      <c r="X90" s="55" t="s">
        <v>74</v>
      </c>
    </row>
    <row r="91" ht="38.25" spans="1:22">
      <c r="A91" s="51" t="s">
        <v>1</v>
      </c>
      <c r="B91" s="52">
        <v>77</v>
      </c>
      <c r="C91" s="53" t="s">
        <v>308</v>
      </c>
      <c r="D91" s="57" t="s">
        <v>35</v>
      </c>
      <c r="E91" s="53">
        <v>5</v>
      </c>
      <c r="F91" s="53">
        <v>5</v>
      </c>
      <c r="G91" s="55" t="s">
        <v>36</v>
      </c>
      <c r="H91" s="55" t="s">
        <v>106</v>
      </c>
      <c r="I91" s="55">
        <v>2024</v>
      </c>
      <c r="J91" s="55" t="s">
        <v>38</v>
      </c>
      <c r="K91" s="55" t="s">
        <v>309</v>
      </c>
      <c r="L91" s="55" t="s">
        <v>57</v>
      </c>
      <c r="M91" s="55">
        <v>18</v>
      </c>
      <c r="N91" s="55" t="s">
        <v>41</v>
      </c>
      <c r="P91" s="53" t="s">
        <v>310</v>
      </c>
      <c r="S91" s="53"/>
      <c r="T91" s="53"/>
      <c r="U91" s="53"/>
      <c r="V91" s="53"/>
    </row>
    <row r="92" ht="38.25" spans="1:24">
      <c r="A92" s="51" t="s">
        <v>1</v>
      </c>
      <c r="B92" s="56">
        <v>78</v>
      </c>
      <c r="C92" s="58" t="s">
        <v>311</v>
      </c>
      <c r="D92" s="57" t="s">
        <v>54</v>
      </c>
      <c r="E92" s="53">
        <v>3</v>
      </c>
      <c r="F92" s="53">
        <v>3</v>
      </c>
      <c r="G92" s="55" t="s">
        <v>36</v>
      </c>
      <c r="H92" s="55" t="s">
        <v>106</v>
      </c>
      <c r="I92" s="55">
        <v>2020</v>
      </c>
      <c r="J92" s="55" t="s">
        <v>38</v>
      </c>
      <c r="K92" s="55" t="s">
        <v>48</v>
      </c>
      <c r="L92" s="55" t="s">
        <v>48</v>
      </c>
      <c r="M92" s="55" t="s">
        <v>58</v>
      </c>
      <c r="N92" s="55" t="s">
        <v>189</v>
      </c>
      <c r="P92" s="86">
        <v>2022</v>
      </c>
      <c r="S92" s="55" t="s">
        <v>78</v>
      </c>
      <c r="T92" s="55">
        <v>2022</v>
      </c>
      <c r="U92" s="55"/>
      <c r="V92" s="55"/>
      <c r="W92" s="54">
        <v>44946</v>
      </c>
      <c r="X92" s="53" t="s">
        <v>74</v>
      </c>
    </row>
    <row r="93" ht="38.25" spans="1:24">
      <c r="A93" s="51" t="s">
        <v>1</v>
      </c>
      <c r="B93" s="52">
        <v>79</v>
      </c>
      <c r="C93" s="53" t="s">
        <v>312</v>
      </c>
      <c r="D93" s="57" t="s">
        <v>35</v>
      </c>
      <c r="E93" s="53">
        <v>5</v>
      </c>
      <c r="F93" s="53">
        <v>5</v>
      </c>
      <c r="G93" s="55" t="s">
        <v>36</v>
      </c>
      <c r="H93" s="55" t="s">
        <v>106</v>
      </c>
      <c r="I93" s="55">
        <v>2018</v>
      </c>
      <c r="J93" s="55" t="s">
        <v>38</v>
      </c>
      <c r="K93" s="55" t="s">
        <v>313</v>
      </c>
      <c r="L93" s="55" t="s">
        <v>88</v>
      </c>
      <c r="M93" s="55">
        <v>36</v>
      </c>
      <c r="N93" s="55"/>
      <c r="P93" s="86">
        <v>2021</v>
      </c>
      <c r="S93" s="55" t="s">
        <v>78</v>
      </c>
      <c r="T93" s="55">
        <v>2023</v>
      </c>
      <c r="W93" s="57">
        <v>44094</v>
      </c>
      <c r="X93" s="55" t="s">
        <v>52</v>
      </c>
    </row>
    <row r="94" ht="51" spans="1:24">
      <c r="A94" s="51" t="s">
        <v>1</v>
      </c>
      <c r="B94" s="56">
        <v>80</v>
      </c>
      <c r="C94" s="53" t="s">
        <v>314</v>
      </c>
      <c r="D94" s="57" t="s">
        <v>46</v>
      </c>
      <c r="E94" s="53">
        <v>13</v>
      </c>
      <c r="F94" s="53">
        <v>13</v>
      </c>
      <c r="G94" s="55" t="s">
        <v>36</v>
      </c>
      <c r="H94" s="55" t="s">
        <v>106</v>
      </c>
      <c r="I94" s="55">
        <v>2006</v>
      </c>
      <c r="J94" s="55" t="s">
        <v>38</v>
      </c>
      <c r="K94" s="55" t="s">
        <v>107</v>
      </c>
      <c r="L94" s="55" t="s">
        <v>104</v>
      </c>
      <c r="M94" s="55">
        <v>20</v>
      </c>
      <c r="N94" s="55" t="s">
        <v>100</v>
      </c>
      <c r="P94" s="86">
        <v>2024</v>
      </c>
      <c r="S94" s="55" t="s">
        <v>190</v>
      </c>
      <c r="T94" s="55">
        <v>2023</v>
      </c>
      <c r="W94" s="57">
        <v>43889</v>
      </c>
      <c r="X94" s="55" t="s">
        <v>74</v>
      </c>
    </row>
    <row r="95" ht="38.25" spans="1:24">
      <c r="A95" s="51" t="s">
        <v>1</v>
      </c>
      <c r="B95" s="52">
        <v>81</v>
      </c>
      <c r="C95" s="110" t="s">
        <v>315</v>
      </c>
      <c r="D95" s="57" t="s">
        <v>54</v>
      </c>
      <c r="E95" s="53">
        <v>2</v>
      </c>
      <c r="F95" s="53">
        <v>2</v>
      </c>
      <c r="G95" s="55" t="s">
        <v>36</v>
      </c>
      <c r="H95" s="55" t="s">
        <v>106</v>
      </c>
      <c r="I95" s="55">
        <v>2023</v>
      </c>
      <c r="J95" s="55" t="s">
        <v>38</v>
      </c>
      <c r="K95" s="55" t="s">
        <v>189</v>
      </c>
      <c r="L95" s="55" t="s">
        <v>48</v>
      </c>
      <c r="M95" s="55">
        <v>18</v>
      </c>
      <c r="N95" s="55" t="s">
        <v>275</v>
      </c>
      <c r="P95" s="53">
        <v>2024</v>
      </c>
      <c r="S95" s="53" t="s">
        <v>212</v>
      </c>
      <c r="T95" s="53">
        <v>2024</v>
      </c>
      <c r="W95" s="53"/>
      <c r="X95" s="53"/>
    </row>
    <row r="96" ht="51" spans="1:24">
      <c r="A96" s="51" t="s">
        <v>1</v>
      </c>
      <c r="B96" s="56">
        <v>82</v>
      </c>
      <c r="C96" s="53" t="s">
        <v>316</v>
      </c>
      <c r="D96" s="57" t="s">
        <v>46</v>
      </c>
      <c r="E96" s="53">
        <v>7</v>
      </c>
      <c r="F96" s="53">
        <v>7</v>
      </c>
      <c r="G96" s="55" t="s">
        <v>36</v>
      </c>
      <c r="H96" s="55" t="s">
        <v>106</v>
      </c>
      <c r="I96" s="55">
        <v>2015</v>
      </c>
      <c r="J96" s="55" t="s">
        <v>38</v>
      </c>
      <c r="K96" s="55" t="s">
        <v>317</v>
      </c>
      <c r="L96" s="55" t="s">
        <v>318</v>
      </c>
      <c r="M96" s="55">
        <v>26</v>
      </c>
      <c r="N96" s="55" t="s">
        <v>319</v>
      </c>
      <c r="P96" s="53">
        <v>2022</v>
      </c>
      <c r="S96" s="55" t="s">
        <v>78</v>
      </c>
      <c r="T96" s="55" t="s">
        <v>193</v>
      </c>
      <c r="W96" s="57">
        <v>45253</v>
      </c>
      <c r="X96" s="55" t="s">
        <v>74</v>
      </c>
    </row>
    <row r="97" ht="76.5" spans="1:24">
      <c r="A97" s="51" t="s">
        <v>1</v>
      </c>
      <c r="B97" s="52">
        <v>83</v>
      </c>
      <c r="C97" s="53" t="s">
        <v>320</v>
      </c>
      <c r="D97" s="57" t="s">
        <v>35</v>
      </c>
      <c r="E97" s="53">
        <v>3</v>
      </c>
      <c r="F97" s="53">
        <v>3</v>
      </c>
      <c r="G97" s="60" t="s">
        <v>144</v>
      </c>
      <c r="H97" s="55" t="s">
        <v>76</v>
      </c>
      <c r="I97" s="55">
        <v>2022</v>
      </c>
      <c r="J97" s="55" t="s">
        <v>38</v>
      </c>
      <c r="K97" s="55" t="s">
        <v>77</v>
      </c>
      <c r="L97" s="55" t="s">
        <v>57</v>
      </c>
      <c r="M97" s="55">
        <v>18</v>
      </c>
      <c r="N97" s="55" t="s">
        <v>41</v>
      </c>
      <c r="P97" s="53">
        <v>2024</v>
      </c>
      <c r="S97" s="53"/>
      <c r="T97" s="53"/>
      <c r="U97" s="53"/>
      <c r="V97" s="53"/>
      <c r="W97" s="54">
        <v>45158</v>
      </c>
      <c r="X97" s="53" t="s">
        <v>52</v>
      </c>
    </row>
    <row r="98" ht="51" spans="1:24">
      <c r="A98" s="51" t="s">
        <v>1</v>
      </c>
      <c r="B98" s="56">
        <v>84</v>
      </c>
      <c r="C98" s="53" t="s">
        <v>321</v>
      </c>
      <c r="D98" s="57" t="s">
        <v>54</v>
      </c>
      <c r="E98" s="53">
        <v>38</v>
      </c>
      <c r="F98" s="53">
        <v>38</v>
      </c>
      <c r="G98" s="55" t="s">
        <v>36</v>
      </c>
      <c r="H98" s="55" t="s">
        <v>90</v>
      </c>
      <c r="I98" s="55">
        <v>1986</v>
      </c>
      <c r="J98" s="64" t="s">
        <v>91</v>
      </c>
      <c r="K98" s="55" t="s">
        <v>322</v>
      </c>
      <c r="L98" s="55" t="s">
        <v>323</v>
      </c>
      <c r="M98" s="55">
        <v>32</v>
      </c>
      <c r="N98" s="55" t="s">
        <v>100</v>
      </c>
      <c r="P98" s="86">
        <v>2024</v>
      </c>
      <c r="S98" s="55" t="s">
        <v>62</v>
      </c>
      <c r="T98" s="55">
        <v>2017</v>
      </c>
      <c r="U98" s="55" t="s">
        <v>51</v>
      </c>
      <c r="V98" s="55">
        <v>2023</v>
      </c>
      <c r="W98" s="57">
        <v>45156</v>
      </c>
      <c r="X98" s="55" t="s">
        <v>52</v>
      </c>
    </row>
    <row r="99" ht="76.5" spans="1:24">
      <c r="A99" s="51" t="s">
        <v>1</v>
      </c>
      <c r="B99" s="52">
        <v>85</v>
      </c>
      <c r="C99" s="53" t="s">
        <v>324</v>
      </c>
      <c r="D99" s="57" t="s">
        <v>54</v>
      </c>
      <c r="E99" s="53">
        <v>30</v>
      </c>
      <c r="F99" s="53">
        <v>30</v>
      </c>
      <c r="G99" s="55" t="s">
        <v>36</v>
      </c>
      <c r="H99" s="55" t="s">
        <v>37</v>
      </c>
      <c r="I99" s="55">
        <v>1994</v>
      </c>
      <c r="J99" s="55" t="s">
        <v>38</v>
      </c>
      <c r="K99" s="55" t="s">
        <v>325</v>
      </c>
      <c r="L99" s="55" t="s">
        <v>326</v>
      </c>
      <c r="M99" s="55">
        <v>39</v>
      </c>
      <c r="N99" s="55" t="s">
        <v>175</v>
      </c>
      <c r="P99" s="86">
        <v>2024</v>
      </c>
      <c r="S99" s="55" t="s">
        <v>51</v>
      </c>
      <c r="T99" s="55">
        <v>2008</v>
      </c>
      <c r="U99" s="55" t="s">
        <v>51</v>
      </c>
      <c r="V99" s="55">
        <v>2008</v>
      </c>
      <c r="W99" s="54">
        <v>45447</v>
      </c>
      <c r="X99" s="53" t="s">
        <v>74</v>
      </c>
    </row>
    <row r="100" ht="38.25" spans="1:24">
      <c r="A100" s="51" t="s">
        <v>1</v>
      </c>
      <c r="B100" s="56">
        <v>86</v>
      </c>
      <c r="C100" s="53" t="s">
        <v>327</v>
      </c>
      <c r="D100" s="57" t="s">
        <v>46</v>
      </c>
      <c r="E100" s="53">
        <v>22</v>
      </c>
      <c r="F100" s="53">
        <v>22</v>
      </c>
      <c r="G100" s="55" t="s">
        <v>36</v>
      </c>
      <c r="H100" s="55" t="s">
        <v>106</v>
      </c>
      <c r="I100" s="55">
        <v>2002</v>
      </c>
      <c r="J100" s="55" t="s">
        <v>38</v>
      </c>
      <c r="K100" s="55" t="s">
        <v>232</v>
      </c>
      <c r="L100" s="55" t="s">
        <v>328</v>
      </c>
      <c r="M100" s="55">
        <v>30</v>
      </c>
      <c r="N100" s="55" t="s">
        <v>233</v>
      </c>
      <c r="P100" s="53">
        <v>2022</v>
      </c>
      <c r="S100" s="55" t="s">
        <v>51</v>
      </c>
      <c r="T100" s="55">
        <v>2012</v>
      </c>
      <c r="U100" s="55" t="s">
        <v>51</v>
      </c>
      <c r="V100" s="55">
        <v>2012</v>
      </c>
      <c r="W100" s="54">
        <v>45289</v>
      </c>
      <c r="X100" s="53" t="s">
        <v>44</v>
      </c>
    </row>
    <row r="101" ht="51" spans="1:24">
      <c r="A101" s="51" t="s">
        <v>1</v>
      </c>
      <c r="B101" s="52">
        <v>87</v>
      </c>
      <c r="C101" s="53" t="s">
        <v>329</v>
      </c>
      <c r="D101" s="108" t="s">
        <v>35</v>
      </c>
      <c r="E101" s="53">
        <v>25</v>
      </c>
      <c r="F101" s="53">
        <v>25</v>
      </c>
      <c r="G101" s="55" t="s">
        <v>36</v>
      </c>
      <c r="H101" s="55" t="s">
        <v>90</v>
      </c>
      <c r="I101" s="55">
        <v>1989</v>
      </c>
      <c r="J101" s="55" t="s">
        <v>91</v>
      </c>
      <c r="K101" s="55" t="s">
        <v>39</v>
      </c>
      <c r="L101" s="55" t="s">
        <v>57</v>
      </c>
      <c r="M101" s="55">
        <v>18</v>
      </c>
      <c r="N101" s="55" t="s">
        <v>282</v>
      </c>
      <c r="P101" s="53">
        <v>2022</v>
      </c>
      <c r="S101" s="55" t="s">
        <v>51</v>
      </c>
      <c r="T101" s="55">
        <v>2016</v>
      </c>
      <c r="U101" s="55" t="s">
        <v>51</v>
      </c>
      <c r="V101" s="55">
        <v>2016</v>
      </c>
      <c r="W101" s="57"/>
      <c r="X101" s="55"/>
    </row>
    <row r="102" ht="127.5" spans="1:24">
      <c r="A102" s="51" t="s">
        <v>1</v>
      </c>
      <c r="B102" s="56">
        <v>88</v>
      </c>
      <c r="C102" s="53" t="s">
        <v>330</v>
      </c>
      <c r="D102" s="57" t="s">
        <v>35</v>
      </c>
      <c r="E102" s="53">
        <v>4</v>
      </c>
      <c r="F102" s="53">
        <v>4</v>
      </c>
      <c r="G102" s="55" t="s">
        <v>36</v>
      </c>
      <c r="H102" s="55" t="s">
        <v>37</v>
      </c>
      <c r="I102" s="55">
        <v>2022</v>
      </c>
      <c r="J102" s="55" t="s">
        <v>91</v>
      </c>
      <c r="K102" s="55" t="s">
        <v>331</v>
      </c>
      <c r="L102" s="55" t="s">
        <v>88</v>
      </c>
      <c r="M102" s="55">
        <v>36</v>
      </c>
      <c r="N102" s="55" t="s">
        <v>41</v>
      </c>
      <c r="P102" s="55" t="s">
        <v>332</v>
      </c>
      <c r="S102" s="53"/>
      <c r="T102" s="53"/>
      <c r="U102" s="53"/>
      <c r="V102" s="53"/>
      <c r="W102" s="57">
        <v>44913</v>
      </c>
      <c r="X102" s="55" t="s">
        <v>52</v>
      </c>
    </row>
    <row r="103" ht="51" spans="1:24">
      <c r="A103" s="51" t="s">
        <v>1</v>
      </c>
      <c r="B103" s="52">
        <v>89</v>
      </c>
      <c r="C103" s="53" t="s">
        <v>333</v>
      </c>
      <c r="D103" s="57" t="s">
        <v>46</v>
      </c>
      <c r="E103" s="53">
        <v>38</v>
      </c>
      <c r="F103" s="53">
        <v>38</v>
      </c>
      <c r="G103" s="55" t="s">
        <v>121</v>
      </c>
      <c r="H103" s="55" t="s">
        <v>334</v>
      </c>
      <c r="I103" s="55">
        <v>1987</v>
      </c>
      <c r="J103" s="64" t="s">
        <v>91</v>
      </c>
      <c r="K103" s="55" t="s">
        <v>322</v>
      </c>
      <c r="L103" s="62" t="s">
        <v>104</v>
      </c>
      <c r="M103" s="55">
        <v>18</v>
      </c>
      <c r="N103" s="55" t="s">
        <v>100</v>
      </c>
      <c r="P103" s="53">
        <v>2024</v>
      </c>
      <c r="S103" s="55" t="s">
        <v>96</v>
      </c>
      <c r="T103" s="55">
        <v>2005</v>
      </c>
      <c r="U103" s="55" t="s">
        <v>335</v>
      </c>
      <c r="V103" s="55">
        <v>2023</v>
      </c>
      <c r="W103" s="57">
        <v>44988</v>
      </c>
      <c r="X103" s="64" t="s">
        <v>44</v>
      </c>
    </row>
    <row r="104" ht="89.25" spans="1:24">
      <c r="A104" s="51" t="s">
        <v>1</v>
      </c>
      <c r="B104" s="56">
        <v>90</v>
      </c>
      <c r="C104" s="53" t="s">
        <v>336</v>
      </c>
      <c r="D104" s="57" t="s">
        <v>35</v>
      </c>
      <c r="E104" s="53">
        <v>8</v>
      </c>
      <c r="F104" s="53">
        <v>8</v>
      </c>
      <c r="G104" s="55" t="s">
        <v>36</v>
      </c>
      <c r="H104" s="55" t="s">
        <v>106</v>
      </c>
      <c r="I104" s="64">
        <v>2015</v>
      </c>
      <c r="J104" s="64" t="s">
        <v>38</v>
      </c>
      <c r="K104" s="55" t="s">
        <v>242</v>
      </c>
      <c r="L104" s="62" t="s">
        <v>57</v>
      </c>
      <c r="M104" s="55" t="s">
        <v>58</v>
      </c>
      <c r="N104" s="55" t="s">
        <v>41</v>
      </c>
      <c r="P104" s="116"/>
      <c r="S104" s="55" t="s">
        <v>78</v>
      </c>
      <c r="T104" s="55">
        <v>2023</v>
      </c>
      <c r="W104" s="54">
        <v>44775</v>
      </c>
      <c r="X104" s="53" t="s">
        <v>52</v>
      </c>
    </row>
    <row r="105" ht="51" spans="1:24">
      <c r="A105" s="51" t="s">
        <v>1</v>
      </c>
      <c r="B105" s="52">
        <v>91</v>
      </c>
      <c r="C105" s="53" t="s">
        <v>337</v>
      </c>
      <c r="D105" s="57" t="s">
        <v>35</v>
      </c>
      <c r="E105" s="53">
        <v>3</v>
      </c>
      <c r="F105" s="53">
        <v>3</v>
      </c>
      <c r="G105" s="53" t="s">
        <v>36</v>
      </c>
      <c r="H105" s="55" t="s">
        <v>106</v>
      </c>
      <c r="I105" s="64">
        <v>2021</v>
      </c>
      <c r="J105" s="64" t="s">
        <v>38</v>
      </c>
      <c r="K105" s="55" t="s">
        <v>338</v>
      </c>
      <c r="L105" s="62" t="s">
        <v>57</v>
      </c>
      <c r="M105" s="55" t="s">
        <v>58</v>
      </c>
      <c r="N105" s="55" t="s">
        <v>41</v>
      </c>
      <c r="P105" s="53">
        <v>2022</v>
      </c>
      <c r="S105" s="53"/>
      <c r="T105" s="53"/>
      <c r="U105" s="53"/>
      <c r="V105" s="53"/>
      <c r="W105" s="54">
        <v>44045</v>
      </c>
      <c r="X105" s="53" t="s">
        <v>52</v>
      </c>
    </row>
    <row r="106" ht="63.75" spans="1:24">
      <c r="A106" s="51" t="s">
        <v>1</v>
      </c>
      <c r="B106" s="56">
        <v>92</v>
      </c>
      <c r="C106" s="53" t="s">
        <v>339</v>
      </c>
      <c r="D106" s="57" t="s">
        <v>35</v>
      </c>
      <c r="E106" s="53">
        <v>5</v>
      </c>
      <c r="F106" s="53">
        <v>5</v>
      </c>
      <c r="G106" s="111" t="s">
        <v>36</v>
      </c>
      <c r="H106" s="55" t="s">
        <v>86</v>
      </c>
      <c r="I106" s="55">
        <v>2001</v>
      </c>
      <c r="J106" s="55" t="s">
        <v>38</v>
      </c>
      <c r="K106" s="55" t="s">
        <v>340</v>
      </c>
      <c r="L106" s="55" t="s">
        <v>57</v>
      </c>
      <c r="M106" s="55">
        <v>18</v>
      </c>
      <c r="N106" s="55" t="s">
        <v>41</v>
      </c>
      <c r="P106" s="58" t="s">
        <v>341</v>
      </c>
      <c r="S106" s="53"/>
      <c r="T106" s="53"/>
      <c r="U106" s="53"/>
      <c r="V106" s="53"/>
      <c r="W106" s="54">
        <v>45272</v>
      </c>
      <c r="X106" s="53" t="s">
        <v>74</v>
      </c>
    </row>
    <row r="107" ht="51" spans="1:24">
      <c r="A107" s="51" t="s">
        <v>1</v>
      </c>
      <c r="B107" s="52">
        <v>93</v>
      </c>
      <c r="C107" s="53" t="s">
        <v>342</v>
      </c>
      <c r="D107" s="57" t="s">
        <v>35</v>
      </c>
      <c r="E107" s="53">
        <v>11</v>
      </c>
      <c r="F107" s="53">
        <v>11</v>
      </c>
      <c r="G107" s="55" t="s">
        <v>36</v>
      </c>
      <c r="H107" s="55" t="s">
        <v>90</v>
      </c>
      <c r="I107" s="55">
        <v>1992</v>
      </c>
      <c r="J107" s="55" t="s">
        <v>38</v>
      </c>
      <c r="K107" s="55" t="s">
        <v>163</v>
      </c>
      <c r="L107" s="55" t="s">
        <v>57</v>
      </c>
      <c r="M107" s="55">
        <v>18</v>
      </c>
      <c r="N107" s="55" t="s">
        <v>41</v>
      </c>
      <c r="P107" s="53">
        <v>2022</v>
      </c>
      <c r="S107" s="53" t="s">
        <v>212</v>
      </c>
      <c r="T107" s="53">
        <v>2024</v>
      </c>
      <c r="W107" s="54">
        <v>45323</v>
      </c>
      <c r="X107" s="53" t="s">
        <v>44</v>
      </c>
    </row>
    <row r="108" ht="76.5" spans="1:24">
      <c r="A108" s="51" t="s">
        <v>1</v>
      </c>
      <c r="B108" s="56">
        <v>94</v>
      </c>
      <c r="C108" s="53" t="s">
        <v>343</v>
      </c>
      <c r="D108" s="57" t="s">
        <v>35</v>
      </c>
      <c r="E108" s="53">
        <v>20</v>
      </c>
      <c r="F108" s="53">
        <v>20</v>
      </c>
      <c r="G108" s="55" t="s">
        <v>36</v>
      </c>
      <c r="H108" s="55" t="s">
        <v>37</v>
      </c>
      <c r="I108" s="55">
        <v>1998</v>
      </c>
      <c r="J108" s="55" t="s">
        <v>110</v>
      </c>
      <c r="K108" s="55" t="s">
        <v>57</v>
      </c>
      <c r="L108" s="55" t="s">
        <v>57</v>
      </c>
      <c r="M108" s="55">
        <v>18</v>
      </c>
      <c r="N108" s="55" t="s">
        <v>41</v>
      </c>
      <c r="P108" s="53">
        <v>2022</v>
      </c>
      <c r="S108" s="55" t="s">
        <v>190</v>
      </c>
      <c r="T108" s="55">
        <v>2024</v>
      </c>
      <c r="W108" s="57">
        <v>45341</v>
      </c>
      <c r="X108" s="55" t="s">
        <v>74</v>
      </c>
    </row>
    <row r="109" ht="38.25" spans="1:24">
      <c r="A109" s="51" t="s">
        <v>1</v>
      </c>
      <c r="B109" s="52">
        <v>95</v>
      </c>
      <c r="C109" s="53" t="s">
        <v>344</v>
      </c>
      <c r="D109" s="57" t="s">
        <v>35</v>
      </c>
      <c r="E109" s="53">
        <v>4</v>
      </c>
      <c r="F109" s="53">
        <v>4</v>
      </c>
      <c r="G109" s="55" t="s">
        <v>55</v>
      </c>
      <c r="H109" s="55" t="s">
        <v>56</v>
      </c>
      <c r="I109" s="55">
        <v>2022</v>
      </c>
      <c r="J109" s="55" t="s">
        <v>38</v>
      </c>
      <c r="K109" s="55" t="s">
        <v>77</v>
      </c>
      <c r="L109" s="55" t="s">
        <v>57</v>
      </c>
      <c r="M109" s="55">
        <v>18</v>
      </c>
      <c r="N109" s="55" t="s">
        <v>282</v>
      </c>
      <c r="P109" s="58">
        <v>2022</v>
      </c>
      <c r="S109" s="53"/>
      <c r="T109" s="53"/>
      <c r="U109" s="53"/>
      <c r="V109" s="53"/>
      <c r="W109" s="57">
        <v>45156</v>
      </c>
      <c r="X109" s="55" t="s">
        <v>52</v>
      </c>
    </row>
    <row r="110" ht="76.5" spans="1:24">
      <c r="A110" s="51" t="s">
        <v>1</v>
      </c>
      <c r="B110" s="56">
        <v>96</v>
      </c>
      <c r="C110" s="53" t="s">
        <v>345</v>
      </c>
      <c r="D110" s="57" t="s">
        <v>35</v>
      </c>
      <c r="E110" s="53">
        <v>6</v>
      </c>
      <c r="F110" s="53">
        <v>6</v>
      </c>
      <c r="G110" s="55" t="s">
        <v>36</v>
      </c>
      <c r="H110" s="55" t="s">
        <v>346</v>
      </c>
      <c r="I110" s="55">
        <v>2020</v>
      </c>
      <c r="J110" s="55" t="s">
        <v>38</v>
      </c>
      <c r="K110" s="55" t="s">
        <v>347</v>
      </c>
      <c r="L110" s="55" t="s">
        <v>57</v>
      </c>
      <c r="M110" s="55">
        <v>18</v>
      </c>
      <c r="N110" s="55" t="s">
        <v>41</v>
      </c>
      <c r="P110" s="86">
        <v>2024</v>
      </c>
      <c r="S110" s="53" t="s">
        <v>151</v>
      </c>
      <c r="T110" s="53">
        <v>2024</v>
      </c>
      <c r="W110" s="54">
        <v>45434</v>
      </c>
      <c r="X110" s="53" t="s">
        <v>74</v>
      </c>
    </row>
    <row r="111" ht="51" spans="1:24">
      <c r="A111" s="51" t="s">
        <v>1</v>
      </c>
      <c r="B111" s="52">
        <v>97</v>
      </c>
      <c r="C111" s="53" t="s">
        <v>348</v>
      </c>
      <c r="D111" s="57" t="s">
        <v>46</v>
      </c>
      <c r="E111" s="53">
        <v>12</v>
      </c>
      <c r="F111" s="53">
        <v>8</v>
      </c>
      <c r="G111" s="55" t="s">
        <v>36</v>
      </c>
      <c r="H111" s="55" t="s">
        <v>119</v>
      </c>
      <c r="I111" s="55">
        <v>2011</v>
      </c>
      <c r="J111" s="55" t="s">
        <v>38</v>
      </c>
      <c r="K111" s="55" t="s">
        <v>349</v>
      </c>
      <c r="L111" s="55" t="s">
        <v>40</v>
      </c>
      <c r="M111" s="55">
        <v>36</v>
      </c>
      <c r="N111" s="55" t="s">
        <v>50</v>
      </c>
      <c r="P111" s="53">
        <v>2023</v>
      </c>
      <c r="S111" s="55" t="s">
        <v>190</v>
      </c>
      <c r="T111" s="55">
        <v>2013</v>
      </c>
      <c r="W111" s="53"/>
      <c r="X111" s="53"/>
    </row>
    <row r="112" ht="38.25" spans="1:24">
      <c r="A112" s="51" t="s">
        <v>1</v>
      </c>
      <c r="B112" s="56">
        <v>98</v>
      </c>
      <c r="C112" s="53" t="s">
        <v>350</v>
      </c>
      <c r="D112" s="57" t="s">
        <v>35</v>
      </c>
      <c r="E112" s="53">
        <v>27</v>
      </c>
      <c r="F112" s="53">
        <v>27</v>
      </c>
      <c r="G112" s="55" t="s">
        <v>36</v>
      </c>
      <c r="H112" s="55" t="s">
        <v>351</v>
      </c>
      <c r="I112" s="55">
        <v>1994</v>
      </c>
      <c r="J112" s="55" t="s">
        <v>38</v>
      </c>
      <c r="K112" s="55" t="s">
        <v>57</v>
      </c>
      <c r="L112" s="55" t="s">
        <v>57</v>
      </c>
      <c r="M112" s="55">
        <v>18</v>
      </c>
      <c r="N112" s="55" t="s">
        <v>41</v>
      </c>
      <c r="P112" s="86">
        <v>2022</v>
      </c>
      <c r="S112" s="53" t="s">
        <v>352</v>
      </c>
      <c r="T112" s="53">
        <v>2024</v>
      </c>
      <c r="W112" s="54">
        <v>45289</v>
      </c>
      <c r="X112" s="53" t="s">
        <v>44</v>
      </c>
    </row>
    <row r="113" ht="89.25" spans="1:24">
      <c r="A113" s="51" t="s">
        <v>1</v>
      </c>
      <c r="B113" s="52">
        <v>99</v>
      </c>
      <c r="C113" s="53" t="s">
        <v>353</v>
      </c>
      <c r="D113" s="57" t="s">
        <v>35</v>
      </c>
      <c r="E113" s="53">
        <v>2</v>
      </c>
      <c r="F113" s="53">
        <v>2</v>
      </c>
      <c r="G113" s="55" t="s">
        <v>36</v>
      </c>
      <c r="H113" s="55" t="s">
        <v>106</v>
      </c>
      <c r="I113" s="55">
        <v>2012</v>
      </c>
      <c r="J113" s="55" t="s">
        <v>38</v>
      </c>
      <c r="K113" s="55" t="s">
        <v>354</v>
      </c>
      <c r="L113" s="55" t="s">
        <v>129</v>
      </c>
      <c r="M113" s="55">
        <v>36</v>
      </c>
      <c r="N113" s="55"/>
      <c r="P113" s="55" t="s">
        <v>355</v>
      </c>
      <c r="S113" s="53"/>
      <c r="T113" s="53"/>
      <c r="U113" s="53"/>
      <c r="V113" s="53"/>
      <c r="W113" s="54">
        <v>45391</v>
      </c>
      <c r="X113" s="53" t="s">
        <v>52</v>
      </c>
    </row>
    <row r="114" ht="76.5" spans="1:24">
      <c r="A114" s="51" t="s">
        <v>1</v>
      </c>
      <c r="B114" s="56">
        <v>100</v>
      </c>
      <c r="C114" s="53" t="s">
        <v>356</v>
      </c>
      <c r="D114" s="112" t="s">
        <v>35</v>
      </c>
      <c r="E114" s="53">
        <v>2</v>
      </c>
      <c r="F114" s="53">
        <v>2</v>
      </c>
      <c r="G114" s="55" t="s">
        <v>55</v>
      </c>
      <c r="H114" s="55" t="s">
        <v>76</v>
      </c>
      <c r="I114" s="55">
        <v>2022</v>
      </c>
      <c r="J114" s="55" t="s">
        <v>38</v>
      </c>
      <c r="K114" s="55" t="s">
        <v>57</v>
      </c>
      <c r="L114" s="55" t="s">
        <v>57</v>
      </c>
      <c r="M114" s="55">
        <v>20</v>
      </c>
      <c r="N114" s="55" t="s">
        <v>41</v>
      </c>
      <c r="O114" t="s">
        <v>357</v>
      </c>
      <c r="P114" s="83">
        <v>2022</v>
      </c>
      <c r="S114" s="53" t="s">
        <v>151</v>
      </c>
      <c r="T114" s="53">
        <v>2024</v>
      </c>
      <c r="W114" s="54">
        <v>45468</v>
      </c>
      <c r="X114" s="53" t="s">
        <v>52</v>
      </c>
    </row>
    <row r="115" ht="63.75" spans="1:24">
      <c r="A115" s="51" t="s">
        <v>1</v>
      </c>
      <c r="B115" s="52">
        <v>101</v>
      </c>
      <c r="C115" s="53" t="s">
        <v>358</v>
      </c>
      <c r="D115" s="57" t="s">
        <v>35</v>
      </c>
      <c r="E115" s="53">
        <v>3</v>
      </c>
      <c r="F115" s="53">
        <v>3</v>
      </c>
      <c r="G115" s="55" t="s">
        <v>36</v>
      </c>
      <c r="H115" s="55" t="s">
        <v>359</v>
      </c>
      <c r="I115" s="55">
        <v>2020</v>
      </c>
      <c r="J115" s="55" t="s">
        <v>38</v>
      </c>
      <c r="K115" s="55" t="s">
        <v>331</v>
      </c>
      <c r="L115" s="55" t="s">
        <v>360</v>
      </c>
      <c r="M115" s="55">
        <v>36</v>
      </c>
      <c r="N115" s="55"/>
      <c r="P115" s="53">
        <v>2024</v>
      </c>
      <c r="S115" s="53"/>
      <c r="T115" s="53"/>
      <c r="U115" s="53"/>
      <c r="V115" s="53"/>
      <c r="W115" s="54">
        <v>45391</v>
      </c>
      <c r="X115" s="53" t="s">
        <v>52</v>
      </c>
    </row>
    <row r="116" ht="25.5" spans="1:24">
      <c r="A116" s="51" t="s">
        <v>1</v>
      </c>
      <c r="B116" s="56">
        <v>102</v>
      </c>
      <c r="C116" s="53" t="s">
        <v>361</v>
      </c>
      <c r="D116" s="61" t="s">
        <v>35</v>
      </c>
      <c r="E116" s="53">
        <v>37</v>
      </c>
      <c r="F116" s="53">
        <v>37</v>
      </c>
      <c r="G116" s="60" t="s">
        <v>36</v>
      </c>
      <c r="H116" s="60" t="s">
        <v>362</v>
      </c>
      <c r="I116" s="60">
        <v>1996</v>
      </c>
      <c r="J116" s="60" t="s">
        <v>38</v>
      </c>
      <c r="K116" s="60" t="s">
        <v>77</v>
      </c>
      <c r="L116" s="60" t="s">
        <v>363</v>
      </c>
      <c r="M116" s="60">
        <v>10</v>
      </c>
      <c r="N116" s="60" t="s">
        <v>41</v>
      </c>
      <c r="P116" s="53">
        <v>2024</v>
      </c>
      <c r="S116" s="53"/>
      <c r="T116" s="53"/>
      <c r="U116" s="53"/>
      <c r="V116" s="53"/>
      <c r="W116" s="61">
        <v>44715</v>
      </c>
      <c r="X116" s="60" t="s">
        <v>44</v>
      </c>
    </row>
    <row r="117" ht="25.5" spans="1:24">
      <c r="A117" s="51" t="s">
        <v>1</v>
      </c>
      <c r="B117" s="52">
        <v>103</v>
      </c>
      <c r="C117" s="53" t="s">
        <v>364</v>
      </c>
      <c r="D117" s="61" t="s">
        <v>35</v>
      </c>
      <c r="E117" s="53">
        <v>1</v>
      </c>
      <c r="F117" s="53">
        <v>1</v>
      </c>
      <c r="G117" s="53" t="s">
        <v>236</v>
      </c>
      <c r="H117" s="53" t="s">
        <v>202</v>
      </c>
      <c r="I117" s="53">
        <v>2024</v>
      </c>
      <c r="J117" s="53" t="s">
        <v>38</v>
      </c>
      <c r="K117" s="53" t="s">
        <v>57</v>
      </c>
      <c r="L117" s="53" t="s">
        <v>57</v>
      </c>
      <c r="M117" s="53">
        <v>20</v>
      </c>
      <c r="N117" s="53" t="s">
        <v>41</v>
      </c>
      <c r="P117" s="53">
        <v>2024</v>
      </c>
      <c r="S117" s="53"/>
      <c r="T117" s="53"/>
      <c r="U117" s="53"/>
      <c r="V117" s="53"/>
      <c r="W117" s="53"/>
      <c r="X117" s="53"/>
    </row>
    <row r="118" ht="110.25" spans="1:24">
      <c r="A118" s="51" t="s">
        <v>1</v>
      </c>
      <c r="B118" s="56">
        <v>104</v>
      </c>
      <c r="C118" s="53" t="s">
        <v>365</v>
      </c>
      <c r="D118" s="57" t="s">
        <v>155</v>
      </c>
      <c r="E118" s="53">
        <v>27</v>
      </c>
      <c r="F118" s="53">
        <v>27</v>
      </c>
      <c r="G118" s="55" t="s">
        <v>36</v>
      </c>
      <c r="H118" s="55" t="s">
        <v>334</v>
      </c>
      <c r="I118" s="55">
        <v>1998</v>
      </c>
      <c r="J118" s="55" t="s">
        <v>38</v>
      </c>
      <c r="K118" s="109" t="s">
        <v>366</v>
      </c>
      <c r="L118" s="55" t="s">
        <v>367</v>
      </c>
      <c r="M118" s="55">
        <v>29</v>
      </c>
      <c r="N118" s="55" t="s">
        <v>208</v>
      </c>
      <c r="P118" s="53">
        <v>2024</v>
      </c>
      <c r="S118" s="55" t="s">
        <v>62</v>
      </c>
      <c r="T118" s="55">
        <v>2023</v>
      </c>
      <c r="U118" s="55" t="s">
        <v>51</v>
      </c>
      <c r="V118" s="55">
        <v>2010</v>
      </c>
      <c r="W118" s="57">
        <v>44974</v>
      </c>
      <c r="X118" s="55" t="s">
        <v>44</v>
      </c>
    </row>
    <row r="119" ht="63.75" spans="1:24">
      <c r="A119" s="51" t="s">
        <v>1</v>
      </c>
      <c r="B119" s="52">
        <v>105</v>
      </c>
      <c r="C119" s="53" t="s">
        <v>368</v>
      </c>
      <c r="D119" s="57" t="s">
        <v>80</v>
      </c>
      <c r="E119" s="53">
        <v>23</v>
      </c>
      <c r="F119" s="53">
        <v>23</v>
      </c>
      <c r="G119" s="55" t="s">
        <v>36</v>
      </c>
      <c r="H119" s="55" t="s">
        <v>369</v>
      </c>
      <c r="I119" s="55">
        <v>2014</v>
      </c>
      <c r="J119" s="55" t="s">
        <v>38</v>
      </c>
      <c r="K119" s="55" t="s">
        <v>370</v>
      </c>
      <c r="L119" s="55" t="s">
        <v>129</v>
      </c>
      <c r="M119" s="55">
        <v>36</v>
      </c>
      <c r="N119" s="55"/>
      <c r="P119" s="86">
        <v>2024</v>
      </c>
      <c r="S119" t="s">
        <v>190</v>
      </c>
      <c r="T119">
        <v>2024</v>
      </c>
      <c r="W119" s="57">
        <v>44652</v>
      </c>
      <c r="X119" s="55" t="s">
        <v>74</v>
      </c>
    </row>
    <row r="120" ht="51" spans="1:24">
      <c r="A120" s="51" t="s">
        <v>1</v>
      </c>
      <c r="B120" s="56">
        <v>106</v>
      </c>
      <c r="C120" s="53" t="s">
        <v>371</v>
      </c>
      <c r="D120" s="57" t="s">
        <v>46</v>
      </c>
      <c r="E120" s="53">
        <v>18</v>
      </c>
      <c r="F120" s="53">
        <v>18</v>
      </c>
      <c r="G120" s="55" t="s">
        <v>36</v>
      </c>
      <c r="H120" s="55" t="s">
        <v>372</v>
      </c>
      <c r="I120" s="55">
        <v>2012</v>
      </c>
      <c r="J120" s="64" t="s">
        <v>91</v>
      </c>
      <c r="K120" s="55" t="s">
        <v>99</v>
      </c>
      <c r="L120" s="55" t="s">
        <v>323</v>
      </c>
      <c r="M120" s="115">
        <v>36</v>
      </c>
      <c r="N120" s="55" t="s">
        <v>100</v>
      </c>
      <c r="P120" s="58">
        <v>2024</v>
      </c>
      <c r="S120" s="55" t="s">
        <v>165</v>
      </c>
      <c r="T120" s="55">
        <v>2021.2024</v>
      </c>
      <c r="W120" s="57">
        <v>44265</v>
      </c>
      <c r="X120" s="55" t="s">
        <v>74</v>
      </c>
    </row>
    <row r="121" ht="76.5" spans="1:24">
      <c r="A121" s="51" t="s">
        <v>1</v>
      </c>
      <c r="B121" s="52">
        <v>107</v>
      </c>
      <c r="C121" s="53" t="s">
        <v>373</v>
      </c>
      <c r="D121" s="57" t="s">
        <v>46</v>
      </c>
      <c r="E121" s="53">
        <v>29</v>
      </c>
      <c r="F121" s="53">
        <v>9</v>
      </c>
      <c r="G121" s="55" t="s">
        <v>36</v>
      </c>
      <c r="H121" s="55" t="s">
        <v>37</v>
      </c>
      <c r="I121" s="55">
        <v>1998</v>
      </c>
      <c r="J121" s="55" t="s">
        <v>134</v>
      </c>
      <c r="K121" s="55" t="s">
        <v>199</v>
      </c>
      <c r="L121" s="55" t="s">
        <v>199</v>
      </c>
      <c r="M121" s="55">
        <v>25</v>
      </c>
      <c r="N121" s="55" t="s">
        <v>374</v>
      </c>
      <c r="P121" s="58">
        <v>2023</v>
      </c>
      <c r="S121" s="55" t="s">
        <v>78</v>
      </c>
      <c r="T121" s="55">
        <v>2024</v>
      </c>
      <c r="U121" s="55"/>
      <c r="V121" s="55"/>
      <c r="W121" s="54">
        <v>45434</v>
      </c>
      <c r="X121" s="53" t="s">
        <v>74</v>
      </c>
    </row>
    <row r="122" ht="25.5" spans="1:24">
      <c r="A122" s="51" t="s">
        <v>1</v>
      </c>
      <c r="B122" s="56">
        <v>108</v>
      </c>
      <c r="C122" s="53" t="s">
        <v>375</v>
      </c>
      <c r="D122" s="54" t="s">
        <v>35</v>
      </c>
      <c r="E122" s="53">
        <v>0</v>
      </c>
      <c r="F122" s="53">
        <v>0</v>
      </c>
      <c r="G122" s="53"/>
      <c r="H122" s="53" t="s">
        <v>106</v>
      </c>
      <c r="I122" s="53"/>
      <c r="J122" s="53" t="s">
        <v>110</v>
      </c>
      <c r="K122" s="53" t="s">
        <v>331</v>
      </c>
      <c r="L122" s="53" t="s">
        <v>363</v>
      </c>
      <c r="M122" s="53">
        <v>18</v>
      </c>
      <c r="N122" s="53" t="s">
        <v>41</v>
      </c>
      <c r="P122" s="53">
        <v>2023</v>
      </c>
      <c r="S122" s="53"/>
      <c r="T122" s="53"/>
      <c r="W122" s="53"/>
      <c r="X122" s="53"/>
    </row>
    <row r="123" ht="63.75" spans="1:24">
      <c r="A123" s="51" t="s">
        <v>1</v>
      </c>
      <c r="B123" s="52">
        <v>109</v>
      </c>
      <c r="C123" s="55" t="s">
        <v>376</v>
      </c>
      <c r="D123" s="57" t="s">
        <v>54</v>
      </c>
      <c r="E123" s="53">
        <v>1</v>
      </c>
      <c r="F123" s="53">
        <v>1</v>
      </c>
      <c r="G123" s="55" t="s">
        <v>36</v>
      </c>
      <c r="H123" s="55" t="s">
        <v>69</v>
      </c>
      <c r="I123" s="55">
        <v>2023</v>
      </c>
      <c r="J123" s="55" t="s">
        <v>38</v>
      </c>
      <c r="K123" s="55" t="s">
        <v>99</v>
      </c>
      <c r="L123" s="55" t="s">
        <v>104</v>
      </c>
      <c r="M123" s="55">
        <v>27</v>
      </c>
      <c r="N123" s="55" t="s">
        <v>100</v>
      </c>
      <c r="P123" s="53"/>
      <c r="S123" s="53"/>
      <c r="T123" s="53"/>
      <c r="U123" s="53"/>
      <c r="V123" s="53"/>
      <c r="W123" s="53"/>
      <c r="X123" s="53"/>
    </row>
    <row r="124" ht="51" spans="1:24">
      <c r="A124" s="51" t="s">
        <v>1</v>
      </c>
      <c r="B124" s="56">
        <v>110</v>
      </c>
      <c r="C124" s="53" t="s">
        <v>377</v>
      </c>
      <c r="D124" s="57" t="s">
        <v>35</v>
      </c>
      <c r="E124" s="55">
        <v>26</v>
      </c>
      <c r="F124" s="53">
        <v>3</v>
      </c>
      <c r="G124" s="55" t="s">
        <v>36</v>
      </c>
      <c r="H124" s="55" t="s">
        <v>378</v>
      </c>
      <c r="I124" s="55">
        <v>2001</v>
      </c>
      <c r="J124" s="55" t="s">
        <v>38</v>
      </c>
      <c r="K124" s="55" t="s">
        <v>379</v>
      </c>
      <c r="L124" s="55" t="s">
        <v>57</v>
      </c>
      <c r="M124" s="55">
        <v>20</v>
      </c>
      <c r="N124" s="55" t="s">
        <v>41</v>
      </c>
      <c r="P124" s="53">
        <v>2022</v>
      </c>
      <c r="S124" s="53"/>
      <c r="T124" s="53"/>
      <c r="U124" s="53"/>
      <c r="V124" s="53"/>
      <c r="W124" s="57">
        <v>44760</v>
      </c>
      <c r="X124" s="55" t="s">
        <v>52</v>
      </c>
    </row>
    <row r="125" ht="51" spans="1:24">
      <c r="A125" s="51" t="s">
        <v>1</v>
      </c>
      <c r="B125" s="52">
        <v>111</v>
      </c>
      <c r="C125" s="53" t="s">
        <v>380</v>
      </c>
      <c r="D125" s="57" t="s">
        <v>35</v>
      </c>
      <c r="E125" s="53">
        <v>3</v>
      </c>
      <c r="F125" s="53">
        <v>3</v>
      </c>
      <c r="G125" s="55" t="s">
        <v>36</v>
      </c>
      <c r="H125" s="62" t="s">
        <v>106</v>
      </c>
      <c r="I125" s="55">
        <v>2024</v>
      </c>
      <c r="J125" s="64" t="s">
        <v>38</v>
      </c>
      <c r="K125" s="55" t="s">
        <v>381</v>
      </c>
      <c r="L125" s="62" t="s">
        <v>57</v>
      </c>
      <c r="M125" s="55">
        <v>20</v>
      </c>
      <c r="N125" s="55" t="s">
        <v>41</v>
      </c>
      <c r="P125" s="86">
        <v>2024</v>
      </c>
      <c r="S125" s="53"/>
      <c r="T125" s="53"/>
      <c r="U125" s="53"/>
      <c r="V125" s="53"/>
      <c r="W125" s="57"/>
      <c r="X125" s="55"/>
    </row>
    <row r="126" ht="140.25" spans="1:24">
      <c r="A126" s="51" t="s">
        <v>1</v>
      </c>
      <c r="B126" s="56">
        <v>112</v>
      </c>
      <c r="C126" s="53" t="s">
        <v>382</v>
      </c>
      <c r="D126" s="57" t="s">
        <v>46</v>
      </c>
      <c r="E126" s="53">
        <v>32</v>
      </c>
      <c r="F126" s="53">
        <v>32</v>
      </c>
      <c r="G126" s="55" t="s">
        <v>121</v>
      </c>
      <c r="H126" s="62" t="s">
        <v>90</v>
      </c>
      <c r="I126" s="55">
        <v>1992</v>
      </c>
      <c r="J126" s="64" t="s">
        <v>91</v>
      </c>
      <c r="K126" s="55" t="s">
        <v>232</v>
      </c>
      <c r="L126" s="62" t="s">
        <v>383</v>
      </c>
      <c r="M126" s="55">
        <v>9</v>
      </c>
      <c r="N126" s="55" t="s">
        <v>275</v>
      </c>
      <c r="P126" s="86" t="s">
        <v>384</v>
      </c>
      <c r="S126" s="55" t="s">
        <v>96</v>
      </c>
      <c r="T126" s="55">
        <v>2012</v>
      </c>
      <c r="U126" s="55" t="s">
        <v>240</v>
      </c>
      <c r="V126" s="55">
        <v>2023</v>
      </c>
      <c r="W126" s="57">
        <v>44974</v>
      </c>
      <c r="X126" s="55" t="s">
        <v>44</v>
      </c>
    </row>
    <row r="127" ht="63.75" spans="1:24">
      <c r="A127" s="51" t="s">
        <v>1</v>
      </c>
      <c r="B127" s="52">
        <v>113</v>
      </c>
      <c r="C127" s="53" t="s">
        <v>385</v>
      </c>
      <c r="D127" s="57" t="s">
        <v>155</v>
      </c>
      <c r="E127" s="53">
        <v>32</v>
      </c>
      <c r="F127" s="53">
        <v>32</v>
      </c>
      <c r="G127" s="55" t="s">
        <v>36</v>
      </c>
      <c r="H127" s="66" t="s">
        <v>90</v>
      </c>
      <c r="I127" s="55">
        <v>1992</v>
      </c>
      <c r="J127" s="55" t="s">
        <v>38</v>
      </c>
      <c r="K127" s="55" t="s">
        <v>386</v>
      </c>
      <c r="L127" s="55" t="s">
        <v>387</v>
      </c>
      <c r="M127" s="55">
        <v>29</v>
      </c>
      <c r="N127" s="55" t="s">
        <v>388</v>
      </c>
      <c r="P127" s="58">
        <v>2021</v>
      </c>
      <c r="U127" s="55" t="s">
        <v>51</v>
      </c>
      <c r="V127" s="55">
        <v>2021</v>
      </c>
      <c r="W127" s="57">
        <v>44547</v>
      </c>
      <c r="X127" s="55" t="s">
        <v>44</v>
      </c>
    </row>
    <row r="128" ht="63.75" spans="1:24">
      <c r="A128" s="51" t="s">
        <v>1</v>
      </c>
      <c r="B128" s="56">
        <v>114</v>
      </c>
      <c r="C128" s="53" t="s">
        <v>389</v>
      </c>
      <c r="D128" s="57" t="s">
        <v>46</v>
      </c>
      <c r="E128" s="53">
        <v>26</v>
      </c>
      <c r="F128" s="53">
        <v>26</v>
      </c>
      <c r="G128" s="55" t="s">
        <v>36</v>
      </c>
      <c r="H128" s="66" t="s">
        <v>90</v>
      </c>
      <c r="I128" s="55">
        <v>1999</v>
      </c>
      <c r="J128" s="55" t="s">
        <v>38</v>
      </c>
      <c r="K128" s="55" t="s">
        <v>340</v>
      </c>
      <c r="L128" s="55" t="s">
        <v>298</v>
      </c>
      <c r="M128" s="55">
        <v>34</v>
      </c>
      <c r="N128" s="55" t="s">
        <v>374</v>
      </c>
      <c r="P128" s="83">
        <v>2024</v>
      </c>
      <c r="S128" s="55" t="s">
        <v>390</v>
      </c>
      <c r="T128" s="55" t="s">
        <v>391</v>
      </c>
      <c r="U128" s="55" t="s">
        <v>392</v>
      </c>
      <c r="V128" s="55">
        <v>2023</v>
      </c>
      <c r="W128" s="54">
        <v>45323</v>
      </c>
      <c r="X128" s="53" t="s">
        <v>44</v>
      </c>
    </row>
    <row r="129" ht="63.75" spans="1:24">
      <c r="A129" s="51" t="s">
        <v>1</v>
      </c>
      <c r="B129" s="52">
        <v>115</v>
      </c>
      <c r="C129" s="53" t="s">
        <v>393</v>
      </c>
      <c r="D129" s="57" t="s">
        <v>54</v>
      </c>
      <c r="E129" s="53">
        <v>23</v>
      </c>
      <c r="F129" s="53">
        <v>23</v>
      </c>
      <c r="G129" s="55" t="s">
        <v>36</v>
      </c>
      <c r="H129" s="55" t="s">
        <v>394</v>
      </c>
      <c r="I129" s="55">
        <v>2019</v>
      </c>
      <c r="J129" s="55" t="s">
        <v>38</v>
      </c>
      <c r="K129" s="55" t="s">
        <v>395</v>
      </c>
      <c r="L129" s="55" t="s">
        <v>48</v>
      </c>
      <c r="M129" s="55">
        <v>22</v>
      </c>
      <c r="N129" s="55" t="s">
        <v>189</v>
      </c>
      <c r="P129" s="86">
        <v>2022</v>
      </c>
      <c r="W129" s="57">
        <v>44606</v>
      </c>
      <c r="X129" s="55" t="s">
        <v>52</v>
      </c>
    </row>
    <row r="130" ht="76.5" spans="1:24">
      <c r="A130" s="51" t="s">
        <v>1</v>
      </c>
      <c r="B130" s="56">
        <v>116</v>
      </c>
      <c r="C130" s="53" t="s">
        <v>396</v>
      </c>
      <c r="D130" s="63" t="s">
        <v>46</v>
      </c>
      <c r="E130" s="53">
        <v>32</v>
      </c>
      <c r="F130" s="53">
        <v>32</v>
      </c>
      <c r="G130" s="64" t="s">
        <v>121</v>
      </c>
      <c r="H130" s="62" t="s">
        <v>90</v>
      </c>
      <c r="I130" s="64">
        <v>1992</v>
      </c>
      <c r="J130" s="64" t="s">
        <v>91</v>
      </c>
      <c r="K130" s="55" t="s">
        <v>92</v>
      </c>
      <c r="L130" s="62" t="s">
        <v>93</v>
      </c>
      <c r="M130" s="62">
        <v>9</v>
      </c>
      <c r="N130" s="55" t="s">
        <v>374</v>
      </c>
      <c r="P130" s="53" t="s">
        <v>397</v>
      </c>
      <c r="S130" s="62" t="s">
        <v>96</v>
      </c>
      <c r="T130" s="55">
        <v>2007</v>
      </c>
      <c r="U130" s="55" t="s">
        <v>398</v>
      </c>
      <c r="V130" s="55">
        <v>2022</v>
      </c>
      <c r="W130" s="63">
        <v>44137</v>
      </c>
      <c r="X130" s="64" t="s">
        <v>44</v>
      </c>
    </row>
    <row r="131" ht="38.25" spans="1:24">
      <c r="A131" s="51" t="s">
        <v>1</v>
      </c>
      <c r="B131" s="52">
        <v>117</v>
      </c>
      <c r="C131" s="53" t="s">
        <v>399</v>
      </c>
      <c r="D131" s="57" t="s">
        <v>35</v>
      </c>
      <c r="E131" s="53">
        <v>4</v>
      </c>
      <c r="F131" s="53">
        <v>4</v>
      </c>
      <c r="G131" s="55" t="s">
        <v>36</v>
      </c>
      <c r="H131" s="55" t="s">
        <v>228</v>
      </c>
      <c r="I131" s="55">
        <v>2022</v>
      </c>
      <c r="J131" s="55" t="s">
        <v>38</v>
      </c>
      <c r="K131" s="55" t="s">
        <v>331</v>
      </c>
      <c r="L131" s="55" t="s">
        <v>112</v>
      </c>
      <c r="M131" s="55">
        <v>36</v>
      </c>
      <c r="N131" s="55" t="s">
        <v>41</v>
      </c>
      <c r="P131" s="58" t="s">
        <v>400</v>
      </c>
      <c r="W131" s="57">
        <v>45156</v>
      </c>
      <c r="X131" s="55" t="s">
        <v>52</v>
      </c>
    </row>
    <row r="132" ht="76.5" spans="1:24">
      <c r="A132" s="51" t="s">
        <v>1</v>
      </c>
      <c r="B132" s="56">
        <v>118</v>
      </c>
      <c r="C132" s="89" t="s">
        <v>401</v>
      </c>
      <c r="D132" s="57" t="s">
        <v>80</v>
      </c>
      <c r="E132" s="53">
        <v>3</v>
      </c>
      <c r="F132" s="53">
        <v>3</v>
      </c>
      <c r="G132" s="55" t="s">
        <v>36</v>
      </c>
      <c r="H132" s="55" t="s">
        <v>106</v>
      </c>
      <c r="I132" s="55">
        <v>2021</v>
      </c>
      <c r="J132" s="55" t="s">
        <v>38</v>
      </c>
      <c r="K132" s="55" t="s">
        <v>402</v>
      </c>
      <c r="L132" s="55" t="s">
        <v>403</v>
      </c>
      <c r="M132" s="55">
        <v>24</v>
      </c>
      <c r="N132" s="55" t="s">
        <v>404</v>
      </c>
      <c r="O132" t="s">
        <v>405</v>
      </c>
      <c r="P132" s="58">
        <v>2023</v>
      </c>
      <c r="S132" s="53" t="s">
        <v>151</v>
      </c>
      <c r="T132" s="53">
        <v>2024</v>
      </c>
      <c r="U132" s="53"/>
      <c r="V132" s="53"/>
      <c r="W132" s="57">
        <v>45156</v>
      </c>
      <c r="X132" s="55" t="s">
        <v>52</v>
      </c>
    </row>
    <row r="133" ht="63.75" spans="1:24">
      <c r="A133" s="51" t="s">
        <v>1</v>
      </c>
      <c r="B133" s="52">
        <v>119</v>
      </c>
      <c r="C133" s="55" t="s">
        <v>406</v>
      </c>
      <c r="D133" s="57" t="s">
        <v>46</v>
      </c>
      <c r="E133" s="53">
        <v>16</v>
      </c>
      <c r="F133" s="53">
        <v>16</v>
      </c>
      <c r="G133" s="55" t="s">
        <v>36</v>
      </c>
      <c r="H133" s="55" t="s">
        <v>86</v>
      </c>
      <c r="I133" s="55">
        <v>2008</v>
      </c>
      <c r="J133" s="55" t="s">
        <v>38</v>
      </c>
      <c r="K133" s="55" t="s">
        <v>232</v>
      </c>
      <c r="L133" s="55" t="s">
        <v>40</v>
      </c>
      <c r="M133" s="55">
        <v>18</v>
      </c>
      <c r="N133" s="55" t="s">
        <v>407</v>
      </c>
      <c r="P133">
        <v>2023</v>
      </c>
      <c r="S133" s="53"/>
      <c r="T133" s="53"/>
      <c r="W133" s="57">
        <v>45434</v>
      </c>
      <c r="X133" s="55" t="s">
        <v>44</v>
      </c>
    </row>
    <row r="134" ht="25.5" spans="1:24">
      <c r="A134" s="51" t="s">
        <v>1</v>
      </c>
      <c r="B134" s="56">
        <v>120</v>
      </c>
      <c r="C134" t="s">
        <v>408</v>
      </c>
      <c r="D134" s="118" t="s">
        <v>54</v>
      </c>
      <c r="E134">
        <v>34</v>
      </c>
      <c r="F134">
        <v>34</v>
      </c>
      <c r="G134" t="s">
        <v>36</v>
      </c>
      <c r="H134" t="s">
        <v>86</v>
      </c>
      <c r="I134">
        <v>1986</v>
      </c>
      <c r="J134" t="s">
        <v>38</v>
      </c>
      <c r="K134" t="s">
        <v>409</v>
      </c>
      <c r="L134" t="s">
        <v>40</v>
      </c>
      <c r="M134">
        <v>18</v>
      </c>
      <c r="N134" t="s">
        <v>410</v>
      </c>
      <c r="W134" s="57"/>
      <c r="X134" s="55"/>
    </row>
    <row r="135" ht="76.5" spans="1:24">
      <c r="A135" s="51" t="s">
        <v>1</v>
      </c>
      <c r="B135" s="52">
        <v>121</v>
      </c>
      <c r="C135" s="53" t="s">
        <v>411</v>
      </c>
      <c r="D135" s="118" t="s">
        <v>54</v>
      </c>
      <c r="E135">
        <v>6</v>
      </c>
      <c r="F135">
        <v>6</v>
      </c>
      <c r="G135" s="55" t="s">
        <v>36</v>
      </c>
      <c r="H135" s="55" t="s">
        <v>263</v>
      </c>
      <c r="I135" s="55">
        <v>2011</v>
      </c>
      <c r="J135" s="55" t="s">
        <v>38</v>
      </c>
      <c r="K135" s="55" t="s">
        <v>412</v>
      </c>
      <c r="L135" s="55" t="s">
        <v>40</v>
      </c>
      <c r="M135" s="55" t="s">
        <v>58</v>
      </c>
      <c r="P135">
        <v>2021</v>
      </c>
      <c r="W135" s="54">
        <v>45159</v>
      </c>
      <c r="X135" s="53" t="s">
        <v>52</v>
      </c>
    </row>
    <row r="136" ht="25.5" spans="1:24">
      <c r="A136" s="51" t="s">
        <v>1</v>
      </c>
      <c r="B136" s="56">
        <v>122</v>
      </c>
      <c r="C136" t="s">
        <v>413</v>
      </c>
      <c r="D136" s="118" t="s">
        <v>54</v>
      </c>
      <c r="E136">
        <v>10</v>
      </c>
      <c r="F136">
        <v>10</v>
      </c>
      <c r="G136" t="s">
        <v>36</v>
      </c>
      <c r="L136" t="s">
        <v>40</v>
      </c>
      <c r="M136">
        <v>18</v>
      </c>
      <c r="P136">
        <v>2021</v>
      </c>
      <c r="W136" s="53"/>
      <c r="X136" s="53"/>
    </row>
    <row r="137" ht="25.5" spans="1:24">
      <c r="A137" s="51" t="s">
        <v>1</v>
      </c>
      <c r="B137" s="52">
        <v>123</v>
      </c>
      <c r="C137" t="s">
        <v>414</v>
      </c>
      <c r="D137" s="118" t="s">
        <v>54</v>
      </c>
      <c r="E137">
        <v>10</v>
      </c>
      <c r="F137">
        <v>10</v>
      </c>
      <c r="G137" t="s">
        <v>36</v>
      </c>
      <c r="H137" t="s">
        <v>119</v>
      </c>
      <c r="I137">
        <v>2012</v>
      </c>
      <c r="J137" t="s">
        <v>38</v>
      </c>
      <c r="K137" t="s">
        <v>156</v>
      </c>
      <c r="L137" t="s">
        <v>40</v>
      </c>
      <c r="M137">
        <v>9</v>
      </c>
      <c r="W137" s="54"/>
      <c r="X137" s="53"/>
    </row>
    <row r="138" ht="25.5" spans="1:15">
      <c r="A138" s="51" t="s">
        <v>1</v>
      </c>
      <c r="B138" s="56">
        <v>124</v>
      </c>
      <c r="C138" t="s">
        <v>415</v>
      </c>
      <c r="D138" t="s">
        <v>54</v>
      </c>
      <c r="E138">
        <v>0</v>
      </c>
      <c r="F138">
        <v>0</v>
      </c>
      <c r="L138" t="s">
        <v>416</v>
      </c>
      <c r="M138">
        <v>10</v>
      </c>
      <c r="N138" t="s">
        <v>117</v>
      </c>
      <c r="O138" t="s">
        <v>228</v>
      </c>
    </row>
    <row r="139" ht="25.5" spans="1:6">
      <c r="A139" s="51" t="s">
        <v>1</v>
      </c>
      <c r="B139" s="52">
        <v>125</v>
      </c>
      <c r="C139" t="s">
        <v>417</v>
      </c>
      <c r="D139" t="s">
        <v>80</v>
      </c>
      <c r="E139">
        <v>0</v>
      </c>
      <c r="F139">
        <v>0</v>
      </c>
    </row>
    <row r="140" ht="25.5" spans="1:14">
      <c r="A140" s="51" t="s">
        <v>1</v>
      </c>
      <c r="B140" s="56">
        <v>126</v>
      </c>
      <c r="C140" t="s">
        <v>418</v>
      </c>
      <c r="D140" t="s">
        <v>35</v>
      </c>
      <c r="E140">
        <v>0</v>
      </c>
      <c r="F140">
        <v>0</v>
      </c>
      <c r="G140" t="s">
        <v>144</v>
      </c>
      <c r="H140" t="s">
        <v>145</v>
      </c>
      <c r="I140">
        <v>2024</v>
      </c>
      <c r="J140" t="s">
        <v>38</v>
      </c>
      <c r="K140" t="s">
        <v>57</v>
      </c>
      <c r="L140" t="s">
        <v>57</v>
      </c>
      <c r="M140">
        <v>18</v>
      </c>
      <c r="N140" t="s">
        <v>41</v>
      </c>
    </row>
    <row r="141" ht="25.5" spans="1:14">
      <c r="A141" s="51" t="s">
        <v>1</v>
      </c>
      <c r="B141" s="52">
        <v>127</v>
      </c>
      <c r="C141" t="s">
        <v>419</v>
      </c>
      <c r="D141" t="s">
        <v>54</v>
      </c>
      <c r="E141">
        <v>15</v>
      </c>
      <c r="F141">
        <v>15</v>
      </c>
      <c r="G141" t="s">
        <v>36</v>
      </c>
      <c r="L141" t="s">
        <v>136</v>
      </c>
      <c r="M141">
        <v>18</v>
      </c>
      <c r="N141" t="s">
        <v>137</v>
      </c>
    </row>
    <row r="142" ht="25.5" spans="1:12">
      <c r="A142" s="51" t="s">
        <v>1</v>
      </c>
      <c r="B142" s="56">
        <v>128</v>
      </c>
      <c r="C142" s="53" t="s">
        <v>420</v>
      </c>
      <c r="D142" s="118"/>
      <c r="F142">
        <v>0</v>
      </c>
      <c r="G142" t="s">
        <v>36</v>
      </c>
      <c r="H142" t="s">
        <v>263</v>
      </c>
      <c r="I142">
        <v>1978</v>
      </c>
      <c r="J142" t="s">
        <v>38</v>
      </c>
      <c r="K142" t="s">
        <v>291</v>
      </c>
      <c r="L142" t="s">
        <v>421</v>
      </c>
    </row>
    <row r="143" ht="25.5" spans="1:3">
      <c r="A143" s="51" t="s">
        <v>1</v>
      </c>
      <c r="B143" s="52">
        <v>129</v>
      </c>
      <c r="C143" t="s">
        <v>422</v>
      </c>
    </row>
    <row r="144" spans="1:24">
      <c r="A144" t="s">
        <v>1</v>
      </c>
      <c r="B144" s="56">
        <v>130</v>
      </c>
      <c r="C144" t="s">
        <v>423</v>
      </c>
      <c r="D144" t="s">
        <v>80</v>
      </c>
      <c r="E144" t="s">
        <v>424</v>
      </c>
      <c r="F144">
        <v>19</v>
      </c>
      <c r="G144" t="s">
        <v>36</v>
      </c>
      <c r="H144" t="s">
        <v>286</v>
      </c>
      <c r="I144">
        <v>2011</v>
      </c>
      <c r="J144" t="s">
        <v>38</v>
      </c>
      <c r="K144" t="s">
        <v>425</v>
      </c>
      <c r="L144" t="s">
        <v>83</v>
      </c>
      <c r="M144">
        <v>18</v>
      </c>
      <c r="N144" t="s">
        <v>84</v>
      </c>
      <c r="W144" s="118">
        <v>45369</v>
      </c>
      <c r="X144" s="118" t="s">
        <v>44</v>
      </c>
    </row>
    <row r="145" ht="102" spans="1:24">
      <c r="A145" t="s">
        <v>426</v>
      </c>
      <c r="B145" s="52">
        <v>131</v>
      </c>
      <c r="C145" s="53" t="s">
        <v>427</v>
      </c>
      <c r="D145" t="s">
        <v>54</v>
      </c>
      <c r="E145">
        <v>18</v>
      </c>
      <c r="F145">
        <v>18</v>
      </c>
      <c r="G145" s="55" t="s">
        <v>36</v>
      </c>
      <c r="H145" s="62" t="s">
        <v>428</v>
      </c>
      <c r="I145" s="55">
        <v>2004</v>
      </c>
      <c r="J145" s="64" t="s">
        <v>38</v>
      </c>
      <c r="K145" s="55" t="s">
        <v>214</v>
      </c>
      <c r="L145" s="62" t="s">
        <v>211</v>
      </c>
      <c r="M145" s="55">
        <v>23</v>
      </c>
      <c r="N145" s="55" t="s">
        <v>67</v>
      </c>
      <c r="P145" s="86" t="s">
        <v>429</v>
      </c>
      <c r="W145" s="57">
        <v>45447</v>
      </c>
      <c r="X145" t="s">
        <v>74</v>
      </c>
    </row>
    <row r="146" spans="1:14">
      <c r="A146" t="s">
        <v>1</v>
      </c>
      <c r="B146" s="56">
        <v>132</v>
      </c>
      <c r="C146" t="s">
        <v>430</v>
      </c>
      <c r="D146" t="s">
        <v>54</v>
      </c>
      <c r="E146">
        <v>0</v>
      </c>
      <c r="F146">
        <v>0</v>
      </c>
      <c r="L146" t="s">
        <v>431</v>
      </c>
      <c r="M146">
        <v>20</v>
      </c>
      <c r="N146" t="s">
        <v>432</v>
      </c>
    </row>
    <row r="147" spans="1:14">
      <c r="A147" t="s">
        <v>1</v>
      </c>
      <c r="B147" s="52">
        <v>133</v>
      </c>
      <c r="C147" t="s">
        <v>433</v>
      </c>
      <c r="D147" t="s">
        <v>35</v>
      </c>
      <c r="E147" s="118">
        <v>35</v>
      </c>
      <c r="F147">
        <v>35</v>
      </c>
      <c r="G147" t="s">
        <v>36</v>
      </c>
      <c r="H147" t="s">
        <v>434</v>
      </c>
      <c r="I147">
        <v>1993</v>
      </c>
      <c r="J147" t="s">
        <v>38</v>
      </c>
      <c r="K147" t="s">
        <v>435</v>
      </c>
      <c r="L147" t="s">
        <v>57</v>
      </c>
      <c r="M147">
        <v>36</v>
      </c>
      <c r="N147" t="s">
        <v>41</v>
      </c>
    </row>
    <row r="148" spans="2:2">
      <c r="B148" s="56"/>
    </row>
    <row r="149" spans="2:24">
      <c r="B149" s="52"/>
      <c r="M149">
        <v>36</v>
      </c>
      <c r="W149" s="53"/>
      <c r="X149" s="53"/>
    </row>
    <row r="150" spans="2:2">
      <c r="B150" s="56"/>
    </row>
    <row r="151" spans="2:2">
      <c r="B151" s="52"/>
    </row>
    <row r="152" spans="2:2">
      <c r="B152" s="56"/>
    </row>
    <row r="153" spans="2:2">
      <c r="B153" s="52"/>
    </row>
    <row r="154" spans="2:2">
      <c r="B154" s="56"/>
    </row>
    <row r="155" spans="2:2">
      <c r="B155" s="52"/>
    </row>
    <row r="156" spans="2:2">
      <c r="B156" s="56"/>
    </row>
    <row r="157" spans="2:2">
      <c r="B157" s="52"/>
    </row>
    <row r="158" spans="2:2">
      <c r="B158" s="56"/>
    </row>
    <row r="159" spans="2:2">
      <c r="B159" s="56"/>
    </row>
  </sheetData>
  <autoFilter xmlns:etc="http://www.wps.cn/officeDocument/2017/etCustomData" ref="A11:X151" etc:filterBottomFollowUsedRange="0">
    <extLst/>
  </autoFilter>
  <mergeCells count="9">
    <mergeCell ref="P11:R11"/>
    <mergeCell ref="S11:V11"/>
    <mergeCell ref="A11:A13"/>
    <mergeCell ref="B11:B13"/>
    <mergeCell ref="F11:F13"/>
    <mergeCell ref="O11:O13"/>
    <mergeCell ref="P12:P13"/>
    <mergeCell ref="Q12:Q13"/>
    <mergeCell ref="R12:R13"/>
  </mergeCells>
  <dataValidations count="3">
    <dataValidation allowBlank="1" showInputMessage="1" showErrorMessage="1" prompt="Полное название учреждения необходимо ввести в одну ячейку (С4)" sqref="C4"/>
    <dataValidation allowBlank="1" showInputMessage="1" showErrorMessage="1" prompt="Например, Детский сад № 1 города Костромы" sqref="A61 A14:A60 A62:A143"/>
    <dataValidation allowBlank="1" showInputMessage="1" showErrorMessage="1" prompt="Указывайте год (кпк), если работник прошел  курсы повышения квалификации по занимаемой должности, год (переподготовка), если работник прошел переподготовку по занимаемой должности" sqref="P14:P15"/>
  </dataValidations>
  <pageMargins left="0.24" right="0.16" top="1" bottom="1" header="0.5" footer="0.5"/>
  <pageSetup paperSize="9" scale="85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274"/>
  <sheetViews>
    <sheetView view="pageLayout" zoomScaleNormal="100" topLeftCell="A136" workbookViewId="0">
      <selection activeCell="G140" sqref="G140"/>
    </sheetView>
  </sheetViews>
  <sheetFormatPr defaultColWidth="9" defaultRowHeight="12.75"/>
  <cols>
    <col min="2" max="2" width="18.8555555555556" style="4" customWidth="1"/>
    <col min="3" max="3" width="10" customWidth="1"/>
    <col min="4" max="4" width="17.2888888888889" customWidth="1"/>
    <col min="6" max="6" width="14.8555555555556" customWidth="1"/>
    <col min="7" max="7" width="10.8555555555556" customWidth="1"/>
    <col min="9" max="9" width="10.4222222222222" customWidth="1"/>
    <col min="11" max="11" width="16.5666666666667" customWidth="1"/>
    <col min="12" max="12" width="18.5" customWidth="1"/>
    <col min="13" max="13" width="18" customWidth="1"/>
    <col min="14" max="14" width="13.5666666666667" customWidth="1"/>
    <col min="15" max="15" width="17.4222222222222" customWidth="1"/>
  </cols>
  <sheetData>
    <row r="2" spans="13:13">
      <c r="M2" s="13" t="s">
        <v>436</v>
      </c>
    </row>
    <row r="4" ht="20.25" spans="9:14">
      <c r="I4" s="14" t="str">
        <f>'Ввод данных'!C3</f>
        <v>СПИСОК ПЕДАГОГИЧЕСКИХ  КАДРОВ</v>
      </c>
      <c r="L4" s="13" t="e">
        <f>'Ввод данных'!#REF!</f>
        <v>#REF!</v>
      </c>
      <c r="M4" s="15"/>
      <c r="N4" t="e">
        <f>'Ввод данных'!#REF!</f>
        <v>#REF!</v>
      </c>
    </row>
    <row r="5" ht="18.75" spans="9:9">
      <c r="I5" s="16" t="str">
        <f>'Ввод данных'!C4</f>
        <v>Гимназия № 33 города Костромы</v>
      </c>
    </row>
    <row r="6" spans="9:9">
      <c r="I6" s="17" t="str">
        <f>'Ввод данных'!C5</f>
        <v>(полное наименование образовательного учреждения)</v>
      </c>
    </row>
    <row r="7" ht="20.25" spans="9:13">
      <c r="I7" s="18">
        <f>'Ввод данных'!C6</f>
        <v>0</v>
      </c>
      <c r="M7" s="13" t="s">
        <v>437</v>
      </c>
    </row>
    <row r="13" ht="102" spans="1:16">
      <c r="A13" s="5" t="s">
        <v>4</v>
      </c>
      <c r="B13" s="5" t="s">
        <v>438</v>
      </c>
      <c r="C13" s="5" t="s">
        <v>439</v>
      </c>
      <c r="D13" s="5" t="s">
        <v>440</v>
      </c>
      <c r="E13" s="5" t="s">
        <v>441</v>
      </c>
      <c r="F13" s="5" t="s">
        <v>25</v>
      </c>
      <c r="G13" s="5" t="s">
        <v>442</v>
      </c>
      <c r="H13" s="5" t="s">
        <v>443</v>
      </c>
      <c r="I13" s="5" t="s">
        <v>444</v>
      </c>
      <c r="J13" s="5" t="s">
        <v>445</v>
      </c>
      <c r="K13" s="5" t="s">
        <v>446</v>
      </c>
      <c r="L13" s="5" t="s">
        <v>447</v>
      </c>
      <c r="M13" s="5" t="s">
        <v>448</v>
      </c>
      <c r="N13" s="5" t="s">
        <v>449</v>
      </c>
      <c r="O13" s="5" t="s">
        <v>450</v>
      </c>
      <c r="P13" s="19"/>
    </row>
    <row r="14" spans="1:15">
      <c r="A14" s="6">
        <v>1</v>
      </c>
      <c r="B14" s="7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</row>
    <row r="15" s="4" customFormat="1" ht="114" customHeight="1" spans="1:15">
      <c r="A15" s="5">
        <f>'Ввод данных'!B14</f>
        <v>1</v>
      </c>
      <c r="B15" s="5" t="str">
        <f>'Ввод данных'!C14</f>
        <v>Аринина Галина Егоровна</v>
      </c>
      <c r="C15" s="8" t="str">
        <f>'Ввод данных'!D14</f>
        <v>НОО</v>
      </c>
      <c r="D15" s="5" t="str">
        <f>CONCATENATE('Ввод данных'!G14," ",'Ввод данных'!H14," ",'Ввод данных'!I14," ",'Ввод данных'!J14)</f>
        <v>высшее Костромской государственный педагогический институт имени Некрасова 1983 очная</v>
      </c>
      <c r="E15" s="5">
        <f>'Ввод данных'!F14</f>
        <v>38</v>
      </c>
      <c r="F15" s="5" t="str">
        <f>'Ввод данных'!K14</f>
        <v>педагогика и методика начального обучения</v>
      </c>
      <c r="G15" s="5" t="str">
        <f>'Ввод данных'!L14</f>
        <v>педагог дополнительного образования</v>
      </c>
      <c r="H15" s="5">
        <f>'Ввод данных'!M14</f>
        <v>0</v>
      </c>
      <c r="I15" s="5" t="str">
        <f>'Ввод данных'!N14</f>
        <v>начальные классы</v>
      </c>
      <c r="J15" s="5">
        <f>'Ввод данных'!O14</f>
        <v>0</v>
      </c>
      <c r="K15" s="5" t="str">
        <f>CONCATENATE("КПК",'Ввод данных'!P14,"; тьютор",'Ввод данных'!Q14,"; ИКТ",'Ввод данных'!R14)</f>
        <v>КПК2024; тьютор; ИКТ</v>
      </c>
      <c r="L15" s="5" t="str">
        <f>CONCATENATE('Ввод данных'!S14,'Ввод данных'!T14,'Ввод данных'!U14,'Ввод данных'!V14)</f>
        <v>Почетный работник общего образования РФ 2014Почетная грамота ДОН 2007</v>
      </c>
      <c r="M15" s="8" t="e">
        <f>'Ввод данных'!#REF!</f>
        <v>#REF!</v>
      </c>
      <c r="N15" s="5" t="e">
        <f>'Ввод данных'!#REF!</f>
        <v>#REF!</v>
      </c>
      <c r="O15" s="5" t="e">
        <f>Обработка!S14</f>
        <v>#REF!</v>
      </c>
    </row>
    <row r="16" ht="93" customHeight="1" spans="1:15">
      <c r="A16" s="5">
        <f>'Ввод данных'!B15</f>
        <v>2</v>
      </c>
      <c r="B16" s="5" t="str">
        <f>'Ввод данных'!C15</f>
        <v>Антонова Валентина Петровна</v>
      </c>
      <c r="C16" s="8" t="str">
        <f>'Ввод данных'!D15</f>
        <v>ООО, СОО</v>
      </c>
      <c r="D16" s="5" t="str">
        <f>CONCATENATE('Ввод данных'!G15," ",'Ввод данных'!H15," ",'Ввод данных'!I15," ",'Ввод данных'!J15)</f>
        <v>высшее Челябинский государственный педагоги ческий институт 1978 очная</v>
      </c>
      <c r="E16" s="5">
        <f>'Ввод данных'!F15</f>
        <v>41</v>
      </c>
      <c r="F16" s="5" t="str">
        <f>'Ввод данных'!K15</f>
        <v>учитель математики</v>
      </c>
      <c r="G16" s="5" t="str">
        <f>'Ввод данных'!L15</f>
        <v> учитель информатики</v>
      </c>
      <c r="H16" s="5">
        <f>'Ввод данных'!M15</f>
        <v>26</v>
      </c>
      <c r="I16" s="5" t="str">
        <f>'Ввод данных'!N15</f>
        <v>информатика </v>
      </c>
      <c r="J16" s="5">
        <f>'Ввод данных'!O15</f>
        <v>0</v>
      </c>
      <c r="K16" s="5" t="str">
        <f>CONCATENATE("КПК",'Ввод данных'!P15,"; тьютор",'Ввод данных'!Q15,"; ИКТ",'Ввод данных'!R15)</f>
        <v>КПК2023; тьютор; ИКТ</v>
      </c>
      <c r="L16" s="5" t="str">
        <f>CONCATENATE('Ввод данных'!S15,'Ввод данных'!T15,'Ввод данных'!U15,'Ввод данных'!V15)</f>
        <v>Почетная грамота ДОН2023Почетная грамота ДОН2023</v>
      </c>
      <c r="M16" s="8" t="e">
        <f>'Ввод данных'!#REF!</f>
        <v>#REF!</v>
      </c>
      <c r="N16" s="5" t="e">
        <f>'Ввод данных'!#REF!</f>
        <v>#REF!</v>
      </c>
      <c r="O16" s="5" t="e">
        <f>Обработка!S15</f>
        <v>#REF!</v>
      </c>
    </row>
    <row r="17" ht="43" customHeight="1" spans="1:15">
      <c r="A17" s="5" t="e">
        <f>'Ввод данных'!#REF!</f>
        <v>#REF!</v>
      </c>
      <c r="B17" s="5" t="e">
        <f>'Ввод данных'!#REF!</f>
        <v>#REF!</v>
      </c>
      <c r="C17" s="8" t="e">
        <f>'Ввод данных'!#REF!</f>
        <v>#REF!</v>
      </c>
      <c r="D17" s="5" t="e">
        <f>CONCATENATE('Ввод данных'!#REF!," ",'Ввод данных'!#REF!," ",'Ввод данных'!#REF!," ",'Ввод данных'!#REF!)</f>
        <v>#REF!</v>
      </c>
      <c r="E17" s="5" t="e">
        <f>'Ввод данных'!#REF!</f>
        <v>#REF!</v>
      </c>
      <c r="F17" s="5" t="e">
        <f>'Ввод данных'!#REF!</f>
        <v>#REF!</v>
      </c>
      <c r="G17" s="5" t="e">
        <f>'Ввод данных'!#REF!</f>
        <v>#REF!</v>
      </c>
      <c r="H17" s="5" t="e">
        <f>'Ввод данных'!#REF!</f>
        <v>#REF!</v>
      </c>
      <c r="I17" s="5" t="e">
        <f>'Ввод данных'!#REF!</f>
        <v>#REF!</v>
      </c>
      <c r="J17" s="5" t="e">
        <f>'Ввод данных'!#REF!</f>
        <v>#REF!</v>
      </c>
      <c r="K17" s="5" t="e">
        <f>CONCATENATE("КПК",'Ввод данных'!#REF!,"; тьютор",'Ввод данных'!#REF!,"; ИКТ",'Ввод данных'!#REF!)</f>
        <v>#REF!</v>
      </c>
      <c r="L17" s="5" t="e">
        <f>CONCATENATE('Ввод данных'!#REF!,'Ввод данных'!#REF!,'Ввод данных'!#REF!,'Ввод данных'!#REF!)</f>
        <v>#REF!</v>
      </c>
      <c r="M17" s="8" t="e">
        <f>'Ввод данных'!#REF!</f>
        <v>#REF!</v>
      </c>
      <c r="N17" s="5" t="e">
        <f>'Ввод данных'!#REF!</f>
        <v>#REF!</v>
      </c>
      <c r="O17" s="5" t="e">
        <f>Обработка!S16</f>
        <v>#REF!</v>
      </c>
    </row>
    <row r="18" ht="98" customHeight="1" spans="1:15">
      <c r="A18" s="5">
        <f>'Ввод данных'!B16</f>
        <v>3</v>
      </c>
      <c r="B18" s="5" t="str">
        <f>'Ввод данных'!C16</f>
        <v>Аттокина Валерия Дмитриевна</v>
      </c>
      <c r="C18" s="8" t="str">
        <f>'Ввод данных'!D16</f>
        <v>ООО</v>
      </c>
      <c r="D18" s="5" t="str">
        <f>CONCATENATE('Ввод данных'!G16," ",'Ввод данных'!H16," ",'Ввод данных'!I16," ",'Ввод данных'!J16)</f>
        <v>среднее профессиональное Галическое педагогическое училище 2022 очная</v>
      </c>
      <c r="E18" s="5">
        <f>'Ввод данных'!F16</f>
        <v>3</v>
      </c>
      <c r="F18" s="5" t="str">
        <f>'Ввод данных'!K16</f>
        <v>учитель начальных классов</v>
      </c>
      <c r="G18" s="5" t="str">
        <f>'Ввод данных'!L16</f>
        <v>учитель начальных классов</v>
      </c>
      <c r="H18" s="5" t="str">
        <f>'Ввод данных'!M16</f>
        <v>декрет</v>
      </c>
      <c r="I18" s="5" t="str">
        <f>'Ввод данных'!N16</f>
        <v>начальные классы</v>
      </c>
      <c r="J18" s="5">
        <f>'Ввод данных'!O16</f>
        <v>0</v>
      </c>
      <c r="K18" s="5" t="str">
        <f>CONCATENATE("КПК",'Ввод данных'!P16,"; тьютор",'Ввод данных'!Q16,"; ИКТ",'Ввод данных'!R16)</f>
        <v>КПК; тьютор; ИКТ</v>
      </c>
      <c r="L18" s="5" t="str">
        <f>CONCATENATE('Ввод данных'!S16,'Ввод данных'!T16,'Ввод данных'!U16,'Ввод данных'!V16)</f>
        <v/>
      </c>
      <c r="M18" s="8" t="e">
        <f>'Ввод данных'!#REF!</f>
        <v>#REF!</v>
      </c>
      <c r="N18" s="5" t="e">
        <f>'Ввод данных'!#REF!</f>
        <v>#REF!</v>
      </c>
      <c r="O18" s="5" t="e">
        <f>Обработка!S17</f>
        <v>#REF!</v>
      </c>
    </row>
    <row r="19" ht="94" customHeight="1" spans="1:15">
      <c r="A19" s="5">
        <f>'Ввод данных'!B17</f>
        <v>4</v>
      </c>
      <c r="B19" s="5" t="str">
        <f>'Ввод данных'!C17</f>
        <v>Антонова Анна Александровна</v>
      </c>
      <c r="C19" s="8" t="str">
        <f>'Ввод данных'!D17</f>
        <v>ООО, СОО</v>
      </c>
      <c r="D19" s="5" t="str">
        <f>CONCATENATE('Ввод данных'!G17," ",'Ввод данных'!H17," ",'Ввод данных'!I17," ",'Ввод данных'!J17)</f>
        <v>высшее Костромской государственный педагогический институт имени Некрасова 1995 очная</v>
      </c>
      <c r="E19" s="5">
        <f>'Ввод данных'!F17</f>
        <v>25</v>
      </c>
      <c r="F19" s="5" t="str">
        <f>'Ввод данных'!K17</f>
        <v>учитель биологии</v>
      </c>
      <c r="G19" s="5" t="str">
        <f>'Ввод данных'!L17</f>
        <v>учитель биологии</v>
      </c>
      <c r="H19" s="5">
        <f>'Ввод данных'!M17</f>
        <v>0</v>
      </c>
      <c r="I19" s="5" t="str">
        <f>'Ввод данных'!N17</f>
        <v>биология</v>
      </c>
      <c r="J19" s="5">
        <f>'Ввод данных'!O17</f>
        <v>0</v>
      </c>
      <c r="K19" s="5" t="str">
        <f>CONCATENATE("КПК",'Ввод данных'!P17,"; тьютор",'Ввод данных'!Q17,"; ИКТ",'Ввод данных'!R17)</f>
        <v>КПК2024; тьютор; ИКТ</v>
      </c>
      <c r="L19" s="5" t="str">
        <f>CONCATENATE('Ввод данных'!S17,'Ввод данных'!T17,'Ввод данных'!U17,'Ввод данных'!V17)</f>
        <v>ПГ МОН РФ2018</v>
      </c>
      <c r="M19" s="8" t="e">
        <f>'Ввод данных'!#REF!</f>
        <v>#REF!</v>
      </c>
      <c r="N19" s="5" t="e">
        <f>'Ввод данных'!#REF!</f>
        <v>#REF!</v>
      </c>
      <c r="O19" s="5" t="e">
        <f>Обработка!S18</f>
        <v>#REF!</v>
      </c>
    </row>
    <row r="20" ht="102" customHeight="1" spans="1:15">
      <c r="A20" s="5">
        <f>'Ввод данных'!B18</f>
        <v>5</v>
      </c>
      <c r="B20" s="5" t="str">
        <f>'Ввод данных'!C18</f>
        <v>Ахундова Лейла Эльчиновна</v>
      </c>
      <c r="C20" s="8" t="str">
        <f>'Ввод данных'!D18</f>
        <v>ООО</v>
      </c>
      <c r="D20" s="5" t="str">
        <f>CONCATENATE('Ввод данных'!G18," ",'Ввод данных'!H18," ",'Ввод данных'!I18," ",'Ввод данных'!J18)</f>
        <v>высшее ФГБОУ высшего образования Ярославский государственный педагогический университет имени Ушинского 2023 очная</v>
      </c>
      <c r="E20" s="5">
        <f>'Ввод данных'!F18</f>
        <v>1</v>
      </c>
      <c r="F20" s="5" t="str">
        <f>'Ввод данных'!K18</f>
        <v>педагогическое образование, бакалавр</v>
      </c>
      <c r="G20" s="5" t="str">
        <f>'Ввод данных'!L18</f>
        <v>учитель английского языка</v>
      </c>
      <c r="H20" s="5">
        <f>'Ввод данных'!M18</f>
        <v>18</v>
      </c>
      <c r="I20" s="5" t="str">
        <f>'Ввод данных'!N18</f>
        <v>английский язык</v>
      </c>
      <c r="J20" s="5">
        <f>'Ввод данных'!O18</f>
        <v>0</v>
      </c>
      <c r="K20" s="5" t="str">
        <f>CONCATENATE("КПК",'Ввод данных'!P18,"; тьютор",'Ввод данных'!Q18,"; ИКТ",'Ввод данных'!R18)</f>
        <v>КПК2024; тьютор; ИКТ</v>
      </c>
      <c r="L20" s="5" t="str">
        <f>CONCATENATE('Ввод данных'!S18,'Ввод данных'!T18,'Ввод данных'!U18,'Ввод данных'!V18)</f>
        <v/>
      </c>
      <c r="M20" s="8" t="e">
        <f>'Ввод данных'!#REF!</f>
        <v>#REF!</v>
      </c>
      <c r="N20" s="5" t="e">
        <f>'Ввод данных'!#REF!</f>
        <v>#REF!</v>
      </c>
      <c r="O20" s="5" t="e">
        <f>Обработка!S19</f>
        <v>#REF!</v>
      </c>
    </row>
    <row r="21" ht="83" customHeight="1" spans="1:15">
      <c r="A21" s="5">
        <f>'Ввод данных'!B19</f>
        <v>6</v>
      </c>
      <c r="B21" s="5" t="str">
        <f>'Ввод данных'!C19</f>
        <v>Бабаева Дарья Вадимовна</v>
      </c>
      <c r="C21" s="8" t="str">
        <f>'Ввод данных'!D19</f>
        <v>ООО, СОО</v>
      </c>
      <c r="D21" s="5" t="str">
        <f>CONCATENATE('Ввод данных'!G19," ",'Ввод данных'!H19," ",'Ввод данных'!I19," ",'Ввод данных'!J19)</f>
        <v>высшее Ярославский государственный педагогический институт 2013 очное</v>
      </c>
      <c r="E21" s="5">
        <f>'Ввод данных'!F19</f>
        <v>11</v>
      </c>
      <c r="F21" s="5" t="str">
        <f>'Ввод данных'!K19</f>
        <v>учитель французского и английского языков по специальности "иностранный язык" с дополнительной</v>
      </c>
      <c r="G21" s="5" t="str">
        <f>'Ввод данных'!L19</f>
        <v>учитель английского и французского языка</v>
      </c>
      <c r="H21" s="5" t="str">
        <f>'Ввод данных'!M19</f>
        <v>декрет</v>
      </c>
      <c r="I21" s="5" t="str">
        <f>'Ввод данных'!N19</f>
        <v>английский язык, французский язык</v>
      </c>
      <c r="J21" s="5">
        <f>'Ввод данных'!O19</f>
        <v>0</v>
      </c>
      <c r="K21" s="5" t="str">
        <f>CONCATENATE("КПК",'Ввод данных'!P19,"; тьютор",'Ввод данных'!Q19,"; ИКТ",'Ввод данных'!R19)</f>
        <v>КПК2022; тьютор; ИКТ</v>
      </c>
      <c r="L21" s="5" t="str">
        <f>CONCATENATE('Ввод данных'!S19,'Ввод данных'!T19,'Ввод данных'!U19,'Ввод данных'!V19)</f>
        <v/>
      </c>
      <c r="M21" s="8" t="e">
        <f>'Ввод данных'!#REF!</f>
        <v>#REF!</v>
      </c>
      <c r="N21" s="5" t="e">
        <f>'Ввод данных'!#REF!</f>
        <v>#REF!</v>
      </c>
      <c r="O21" s="5" t="e">
        <f>Обработка!S20</f>
        <v>#REF!</v>
      </c>
    </row>
    <row r="22" ht="93" customHeight="1" spans="1:15">
      <c r="A22" s="5">
        <f>'Ввод данных'!B20</f>
        <v>7</v>
      </c>
      <c r="B22" s="5" t="str">
        <f>'Ввод данных'!C20</f>
        <v>Батяева Ольга Николаевна</v>
      </c>
      <c r="C22" s="8" t="str">
        <f>'Ввод данных'!D20</f>
        <v>НОО</v>
      </c>
      <c r="D22" s="5" t="str">
        <f>CONCATENATE('Ввод данных'!G20," ",'Ввод данных'!H20," ",'Ввод данных'!I20," ",'Ввод данных'!J20)</f>
        <v>высшее ОГБПОУ "Галический педагогический колледж Костромской области" 2021 очная</v>
      </c>
      <c r="E22" s="5">
        <f>'Ввод данных'!F20</f>
        <v>5</v>
      </c>
      <c r="F22" s="5" t="str">
        <f>'Ввод данных'!K20</f>
        <v>преподавание в начальных классах</v>
      </c>
      <c r="G22" s="5" t="str">
        <f>'Ввод данных'!L20</f>
        <v>учитель начальных классов</v>
      </c>
      <c r="H22" s="5">
        <f>'Ввод данных'!M20</f>
        <v>18</v>
      </c>
      <c r="I22" s="5" t="str">
        <f>'Ввод данных'!N20</f>
        <v>начальные классы</v>
      </c>
      <c r="J22" s="5">
        <f>'Ввод данных'!O20</f>
        <v>0</v>
      </c>
      <c r="K22" s="5" t="str">
        <f>CONCATENATE("КПК",'Ввод данных'!P20,"; тьютор",'Ввод данных'!Q20,"; ИКТ",'Ввод данных'!R20)</f>
        <v>КПК2022; тьютор; ИКТ</v>
      </c>
      <c r="L22" s="5" t="str">
        <f>CONCATENATE('Ввод данных'!S20,'Ввод данных'!T20,'Ввод данных'!U20,'Ввод данных'!V20)</f>
        <v>БП Администрации г. Костромы2021</v>
      </c>
      <c r="M22" s="8" t="e">
        <f>'Ввод данных'!#REF!</f>
        <v>#REF!</v>
      </c>
      <c r="N22" s="5" t="e">
        <f>'Ввод данных'!#REF!</f>
        <v>#REF!</v>
      </c>
      <c r="O22" s="5" t="e">
        <f>Обработка!S21</f>
        <v>#REF!</v>
      </c>
    </row>
    <row r="23" ht="84" customHeight="1" spans="1:15">
      <c r="A23" s="5">
        <f>'Ввод данных'!B21</f>
        <v>8</v>
      </c>
      <c r="B23" s="5" t="str">
        <f>'Ввод данных'!C21</f>
        <v>Безозерова Оксана Александровна</v>
      </c>
      <c r="C23" s="8" t="str">
        <f>'Ввод данных'!D21</f>
        <v>НОО, ООО</v>
      </c>
      <c r="D23" s="5" t="str">
        <f>CONCATENATE('Ввод данных'!G21," ",'Ввод данных'!H21," ",'Ввод данных'!I21," ",'Ввод данных'!J21)</f>
        <v>среднее профессиональное Курганское музыкальное училище 1989 очная</v>
      </c>
      <c r="E23" s="5">
        <f>'Ввод данных'!F21</f>
        <v>2</v>
      </c>
      <c r="F23" s="5" t="str">
        <f>'Ввод данных'!K21</f>
        <v>преподаватель ДМШ по классу аккордеон</v>
      </c>
      <c r="G23" s="5" t="str">
        <f>'Ввод данных'!L21</f>
        <v>учитель музыки</v>
      </c>
      <c r="H23" s="5">
        <f>'Ввод данных'!M21</f>
        <v>0</v>
      </c>
      <c r="I23" s="5" t="str">
        <f>'Ввод данных'!N21</f>
        <v>музыка</v>
      </c>
      <c r="J23" s="5">
        <f>'Ввод данных'!O21</f>
        <v>0</v>
      </c>
      <c r="K23" s="5" t="str">
        <f>CONCATENATE("КПК",'Ввод данных'!P21,"; тьютор",'Ввод данных'!Q21,"; ИКТ",'Ввод данных'!R21)</f>
        <v>КПК2024; тьютор; ИКТ</v>
      </c>
      <c r="L23" s="5" t="str">
        <f>CONCATENATE('Ввод данных'!S21,'Ввод данных'!T21,'Ввод данных'!U21,'Ввод данных'!V21)</f>
        <v/>
      </c>
      <c r="M23" s="8" t="e">
        <f>'Ввод данных'!#REF!</f>
        <v>#REF!</v>
      </c>
      <c r="N23" s="5" t="e">
        <f>'Ввод данных'!#REF!</f>
        <v>#REF!</v>
      </c>
      <c r="O23" s="5" t="e">
        <f>Обработка!S22</f>
        <v>#REF!</v>
      </c>
    </row>
    <row r="24" ht="87" customHeight="1" spans="1:15">
      <c r="A24" s="5">
        <f>'Ввод данных'!B22</f>
        <v>9</v>
      </c>
      <c r="B24" s="5" t="str">
        <f>'Ввод данных'!C22</f>
        <v>Беспалова Надежда Алексеевна</v>
      </c>
      <c r="C24" s="8" t="str">
        <f>'Ввод данных'!D22</f>
        <v>НОО</v>
      </c>
      <c r="D24" s="5" t="str">
        <f>CONCATENATE('Ввод данных'!G22," ",'Ввод данных'!H22," ",'Ввод данных'!I22," ",'Ввод данных'!J22)</f>
        <v>высшее Костромской государственный университет имени им. Некрасова 1985 очная</v>
      </c>
      <c r="E24" s="5">
        <f>'Ввод данных'!F22</f>
        <v>50</v>
      </c>
      <c r="F24" s="5" t="str">
        <f>'Ввод данных'!K22</f>
        <v>психолог</v>
      </c>
      <c r="G24" s="5" t="str">
        <f>'Ввод данных'!L22</f>
        <v>педагог-психолог</v>
      </c>
      <c r="H24" s="5">
        <f>'Ввод данных'!M22</f>
        <v>36</v>
      </c>
      <c r="I24" s="5">
        <f>'Ввод данных'!N22</f>
        <v>0</v>
      </c>
      <c r="J24" s="5">
        <f>'Ввод данных'!O22</f>
        <v>0</v>
      </c>
      <c r="K24" s="5" t="str">
        <f>CONCATENATE("КПК",'Ввод данных'!P22,"; тьютор",'Ввод данных'!Q22,"; ИКТ",'Ввод данных'!R22)</f>
        <v>КПК2024; тьютор; ИКТ</v>
      </c>
      <c r="L24" s="5" t="str">
        <f>CONCATENATE('Ввод данных'!S22,'Ввод данных'!T22,'Ввод данных'!U22,'Ввод данных'!V22)</f>
        <v>ПГ МОН РФ2009Почетная грамота ДОН2002</v>
      </c>
      <c r="M24" s="8" t="e">
        <f>'Ввод данных'!#REF!</f>
        <v>#REF!</v>
      </c>
      <c r="N24" s="5" t="e">
        <f>'Ввод данных'!#REF!</f>
        <v>#REF!</v>
      </c>
      <c r="O24" s="5" t="e">
        <f>Обработка!S23</f>
        <v>#REF!</v>
      </c>
    </row>
    <row r="25" ht="105" customHeight="1" spans="1:15">
      <c r="A25" s="5">
        <f>'Ввод данных'!B23</f>
        <v>10</v>
      </c>
      <c r="B25" s="5" t="str">
        <f>'Ввод данных'!C23</f>
        <v>Бобкова Лидия Владимировна</v>
      </c>
      <c r="C25" s="8" t="str">
        <f>'Ввод данных'!D23</f>
        <v>ООО, СОО</v>
      </c>
      <c r="D25" s="5" t="str">
        <f>CONCATENATE('Ввод данных'!G23," ",'Ввод данных'!H23," ",'Ввод данных'!I23," ",'Ввод данных'!J23)</f>
        <v>высшее Костромской педагогический институт имени Некрасова 1987 Очная</v>
      </c>
      <c r="E25" s="5">
        <f>'Ввод данных'!F23</f>
        <v>36</v>
      </c>
      <c r="F25" s="5" t="str">
        <f>'Ввод данных'!K23</f>
        <v>учитель истории и обществознания, методист по воспитательной работе</v>
      </c>
      <c r="G25" s="5" t="str">
        <f>'Ввод данных'!L23</f>
        <v>заместитель директора </v>
      </c>
      <c r="H25" s="5">
        <f>'Ввод данных'!M23</f>
        <v>9</v>
      </c>
      <c r="I25" s="5" t="str">
        <f>'Ввод данных'!N23</f>
        <v>история, право, экономика, обществознание</v>
      </c>
      <c r="J25" s="5">
        <f>'Ввод данных'!O23</f>
        <v>0</v>
      </c>
      <c r="K25" s="5" t="str">
        <f>CONCATENATE("КПК",'Ввод данных'!P23,"; тьютор",'Ввод данных'!Q23,"; ИКТ",'Ввод данных'!R23)</f>
        <v>КПК2023 (профпереподготовка) Менеджер в сфере образования  ; тьютор; ИКТ</v>
      </c>
      <c r="L25" s="5" t="str">
        <f>CONCATENATE('Ввод данных'!S23,'Ввод данных'!T23,'Ввод данных'!U23,'Ввод данных'!V23)</f>
        <v>ПЗ Почетный работник общего образования РФ2005Почетная грамота ДОН2023</v>
      </c>
      <c r="M25" s="8" t="e">
        <f>'Ввод данных'!#REF!</f>
        <v>#REF!</v>
      </c>
      <c r="N25" s="5" t="e">
        <f>'Ввод данных'!#REF!</f>
        <v>#REF!</v>
      </c>
      <c r="O25" s="5" t="e">
        <f>Обработка!S24</f>
        <v>#REF!</v>
      </c>
    </row>
    <row r="26" ht="93" customHeight="1" spans="1:15">
      <c r="A26" s="5">
        <f>'Ввод данных'!B24</f>
        <v>11</v>
      </c>
      <c r="B26" s="5" t="str">
        <f>'Ввод данных'!C24</f>
        <v>Боброва Елена Юрьевна</v>
      </c>
      <c r="C26" s="8" t="str">
        <f>'Ввод данных'!D24</f>
        <v>ООО, СОО</v>
      </c>
      <c r="D26" s="5" t="str">
        <f>CONCATENATE('Ввод данных'!G24," ",'Ввод данных'!H24," ",'Ввод данных'!I24," ",'Ввод данных'!J24)</f>
        <v>высшее Костромской государственный педагогический институт имени Некрасова 1985 очная</v>
      </c>
      <c r="E26" s="5">
        <f>'Ввод данных'!F24</f>
        <v>38</v>
      </c>
      <c r="F26" s="5" t="str">
        <f>'Ввод данных'!K24</f>
        <v>русский язык и литература </v>
      </c>
      <c r="G26" s="5" t="str">
        <f>'Ввод данных'!L24</f>
        <v>учитель русского языка и литературы</v>
      </c>
      <c r="H26" s="5">
        <f>'Ввод данных'!M24</f>
        <v>18</v>
      </c>
      <c r="I26" s="5" t="str">
        <f>'Ввод данных'!N24</f>
        <v>русский язык, литература</v>
      </c>
      <c r="J26" s="5">
        <f>'Ввод данных'!O24</f>
        <v>0</v>
      </c>
      <c r="K26" s="5" t="str">
        <f>CONCATENATE("КПК",'Ввод данных'!P24,"; тьютор",'Ввод данных'!Q24,"; ИКТ",'Ввод данных'!R24)</f>
        <v>КПК; тьютор; ИКТ</v>
      </c>
      <c r="L26" s="5" t="str">
        <f>CONCATENATE('Ввод данных'!S24,'Ввод данных'!T24,'Ввод данных'!U24,'Ввод данных'!V24)</f>
        <v>ПЗ Заслуженный учитель РФ2007БП Костромской областной Думы2023</v>
      </c>
      <c r="M26" s="8" t="e">
        <f>'Ввод данных'!#REF!</f>
        <v>#REF!</v>
      </c>
      <c r="N26" s="5" t="e">
        <f>'Ввод данных'!#REF!</f>
        <v>#REF!</v>
      </c>
      <c r="O26" s="5" t="e">
        <f>Обработка!S25</f>
        <v>#REF!</v>
      </c>
    </row>
    <row r="27" ht="86" customHeight="1" spans="1:15">
      <c r="A27" s="5" t="e">
        <f>'Ввод данных'!#REF!</f>
        <v>#REF!</v>
      </c>
      <c r="B27" s="5" t="e">
        <f>'Ввод данных'!#REF!</f>
        <v>#REF!</v>
      </c>
      <c r="C27" s="8" t="e">
        <f>'Ввод данных'!#REF!</f>
        <v>#REF!</v>
      </c>
      <c r="D27" s="5" t="e">
        <f>CONCATENATE('Ввод данных'!#REF!," ",'Ввод данных'!#REF!," ",'Ввод данных'!#REF!," ",'Ввод данных'!#REF!)</f>
        <v>#REF!</v>
      </c>
      <c r="E27" s="5" t="e">
        <f>'Ввод данных'!#REF!</f>
        <v>#REF!</v>
      </c>
      <c r="F27" s="5" t="e">
        <f>'Ввод данных'!#REF!</f>
        <v>#REF!</v>
      </c>
      <c r="G27" s="5" t="e">
        <f>'Ввод данных'!#REF!</f>
        <v>#REF!</v>
      </c>
      <c r="H27" s="5" t="e">
        <f>'Ввод данных'!#REF!</f>
        <v>#REF!</v>
      </c>
      <c r="I27" s="5" t="e">
        <f>'Ввод данных'!#REF!</f>
        <v>#REF!</v>
      </c>
      <c r="J27" s="5" t="e">
        <f>'Ввод данных'!#REF!</f>
        <v>#REF!</v>
      </c>
      <c r="K27" s="5" t="e">
        <f>CONCATENATE("КПК",'Ввод данных'!#REF!,"; тьютор",'Ввод данных'!#REF!,"; ИКТ",'Ввод данных'!#REF!)</f>
        <v>#REF!</v>
      </c>
      <c r="L27" s="5" t="e">
        <f>CONCATENATE('Ввод данных'!#REF!,'Ввод данных'!#REF!,'Ввод данных'!#REF!,'Ввод данных'!#REF!)</f>
        <v>#REF!</v>
      </c>
      <c r="M27" s="8" t="e">
        <f>'Ввод данных'!#REF!</f>
        <v>#REF!</v>
      </c>
      <c r="N27" s="5" t="e">
        <f>'Ввод данных'!#REF!</f>
        <v>#REF!</v>
      </c>
      <c r="O27" s="5" t="e">
        <f>Обработка!S26</f>
        <v>#REF!</v>
      </c>
    </row>
    <row r="28" ht="93" customHeight="1" spans="1:15">
      <c r="A28" s="5">
        <f>'Ввод данных'!B25</f>
        <v>12</v>
      </c>
      <c r="B28" s="5" t="str">
        <f>'Ввод данных'!C25</f>
        <v>Богатова Ирина Александровна</v>
      </c>
      <c r="C28" s="8" t="str">
        <f>'Ввод данных'!D25</f>
        <v>ООО, СОО</v>
      </c>
      <c r="D28" s="5" t="str">
        <f>CONCATENATE('Ввод данных'!G25," ",'Ввод данных'!H25," ",'Ввод данных'!I25," ",'Ввод данных'!J25)</f>
        <v>высшее Костромской педагогический институт имени Некрасова 1994 очная</v>
      </c>
      <c r="E28" s="5">
        <f>'Ввод данных'!F25</f>
        <v>28</v>
      </c>
      <c r="F28" s="5" t="str">
        <f>'Ввод данных'!K25</f>
        <v>учитель русского языка и литературы</v>
      </c>
      <c r="G28" s="5" t="str">
        <f>'Ввод данных'!L25</f>
        <v>учитель русского языка  и литературы</v>
      </c>
      <c r="H28" s="5">
        <f>'Ввод данных'!M25</f>
        <v>30</v>
      </c>
      <c r="I28" s="5" t="str">
        <f>'Ввод данных'!N25</f>
        <v>русский язык, литература</v>
      </c>
      <c r="J28" s="5">
        <f>'Ввод данных'!O25</f>
        <v>0</v>
      </c>
      <c r="K28" s="5" t="str">
        <f>CONCATENATE("КПК",'Ввод данных'!P25,"; тьютор",'Ввод данных'!Q25,"; ИКТ",'Ввод данных'!R25)</f>
        <v>КПК2024; тьютор; ИКТ</v>
      </c>
      <c r="L28" s="5" t="str">
        <f>CONCATENATE('Ввод данных'!S25,'Ввод данных'!T25,'Ввод данных'!U25,'Ввод данных'!V25)</f>
        <v/>
      </c>
      <c r="M28" s="8" t="e">
        <f>'Ввод данных'!#REF!</f>
        <v>#REF!</v>
      </c>
      <c r="N28" s="5" t="e">
        <f>'Ввод данных'!#REF!</f>
        <v>#REF!</v>
      </c>
      <c r="O28" s="5" t="e">
        <f>Обработка!S27</f>
        <v>#REF!</v>
      </c>
    </row>
    <row r="29" ht="79" customHeight="1" spans="1:15">
      <c r="A29" s="5">
        <f>'Ввод данных'!B26</f>
        <v>13</v>
      </c>
      <c r="B29" s="5" t="str">
        <f>'Ввод данных'!C26</f>
        <v>Брянцева Екатерина Дмитриевна</v>
      </c>
      <c r="C29" s="8" t="str">
        <f>'Ввод данных'!D26</f>
        <v>ООО</v>
      </c>
      <c r="D29" s="5" t="str">
        <f>CONCATENATE('Ввод данных'!G26," ",'Ввод данных'!H26," ",'Ввод данных'!I26," ",'Ввод данных'!J26)</f>
        <v>высшее Костромской государственный университет 2010 очная</v>
      </c>
      <c r="E29" s="5">
        <f>'Ввод данных'!F26</f>
        <v>13</v>
      </c>
      <c r="F29" s="5" t="str">
        <f>'Ввод данных'!K26</f>
        <v>филология</v>
      </c>
      <c r="G29" s="5" t="str">
        <f>'Ввод данных'!L26</f>
        <v>учитель русского языка  и литературы</v>
      </c>
      <c r="H29" s="5">
        <f>'Ввод данных'!M26</f>
        <v>27</v>
      </c>
      <c r="I29" s="5" t="str">
        <f>'Ввод данных'!N26</f>
        <v>русский язык, литература</v>
      </c>
      <c r="J29" s="5">
        <f>'Ввод данных'!O26</f>
        <v>0</v>
      </c>
      <c r="K29" s="5" t="str">
        <f>CONCATENATE("КПК",'Ввод данных'!P26,"; тьютор",'Ввод данных'!Q26,"; ИКТ",'Ввод данных'!R26)</f>
        <v>КПК2022; тьютор; ИКТ</v>
      </c>
      <c r="L29" s="5" t="e">
        <f>CONCATENATE('Ввод данных'!#REF!,'Ввод данных'!#REF!,'Ввод данных'!S26,'Ввод данных'!T26)</f>
        <v>#REF!</v>
      </c>
      <c r="M29" s="8" t="e">
        <f>'Ввод данных'!#REF!</f>
        <v>#REF!</v>
      </c>
      <c r="N29" s="5" t="e">
        <f>'Ввод данных'!#REF!</f>
        <v>#REF!</v>
      </c>
      <c r="O29" s="5" t="e">
        <f>Обработка!S28</f>
        <v>#REF!</v>
      </c>
    </row>
    <row r="30" ht="105" customHeight="1" spans="1:15">
      <c r="A30" s="5">
        <f>'Ввод данных'!B27</f>
        <v>14</v>
      </c>
      <c r="B30" s="5" t="str">
        <f>'Ввод данных'!C27</f>
        <v>Башмакова Ольга Валентиновна</v>
      </c>
      <c r="C30" s="8" t="str">
        <f>'Ввод данных'!D27</f>
        <v>НОО</v>
      </c>
      <c r="D30" s="5" t="str">
        <f>CONCATENATE('Ввод данных'!G27," ",'Ввод данных'!H27," ",'Ввод данных'!I27," ",'Ввод данных'!J27)</f>
        <v>высшее Костромской государственный университет имени им. Некрасова 2013 заочная</v>
      </c>
      <c r="E30" s="5">
        <f>'Ввод данных'!F27</f>
        <v>20</v>
      </c>
      <c r="F30" s="5" t="str">
        <f>'Ввод данных'!K27</f>
        <v>организатор-методист дошкольного образования по специальности Педагогика и методика дошкольного образования</v>
      </c>
      <c r="G30" s="5" t="str">
        <f>'Ввод данных'!L27</f>
        <v>учитель-дефектолог</v>
      </c>
      <c r="H30" s="5">
        <f>'Ввод данных'!M27</f>
        <v>36</v>
      </c>
      <c r="I30" s="5">
        <f>'Ввод данных'!N27</f>
        <v>0</v>
      </c>
      <c r="J30" s="5">
        <f>'Ввод данных'!O27</f>
        <v>0</v>
      </c>
      <c r="K30" s="5" t="str">
        <f>CONCATENATE("КПК",'Ввод данных'!P27,"; тьютор",'Ввод данных'!Q27,"; ИКТ",'Ввод данных'!R27)</f>
        <v>КПК2023; тьютор; ИКТ</v>
      </c>
      <c r="L30" s="5" t="e">
        <f>CONCATENATE('Ввод данных'!#REF!,'Ввод данных'!#REF!,'Ввод данных'!S27,'Ввод данных'!T27)</f>
        <v>#REF!</v>
      </c>
      <c r="M30" s="8" t="e">
        <f>'Ввод данных'!#REF!</f>
        <v>#REF!</v>
      </c>
      <c r="N30" s="5" t="e">
        <f>'Ввод данных'!#REF!</f>
        <v>#REF!</v>
      </c>
      <c r="O30" s="5" t="e">
        <f>Обработка!S29</f>
        <v>#REF!</v>
      </c>
    </row>
    <row r="31" ht="90" customHeight="1" spans="1:15">
      <c r="A31" s="5">
        <f>'Ввод данных'!B28</f>
        <v>15</v>
      </c>
      <c r="B31" s="5" t="str">
        <f>'Ввод данных'!C28</f>
        <v>Бугай Мария Герасимовна</v>
      </c>
      <c r="C31" s="8" t="str">
        <f>'Ввод данных'!D28</f>
        <v>ООО, СОО</v>
      </c>
      <c r="D31" s="5" t="str">
        <f>CONCATENATE('Ввод данных'!G28," ",'Ввод данных'!H28," ",'Ввод данных'!I28," ",'Ввод данных'!J28)</f>
        <v>высшее Житомирский государственный педагогический институт 1976 очная</v>
      </c>
      <c r="E31" s="5">
        <f>'Ввод данных'!F28</f>
        <v>43</v>
      </c>
      <c r="F31" s="5" t="str">
        <f>'Ввод данных'!K28</f>
        <v>физика с дополнительной специальностью математика</v>
      </c>
      <c r="G31" s="5" t="str">
        <f>'Ввод данных'!L28</f>
        <v> учитель физики</v>
      </c>
      <c r="H31" s="5">
        <f>'Ввод данных'!M28</f>
        <v>29</v>
      </c>
      <c r="I31" s="5" t="str">
        <f>'Ввод данных'!N28</f>
        <v>физика</v>
      </c>
      <c r="J31" s="5">
        <f>'Ввод данных'!O28</f>
        <v>0</v>
      </c>
      <c r="K31" s="5" t="str">
        <f>CONCATENATE("КПК",'Ввод данных'!P28,"; тьютор",'Ввод данных'!Q28,"; ИКТ",'Ввод данных'!R28)</f>
        <v>КПК2024; тьютор; ИКТ</v>
      </c>
      <c r="L31" s="5" t="str">
        <f>CONCATENATE('Ввод данных'!S28,'Ввод данных'!T28,'Ввод данных'!U28,'Ввод данных'!V28)</f>
        <v>ПЗ Заслуженный учитель РФ2000</v>
      </c>
      <c r="M31" s="8" t="e">
        <f>'Ввод данных'!#REF!</f>
        <v>#REF!</v>
      </c>
      <c r="N31" s="5" t="e">
        <f>'Ввод данных'!#REF!</f>
        <v>#REF!</v>
      </c>
      <c r="O31" s="5" t="e">
        <f>Обработка!S30</f>
        <v>#REF!</v>
      </c>
    </row>
    <row r="32" ht="60" customHeight="1" spans="1:15">
      <c r="A32" s="5">
        <f>'Ввод данных'!B29</f>
        <v>16</v>
      </c>
      <c r="B32" s="5" t="str">
        <f>'Ввод данных'!C29</f>
        <v>Булычева Юлия Александровна</v>
      </c>
      <c r="C32" s="8" t="str">
        <f>'Ввод данных'!D29</f>
        <v>НОО, ООО</v>
      </c>
      <c r="D32" s="5" t="str">
        <f>CONCATENATE('Ввод данных'!G29," ",'Ввод данных'!H29," ",'Ввод данных'!I29," ",'Ввод данных'!J29)</f>
        <v>высшее КГУ им. Некрасова 2012 очная</v>
      </c>
      <c r="E32" s="5">
        <f>'Ввод данных'!F29</f>
        <v>21</v>
      </c>
      <c r="F32" s="5" t="str">
        <f>'Ввод данных'!K29</f>
        <v>учитель музыки</v>
      </c>
      <c r="G32" s="5" t="str">
        <f>'Ввод данных'!L29</f>
        <v>учитель музыки</v>
      </c>
      <c r="H32" s="5">
        <f>'Ввод данных'!M29</f>
        <v>20</v>
      </c>
      <c r="I32" s="5" t="str">
        <f>'Ввод данных'!N29</f>
        <v>музыка</v>
      </c>
      <c r="J32" s="5">
        <f>'Ввод данных'!O29</f>
        <v>0</v>
      </c>
      <c r="K32" s="5" t="str">
        <f>CONCATENATE("КПК",'Ввод данных'!P29,"; тьютор",'Ввод данных'!Q29,"; ИКТ",'Ввод данных'!R29)</f>
        <v>КПК2023; тьютор; ИКТ</v>
      </c>
      <c r="L32" s="5" t="str">
        <f>CONCATENATE('Ввод данных'!S29,'Ввод данных'!T29,'Ввод данных'!U29,'Ввод данных'!V29)</f>
        <v/>
      </c>
      <c r="M32" s="8" t="e">
        <f>'Ввод данных'!#REF!</f>
        <v>#REF!</v>
      </c>
      <c r="N32" s="5" t="e">
        <f>'Ввод данных'!#REF!</f>
        <v>#REF!</v>
      </c>
      <c r="O32" s="5" t="e">
        <f>Обработка!S31</f>
        <v>#REF!</v>
      </c>
    </row>
    <row r="33" ht="89" customHeight="1" spans="1:15">
      <c r="A33" s="5">
        <f>'Ввод данных'!B30</f>
        <v>17</v>
      </c>
      <c r="B33" s="5" t="str">
        <f>'Ввод данных'!C30</f>
        <v>Быстрова Ольга Васильевна</v>
      </c>
      <c r="C33" s="8" t="str">
        <f>'Ввод данных'!D30</f>
        <v>ООО</v>
      </c>
      <c r="D33" s="5" t="str">
        <f>CONCATENATE('Ввод данных'!G30," ",'Ввод данных'!H30," ",'Ввод данных'!I30," ",'Ввод данных'!J30)</f>
        <v>высшее… Костромской государственный педагогический институт имени Некрасова 1981 очная</v>
      </c>
      <c r="E33" s="5">
        <f>'Ввод данных'!F30</f>
        <v>43</v>
      </c>
      <c r="F33" s="5" t="str">
        <f>'Ввод данных'!K30</f>
        <v>учитель русского языка и литературы </v>
      </c>
      <c r="G33" s="5" t="str">
        <f>'Ввод данных'!L30</f>
        <v>учитель русского языка  и литературы</v>
      </c>
      <c r="H33" s="5">
        <f>'Ввод данных'!M30</f>
        <v>18</v>
      </c>
      <c r="I33" s="5" t="str">
        <f>'Ввод данных'!N30</f>
        <v>русский язык, литература</v>
      </c>
      <c r="J33" s="5">
        <f>'Ввод данных'!O30</f>
        <v>0</v>
      </c>
      <c r="K33" s="5" t="str">
        <f>CONCATENATE("КПК",'Ввод данных'!P30,"; тьютор",'Ввод данных'!Q30,"; ИКТ",'Ввод данных'!R30)</f>
        <v>КПК; тьютор; ИКТ</v>
      </c>
      <c r="L33" s="5" t="str">
        <f>CONCATENATE('Ввод данных'!S30,'Ввод данных'!T30,'Ввод данных'!U30,'Ввод данных'!V30)</f>
        <v>ПГ Костромской областной Думы2019ПГ Костромской областной Думы2019</v>
      </c>
      <c r="M33" s="8" t="e">
        <f>'Ввод данных'!#REF!</f>
        <v>#REF!</v>
      </c>
      <c r="N33" s="5" t="e">
        <f>'Ввод данных'!#REF!</f>
        <v>#REF!</v>
      </c>
      <c r="O33" s="5" t="e">
        <f>Обработка!S32</f>
        <v>#REF!</v>
      </c>
    </row>
    <row r="34" ht="60" customHeight="1" spans="1:15">
      <c r="A34" s="5">
        <f>'Ввод данных'!B31</f>
        <v>18</v>
      </c>
      <c r="B34" s="5" t="str">
        <f>'Ввод данных'!C31</f>
        <v>Беляева Зоя Геннадьевна</v>
      </c>
      <c r="C34" s="8" t="str">
        <f>'Ввод данных'!D31</f>
        <v>НОО</v>
      </c>
      <c r="D34" s="5" t="str">
        <f>CONCATENATE('Ввод данных'!G31," ",'Ввод данных'!H31," ",'Ввод данных'!I31," ",'Ввод данных'!J31)</f>
        <v>высшее Шуйский педагогический институт 1985 очная</v>
      </c>
      <c r="E34" s="5">
        <f>'Ввод данных'!F31</f>
        <v>46</v>
      </c>
      <c r="F34" s="5" t="str">
        <f>'Ввод данных'!K31</f>
        <v>воспитатель методист, педагог и психолог дошкольного образования</v>
      </c>
      <c r="G34" s="5" t="str">
        <f>'Ввод данных'!L31</f>
        <v>педагог дополнительного образования</v>
      </c>
      <c r="H34" s="5">
        <f>'Ввод данных'!M31</f>
        <v>36</v>
      </c>
      <c r="I34" s="5">
        <f>'Ввод данных'!N31</f>
        <v>0</v>
      </c>
      <c r="J34" s="5">
        <f>'Ввод данных'!O31</f>
        <v>0</v>
      </c>
      <c r="K34" s="5" t="str">
        <f>CONCATENATE("КПК",'Ввод данных'!P31,"; тьютор",'Ввод данных'!Q31,"; ИКТ",'Ввод данных'!R31)</f>
        <v>КПК; тьютор; ИКТ</v>
      </c>
      <c r="L34" s="5" t="str">
        <f>CONCATENATE('Ввод данных'!S31,'Ввод данных'!T31,'Ввод данных'!U31,'Ввод данных'!V31)</f>
        <v>Почетная грамота ДОН2009</v>
      </c>
      <c r="M34" s="8" t="e">
        <f>'Ввод данных'!#REF!</f>
        <v>#REF!</v>
      </c>
      <c r="N34" s="5" t="e">
        <f>'Ввод данных'!#REF!</f>
        <v>#REF!</v>
      </c>
      <c r="O34" s="5" t="e">
        <f>Обработка!S33</f>
        <v>#REF!</v>
      </c>
    </row>
    <row r="35" ht="87" customHeight="1" spans="1:15">
      <c r="A35" s="5">
        <f>'Ввод данных'!B32</f>
        <v>19</v>
      </c>
      <c r="B35" s="5" t="str">
        <f>'Ввод данных'!C32</f>
        <v>Варельджан Ольга Михайловна</v>
      </c>
      <c r="C35" s="8" t="str">
        <f>'Ввод данных'!D32</f>
        <v>НОО</v>
      </c>
      <c r="D35" s="5" t="str">
        <f>CONCATENATE('Ввод данных'!G32," ",'Ввод данных'!H32," ",'Ввод данных'!I32," ",'Ввод данных'!J32)</f>
        <v>высшее Мурманский государственный педагогический институт 1994 очная</v>
      </c>
      <c r="E35" s="5">
        <f>'Ввод данных'!F32</f>
        <v>33</v>
      </c>
      <c r="F35" s="5" t="str">
        <f>'Ввод данных'!K32</f>
        <v>учитель-логопед</v>
      </c>
      <c r="G35" s="5" t="str">
        <f>'Ввод данных'!L32</f>
        <v>учитель-логопед</v>
      </c>
      <c r="H35" s="5">
        <f>'Ввод данных'!M32</f>
        <v>36</v>
      </c>
      <c r="I35" s="5">
        <f>'Ввод данных'!N32</f>
        <v>0</v>
      </c>
      <c r="J35" s="5">
        <f>'Ввод данных'!O32</f>
        <v>0</v>
      </c>
      <c r="K35" s="5" t="str">
        <f>CONCATENATE("КПК",'Ввод данных'!P32,"; тьютор",'Ввод данных'!Q32,"; ИКТ",'Ввод данных'!R32)</f>
        <v>КПК2023; тьютор; ИКТ</v>
      </c>
      <c r="L35" s="5" t="str">
        <f>CONCATENATE('Ввод данных'!S32,'Ввод данных'!T32,'Ввод данных'!U32,'Ввод данных'!V32)</f>
        <v/>
      </c>
      <c r="M35" s="8" t="e">
        <f>'Ввод данных'!#REF!</f>
        <v>#REF!</v>
      </c>
      <c r="N35" s="5" t="e">
        <f>'Ввод данных'!#REF!</f>
        <v>#REF!</v>
      </c>
      <c r="O35" s="5" t="e">
        <f>Обработка!S34</f>
        <v>#REF!</v>
      </c>
    </row>
    <row r="36" ht="60" customHeight="1" spans="1:15">
      <c r="A36" s="5">
        <f>'Ввод данных'!B33</f>
        <v>20</v>
      </c>
      <c r="B36" s="5" t="str">
        <f>'Ввод данных'!C33</f>
        <v>Вакуленко Елена Владимировна</v>
      </c>
      <c r="C36" s="8" t="str">
        <f>'Ввод данных'!D33</f>
        <v>ООО, СОО</v>
      </c>
      <c r="D36" s="5" t="str">
        <f>CONCATENATE('Ввод данных'!G33," ",'Ввод данных'!H33," ",'Ввод данных'!I33," ",'Ввод данных'!J33)</f>
        <v>высшее  Костромской педагогический институт имени Некрасова 1988 очная</v>
      </c>
      <c r="E36" s="5">
        <f>'Ввод данных'!F33</f>
        <v>32</v>
      </c>
      <c r="F36" s="5" t="str">
        <f>'Ввод данных'!K33</f>
        <v>учитель русского языка и литературы</v>
      </c>
      <c r="G36" s="5" t="str">
        <f>'Ввод данных'!L33</f>
        <v>учитель русского языка  и литературы</v>
      </c>
      <c r="H36" s="5">
        <f>'Ввод данных'!M33</f>
        <v>24</v>
      </c>
      <c r="I36" s="5" t="str">
        <f>'Ввод данных'!N33</f>
        <v>русский язык, литература</v>
      </c>
      <c r="J36" s="5">
        <f>'Ввод данных'!O33</f>
        <v>0</v>
      </c>
      <c r="K36" s="5" t="str">
        <f>CONCATENATE("КПК",'Ввод данных'!P33,"; тьютор",'Ввод данных'!Q33,"; ИКТ",'Ввод данных'!R33)</f>
        <v>КПК2024; тьютор; ИКТ</v>
      </c>
      <c r="L36" s="5" t="str">
        <f>CONCATENATE('Ввод данных'!S33,'Ввод данных'!T33,'Ввод данных'!U33,'Ввод данных'!V33)</f>
        <v>ПЗ Почетный работник общего образования РФ2020ПГ ДОН2018</v>
      </c>
      <c r="M36" s="8" t="e">
        <f>'Ввод данных'!#REF!</f>
        <v>#REF!</v>
      </c>
      <c r="N36" s="5" t="e">
        <f>'Ввод данных'!#REF!</f>
        <v>#REF!</v>
      </c>
      <c r="O36" s="5" t="e">
        <f>Обработка!S35</f>
        <v>#REF!</v>
      </c>
    </row>
    <row r="37" ht="93" customHeight="1" spans="1:15">
      <c r="A37" s="5">
        <f>'Ввод данных'!B34</f>
        <v>21</v>
      </c>
      <c r="B37" s="5" t="str">
        <f>'Ввод данных'!C34</f>
        <v>Варягина Ольга Николаевна</v>
      </c>
      <c r="C37" s="8" t="str">
        <f>'Ввод данных'!D34</f>
        <v>ООО, СОО</v>
      </c>
      <c r="D37" s="5" t="str">
        <f>CONCATENATE('Ввод данных'!G34," ",'Ввод данных'!H34," ",'Ввод данных'!I34," ",'Ввод данных'!J34)</f>
        <v>высшее Костромской педагогический институт имени Некрасова 2001 заочно</v>
      </c>
      <c r="E37" s="5">
        <f>'Ввод данных'!F34</f>
        <v>29</v>
      </c>
      <c r="F37" s="5" t="str">
        <f>'Ввод данных'!K34</f>
        <v> учитель география</v>
      </c>
      <c r="G37" s="5" t="str">
        <f>'Ввод данных'!L34</f>
        <v>учитель географии</v>
      </c>
      <c r="H37" s="5">
        <f>'Ввод данных'!M34</f>
        <v>34</v>
      </c>
      <c r="I37" s="5" t="str">
        <f>'Ввод данных'!N34</f>
        <v>география</v>
      </c>
      <c r="J37" s="5">
        <f>'Ввод данных'!O34</f>
        <v>0</v>
      </c>
      <c r="K37" s="5" t="str">
        <f>CONCATENATE("КПК",'Ввод данных'!P34,"; тьютор",'Ввод данных'!Q34,"; ИКТ",'Ввод данных'!R34)</f>
        <v>КПК2023; тьютор; ИКТ</v>
      </c>
      <c r="L37" s="5" t="str">
        <f>CONCATENATE('Ввод данных'!S34,'Ввод данных'!T34,'Ввод данных'!U34,'Ввод данных'!V34)</f>
        <v>Почетная грамота  ДОН 2021</v>
      </c>
      <c r="M37" s="8" t="e">
        <f>'Ввод данных'!#REF!</f>
        <v>#REF!</v>
      </c>
      <c r="N37" s="5" t="e">
        <f>'Ввод данных'!#REF!</f>
        <v>#REF!</v>
      </c>
      <c r="O37" s="5" t="e">
        <f>Обработка!S36</f>
        <v>#REF!</v>
      </c>
    </row>
    <row r="38" ht="87" customHeight="1" spans="1:15">
      <c r="A38" s="5">
        <f>'Ввод данных'!B35</f>
        <v>22</v>
      </c>
      <c r="B38" s="5" t="str">
        <f>'Ввод данных'!C35</f>
        <v>Верстина Елена Владиславовна</v>
      </c>
      <c r="C38" s="8" t="str">
        <f>'Ввод данных'!D35</f>
        <v>ООО, СОО</v>
      </c>
      <c r="D38" s="5" t="str">
        <f>CONCATENATE('Ввод данных'!G35," ",'Ввод данных'!H35," ",'Ввод данных'!I35," ",'Ввод данных'!J35)</f>
        <v>высшее Костромской педагогический институт имени Некрасова 1990 Очная</v>
      </c>
      <c r="E38" s="5">
        <f>'Ввод данных'!F35</f>
        <v>28</v>
      </c>
      <c r="F38" s="5" t="str">
        <f>'Ввод данных'!K35</f>
        <v>учитель биологии и химии</v>
      </c>
      <c r="G38" s="5" t="str">
        <f>'Ввод данных'!L35</f>
        <v>учитель химии</v>
      </c>
      <c r="H38" s="5">
        <f>'Ввод данных'!M35</f>
        <v>36</v>
      </c>
      <c r="I38" s="5" t="str">
        <f>'Ввод данных'!N35</f>
        <v>химия   </v>
      </c>
      <c r="J38" s="5">
        <f>'Ввод данных'!O35</f>
        <v>0</v>
      </c>
      <c r="K38" s="5" t="str">
        <f>CONCATENATE("КПК",'Ввод данных'!P35,"; тьютор",'Ввод данных'!Q35,"; ИКТ",'Ввод данных'!R35)</f>
        <v>КПК2023; тьютор; ИКТ</v>
      </c>
      <c r="L38" s="5" t="str">
        <f>CONCATENATE('Ввод данных'!S35,'Ввод данных'!T35,'Ввод данных'!U35,'Ввод данных'!V35)</f>
        <v>ПГ МОН РФ2012ПГ ДОН2018</v>
      </c>
      <c r="M38" s="8" t="e">
        <f>'Ввод данных'!#REF!</f>
        <v>#REF!</v>
      </c>
      <c r="N38" s="5" t="e">
        <f>'Ввод данных'!#REF!</f>
        <v>#REF!</v>
      </c>
      <c r="O38" s="5" t="e">
        <f>Обработка!S37</f>
        <v>#REF!</v>
      </c>
    </row>
    <row r="39" ht="122" customHeight="1" spans="1:15">
      <c r="A39" s="5">
        <f>'Ввод данных'!B36</f>
        <v>23</v>
      </c>
      <c r="B39" s="5" t="str">
        <f>'Ввод данных'!C36</f>
        <v>Виноградова Ирина Геннадьевна</v>
      </c>
      <c r="C39" s="8" t="str">
        <f>'Ввод данных'!D36</f>
        <v>НОО</v>
      </c>
      <c r="D39" s="5" t="str">
        <f>CONCATENATE('Ввод данных'!G36," ",'Ввод данных'!H36," ",'Ввод данных'!I36," ",'Ввод данных'!J36)</f>
        <v>средне специальное ОГБПОУ "Шарьинский колледж Костромской области" 2007 очная</v>
      </c>
      <c r="E39" s="5">
        <f>'Ввод данных'!F36</f>
        <v>8</v>
      </c>
      <c r="F39" s="5" t="str">
        <f>'Ввод данных'!K36</f>
        <v>социальный педагог, педагог организатор</v>
      </c>
      <c r="G39" s="5" t="str">
        <f>'Ввод данных'!L36</f>
        <v>учитель начальных классов</v>
      </c>
      <c r="H39" s="5" t="str">
        <f>'Ввод данных'!M36</f>
        <v>декрет</v>
      </c>
      <c r="I39" s="5">
        <f>'Ввод данных'!N36</f>
        <v>0</v>
      </c>
      <c r="J39" s="5">
        <f>'Ввод данных'!O36</f>
        <v>0</v>
      </c>
      <c r="K39" s="5" t="str">
        <f>CONCATENATE("КПК",'Ввод данных'!P36,"; тьютор",'Ввод данных'!Q36,"; ИКТ",'Ввод данных'!R36)</f>
        <v>КПК2024 (профпереподготовка учитель-дефектолог); тьютор; ИКТ</v>
      </c>
      <c r="L39" s="5" t="str">
        <f>CONCATENATE('Ввод данных'!S36,'Ввод данных'!T36,'Ввод данных'!U36,'Ввод данных'!V36)</f>
        <v/>
      </c>
      <c r="M39" s="8" t="e">
        <f>'Ввод данных'!#REF!</f>
        <v>#REF!</v>
      </c>
      <c r="N39" s="5" t="e">
        <f>'Ввод данных'!#REF!</f>
        <v>#REF!</v>
      </c>
      <c r="O39" s="5" t="e">
        <f>Обработка!S38</f>
        <v>#REF!</v>
      </c>
    </row>
    <row r="40" ht="111" customHeight="1" spans="1:15">
      <c r="A40" s="5">
        <f>'Ввод данных'!B37</f>
        <v>24</v>
      </c>
      <c r="B40" s="5" t="str">
        <f>'Ввод данных'!C37</f>
        <v>Воробъева Татьяна Владимировна</v>
      </c>
      <c r="C40" s="8" t="str">
        <f>'Ввод данных'!D37</f>
        <v>НОО</v>
      </c>
      <c r="D40" s="5" t="str">
        <f>CONCATENATE('Ввод данных'!G37," ",'Ввод данных'!H37," ",'Ввод данных'!I37," ",'Ввод данных'!J37)</f>
        <v>высшее ФГБОУ высшего профессионального образования Ивановский государственный университет 2015 заочная</v>
      </c>
      <c r="E40" s="5">
        <f>'Ввод данных'!F37</f>
        <v>18</v>
      </c>
      <c r="F40" s="5" t="str">
        <f>'Ввод данных'!K37</f>
        <v>Педагогическое образование. учительначальных классов</v>
      </c>
      <c r="G40" s="5" t="str">
        <f>'Ввод данных'!L37</f>
        <v>учитель начальных классов</v>
      </c>
      <c r="H40" s="5">
        <f>'Ввод данных'!M37</f>
        <v>0</v>
      </c>
      <c r="I40" s="5" t="str">
        <f>'Ввод данных'!N37</f>
        <v>начальные классы</v>
      </c>
      <c r="J40" s="5">
        <f>'Ввод данных'!O37</f>
        <v>0</v>
      </c>
      <c r="K40" s="5" t="str">
        <f>CONCATENATE("КПК",'Ввод данных'!P37,"; тьютор",'Ввод данных'!Q37,"; ИКТ",'Ввод данных'!R37)</f>
        <v>КПК2024; тьютор; ИКТ</v>
      </c>
      <c r="L40" s="5" t="e">
        <f>CONCATENATE('Ввод данных'!#REF!,'Ввод данных'!#REF!,'Ввод данных'!S37,'Ввод данных'!T37)</f>
        <v>#REF!</v>
      </c>
      <c r="M40" s="8" t="e">
        <f>'Ввод данных'!#REF!</f>
        <v>#REF!</v>
      </c>
      <c r="N40" s="5" t="e">
        <f>'Ввод данных'!#REF!</f>
        <v>#REF!</v>
      </c>
      <c r="O40" s="5" t="e">
        <f>Обработка!S39</f>
        <v>#REF!</v>
      </c>
    </row>
    <row r="41" ht="109" customHeight="1" spans="1:15">
      <c r="A41" s="5">
        <f>'Ввод данных'!B39</f>
        <v>26</v>
      </c>
      <c r="B41" s="5" t="str">
        <f>'Ввод данных'!C39</f>
        <v>Гиренко Анна Михайловна</v>
      </c>
      <c r="C41" s="8" t="str">
        <f>'Ввод данных'!D39</f>
        <v>НОО, ООО, СОО</v>
      </c>
      <c r="D41" s="5" t="str">
        <f>CONCATENATE('Ввод данных'!G39," ",'Ввод данных'!H39," ",'Ввод данных'!I39," ",'Ввод данных'!J39)</f>
        <v>высшее Костромской государственный университет 2005 очная</v>
      </c>
      <c r="E41" s="5">
        <f>'Ввод данных'!F39</f>
        <v>18</v>
      </c>
      <c r="F41" s="5" t="str">
        <f>'Ввод данных'!K39</f>
        <v>педагог по физической культуре</v>
      </c>
      <c r="G41" s="5" t="str">
        <f>'Ввод данных'!L39</f>
        <v>учитель физической культуры</v>
      </c>
      <c r="H41" s="5">
        <f>'Ввод данных'!M39</f>
        <v>33</v>
      </c>
      <c r="I41" s="5" t="str">
        <f>'Ввод данных'!N39</f>
        <v>физическая культура</v>
      </c>
      <c r="J41" s="5">
        <f>'Ввод данных'!O39</f>
        <v>0</v>
      </c>
      <c r="K41" s="5" t="str">
        <f>CONCATENATE("КПК",'Ввод данных'!P39,"; тьютор",'Ввод данных'!Q39,"; ИКТ",'Ввод данных'!R39)</f>
        <v>КПК2022; тьютор; ИКТ</v>
      </c>
      <c r="L41" s="5" t="e">
        <f>CONCATENATE('Ввод данных'!#REF!,'Ввод данных'!#REF!,'Ввод данных'!S39,'Ввод данных'!T39)</f>
        <v>#REF!</v>
      </c>
      <c r="M41" s="8" t="e">
        <f>'Ввод данных'!#REF!</f>
        <v>#REF!</v>
      </c>
      <c r="N41" s="5" t="e">
        <f>'Ввод данных'!#REF!</f>
        <v>#REF!</v>
      </c>
      <c r="O41" s="5" t="e">
        <f>Обработка!S40</f>
        <v>#REF!</v>
      </c>
    </row>
    <row r="42" ht="83" customHeight="1" spans="1:15">
      <c r="A42" s="5">
        <f>'Ввод данных'!B40</f>
        <v>27</v>
      </c>
      <c r="B42" s="5" t="str">
        <f>'Ввод данных'!C40</f>
        <v>Горбань Ирина Владимировна</v>
      </c>
      <c r="C42" s="8" t="str">
        <f>'Ввод данных'!D40</f>
        <v>НОО</v>
      </c>
      <c r="D42" s="5" t="str">
        <f>CONCATENATE('Ввод данных'!G40," ",'Ввод данных'!H40," ",'Ввод данных'!I40," ",'Ввод данных'!J40)</f>
        <v>высшее Магаданский государственный педагогический институт 1991 очная</v>
      </c>
      <c r="E42" s="5">
        <f>'Ввод данных'!F40</f>
        <v>44</v>
      </c>
      <c r="F42" s="5" t="str">
        <f>'Ввод данных'!K40</f>
        <v>учитель начальных классов</v>
      </c>
      <c r="G42" s="5" t="str">
        <f>'Ввод данных'!L40</f>
        <v>учитель начальных классов</v>
      </c>
      <c r="H42" s="5">
        <f>'Ввод данных'!M40</f>
        <v>36</v>
      </c>
      <c r="I42" s="5" t="str">
        <f>'Ввод данных'!N40</f>
        <v>начальные классы</v>
      </c>
      <c r="J42" s="5">
        <f>'Ввод данных'!O40</f>
        <v>0</v>
      </c>
      <c r="K42" s="5" t="str">
        <f>CONCATENATE("КПК",'Ввод данных'!P40,"; тьютор",'Ввод данных'!Q40,"; ИКТ",'Ввод данных'!R40)</f>
        <v>КПК2021; тьютор; ИКТ</v>
      </c>
      <c r="L42" s="5" t="str">
        <f>CONCATENATE('Ввод данных'!S40,'Ввод данных'!T40,'Ввод данных'!U40,'Ввод данных'!V40)</f>
        <v>ПЗ Почетный работник общего образования РФ2007Почетная грамота ДОН1999</v>
      </c>
      <c r="M42" s="8" t="e">
        <f>'Ввод данных'!#REF!</f>
        <v>#REF!</v>
      </c>
      <c r="N42" s="5" t="e">
        <f>'Ввод данных'!#REF!</f>
        <v>#REF!</v>
      </c>
      <c r="O42" s="5" t="e">
        <f>Обработка!S41</f>
        <v>#REF!</v>
      </c>
    </row>
    <row r="43" ht="79" customHeight="1" spans="1:15">
      <c r="A43" s="5">
        <f>'Ввод данных'!B41</f>
        <v>28</v>
      </c>
      <c r="B43" s="5" t="str">
        <f>'Ввод данных'!C41</f>
        <v>Горная Елена Ювенальевна</v>
      </c>
      <c r="C43" s="8" t="str">
        <f>'Ввод данных'!D41</f>
        <v>НОО, ООО, СОО</v>
      </c>
      <c r="D43" s="5" t="str">
        <f>CONCATENATE('Ввод данных'!G41," ",'Ввод данных'!H41," ",'Ввод данных'!I41," ",'Ввод данных'!J41)</f>
        <v>высшее Костромской государственный педагогический институт имени Некрасова 1993 очная</v>
      </c>
      <c r="E43" s="5">
        <f>'Ввод данных'!F41</f>
        <v>28</v>
      </c>
      <c r="F43" s="5" t="str">
        <f>'Ввод данных'!K41</f>
        <v>учитель физической культуры</v>
      </c>
      <c r="G43" s="5" t="str">
        <f>'Ввод данных'!L41</f>
        <v>учитель физической культуры</v>
      </c>
      <c r="H43" s="5">
        <f>'Ввод данных'!M41</f>
        <v>34</v>
      </c>
      <c r="I43" s="5" t="str">
        <f>'Ввод данных'!N41</f>
        <v>физическая культура</v>
      </c>
      <c r="J43" s="5">
        <f>'Ввод данных'!O41</f>
        <v>0</v>
      </c>
      <c r="K43" s="5" t="str">
        <f>CONCATENATE("КПК",'Ввод данных'!P41,"; тьютор",'Ввод данных'!Q41,"; ИКТ",'Ввод данных'!R41)</f>
        <v>КПК2022; тьютор; ИКТ</v>
      </c>
      <c r="L43" s="5" t="str">
        <f>CONCATENATE('Ввод данных'!S41,'Ввод данных'!T41,'Ввод данных'!U41,'Ввод данных'!V41)</f>
        <v>ПГ МОН РФ2007Почетная грамота ДОН2023</v>
      </c>
      <c r="M43" s="8" t="e">
        <f>'Ввод данных'!#REF!</f>
        <v>#REF!</v>
      </c>
      <c r="N43" s="5" t="e">
        <f>'Ввод данных'!#REF!</f>
        <v>#REF!</v>
      </c>
      <c r="O43" s="5" t="e">
        <f>Обработка!S42</f>
        <v>#REF!</v>
      </c>
    </row>
    <row r="44" ht="80" customHeight="1" spans="1:15">
      <c r="A44" s="5">
        <f>'Ввод данных'!B42</f>
        <v>29</v>
      </c>
      <c r="B44" s="5" t="str">
        <f>'Ввод данных'!C42</f>
        <v>Горяченкова Ольга Николаевна</v>
      </c>
      <c r="C44" s="8" t="str">
        <f>'Ввод данных'!D42</f>
        <v>НОО</v>
      </c>
      <c r="D44" s="5" t="str">
        <f>CONCATENATE('Ввод данных'!G42," ",'Ввод данных'!H42," ",'Ввод данных'!I42," ",'Ввод данных'!J42)</f>
        <v>высшее Костромской государственный педагогический институт имени Некрасова 1993 очная</v>
      </c>
      <c r="E44" s="5">
        <f>'Ввод данных'!F42</f>
        <v>37</v>
      </c>
      <c r="F44" s="5" t="str">
        <f>'Ввод данных'!K42</f>
        <v>педагогика и методика нач. обучения</v>
      </c>
      <c r="G44" s="5" t="str">
        <f>'Ввод данных'!L42</f>
        <v>учитель начальных классов</v>
      </c>
      <c r="H44" s="5">
        <f>'Ввод данных'!M42</f>
        <v>36</v>
      </c>
      <c r="I44" s="5" t="str">
        <f>'Ввод данных'!N42</f>
        <v>начальные классы</v>
      </c>
      <c r="J44" s="5">
        <f>'Ввод данных'!O42</f>
        <v>0</v>
      </c>
      <c r="K44" s="5" t="str">
        <f>CONCATENATE("КПК",'Ввод данных'!P42,"; тьютор",'Ввод данных'!Q42,"; ИКТ",'Ввод данных'!R42)</f>
        <v>КПК2024; тьютор; ИКТ</v>
      </c>
      <c r="L44" s="5" t="str">
        <f>CONCATENATE('Ввод данных'!S42,'Ввод данных'!T42,'Ввод данных'!U42,'Ввод данных'!V42)</f>
        <v>ПЗ Почетный работник общего образования РФ2009</v>
      </c>
      <c r="M44" s="8" t="e">
        <f>'Ввод данных'!#REF!</f>
        <v>#REF!</v>
      </c>
      <c r="N44" s="5" t="e">
        <f>'Ввод данных'!#REF!</f>
        <v>#REF!</v>
      </c>
      <c r="O44" s="5" t="e">
        <f>Обработка!S43</f>
        <v>#REF!</v>
      </c>
    </row>
    <row r="45" ht="83" customHeight="1" spans="1:15">
      <c r="A45" s="5">
        <f>'Ввод данных'!B43</f>
        <v>30</v>
      </c>
      <c r="B45" s="5" t="str">
        <f>'Ввод данных'!C43</f>
        <v>Григорьева Ксения Александровна</v>
      </c>
      <c r="C45" s="8" t="str">
        <f>'Ввод данных'!D43</f>
        <v>ООО, СОО</v>
      </c>
      <c r="D45" s="5" t="str">
        <f>CONCATENATE('Ввод данных'!G43," ",'Ввод данных'!H43," ",'Ввод данных'!I43," ",'Ввод данных'!J43)</f>
        <v>высшее Костромской педагогический институт имени Некрасова 1990 очная</v>
      </c>
      <c r="E45" s="5">
        <f>'Ввод данных'!F43</f>
        <v>8</v>
      </c>
      <c r="F45" s="5" t="str">
        <f>'Ввод данных'!K43</f>
        <v>биология</v>
      </c>
      <c r="G45" s="5" t="str">
        <f>'Ввод данных'!L43</f>
        <v>учитель биологии</v>
      </c>
      <c r="H45" s="5">
        <f>'Ввод данных'!M43</f>
        <v>20</v>
      </c>
      <c r="I45" s="5" t="str">
        <f>'Ввод данных'!N43</f>
        <v>биология</v>
      </c>
      <c r="J45" s="5">
        <f>'Ввод данных'!O43</f>
        <v>0</v>
      </c>
      <c r="K45" s="5" t="str">
        <f>CONCATENATE("КПК",'Ввод данных'!P43,"; тьютор",'Ввод данных'!Q43,"; ИКТ",'Ввод данных'!R43)</f>
        <v>КПК2022; тьютор; ИКТ</v>
      </c>
      <c r="L45" s="5" t="e">
        <f>CONCATENATE('Ввод данных'!#REF!,'Ввод данных'!#REF!,'Ввод данных'!S43,'Ввод данных'!T43)</f>
        <v>#REF!</v>
      </c>
      <c r="M45" s="8" t="e">
        <f>'Ввод данных'!#REF!</f>
        <v>#REF!</v>
      </c>
      <c r="N45" s="5" t="e">
        <f>'Ввод данных'!#REF!</f>
        <v>#REF!</v>
      </c>
      <c r="O45" s="5" t="e">
        <f>Обработка!S44</f>
        <v>#REF!</v>
      </c>
    </row>
    <row r="46" ht="87" customHeight="1" spans="1:15">
      <c r="A46" s="5">
        <f>'Ввод данных'!B44</f>
        <v>31</v>
      </c>
      <c r="B46" s="5" t="str">
        <f>'Ввод данных'!C44</f>
        <v>Громова Татьяна Владимировна</v>
      </c>
      <c r="C46" s="8" t="str">
        <f>'Ввод данных'!D44</f>
        <v>ООО, СОО</v>
      </c>
      <c r="D46" s="5" t="str">
        <f>CONCATENATE('Ввод данных'!G44," ",'Ввод данных'!H44," ",'Ввод данных'!I44," ",'Ввод данных'!J44)</f>
        <v>высшее Костромской педагогический институт имени Некрасова 1987 Очная</v>
      </c>
      <c r="E46" s="5">
        <f>'Ввод данных'!F44</f>
        <v>38</v>
      </c>
      <c r="F46" s="5" t="str">
        <f>'Ввод данных'!K44</f>
        <v>биология химия</v>
      </c>
      <c r="G46" s="5" t="str">
        <f>'Ввод данных'!L44</f>
        <v>заместитель директора </v>
      </c>
      <c r="H46" s="5">
        <f>'Ввод данных'!M44</f>
        <v>9</v>
      </c>
      <c r="I46" s="5" t="str">
        <f>'Ввод данных'!N44</f>
        <v>география</v>
      </c>
      <c r="J46" s="5">
        <f>'Ввод данных'!O44</f>
        <v>0</v>
      </c>
      <c r="K46" s="5" t="str">
        <f>CONCATENATE("КПК",'Ввод данных'!P44,"; тьютор",'Ввод данных'!Q44,"; ИКТ",'Ввод данных'!R44)</f>
        <v>КПК2014 (профпереподготовка менеджмент в образовании); тьютор; ИКТ</v>
      </c>
      <c r="L46" s="5" t="str">
        <f>CONCATENATE('Ввод данных'!S44,'Ввод данных'!T44,'Ввод данных'!U44,'Ввод данных'!V44)</f>
        <v>ПЗ Почетный работник общего образования РФ2005БП Костромской областной Думы2023</v>
      </c>
      <c r="M46" s="8" t="e">
        <f>'Ввод данных'!#REF!</f>
        <v>#REF!</v>
      </c>
      <c r="N46" s="5" t="e">
        <f>'Ввод данных'!#REF!</f>
        <v>#REF!</v>
      </c>
      <c r="O46" s="5" t="e">
        <f>Обработка!S45</f>
        <v>#REF!</v>
      </c>
    </row>
    <row r="47" ht="84" customHeight="1" spans="1:15">
      <c r="A47" s="5">
        <f>'Ввод данных'!B45</f>
        <v>32</v>
      </c>
      <c r="B47" s="5" t="str">
        <f>'Ввод данных'!C45</f>
        <v>Грузинцева Любовь Степановна</v>
      </c>
      <c r="C47" s="8" t="str">
        <f>'Ввод данных'!D45</f>
        <v>ООО</v>
      </c>
      <c r="D47" s="5" t="str">
        <f>CONCATENATE('Ввод данных'!G45," ",'Ввод данных'!H45," ",'Ввод данных'!I45," ",'Ввод данных'!J45)</f>
        <v>среднее Бакинский техникум легкой промышленности 1973 очная</v>
      </c>
      <c r="E47" s="5">
        <f>'Ввод данных'!F45</f>
        <v>28</v>
      </c>
      <c r="F47" s="5" t="str">
        <f>'Ввод данных'!K45</f>
        <v>машины и оборудования трикотажного производства</v>
      </c>
      <c r="G47" s="5" t="str">
        <f>'Ввод данных'!L45</f>
        <v>учитель технологии</v>
      </c>
      <c r="H47" s="5">
        <f>'Ввод данных'!M45</f>
        <v>39</v>
      </c>
      <c r="I47" s="5" t="str">
        <f>'Ввод данных'!N45</f>
        <v>технология</v>
      </c>
      <c r="J47" s="5">
        <f>'Ввод данных'!O45</f>
        <v>0</v>
      </c>
      <c r="K47" s="5" t="str">
        <f>CONCATENATE("КПК",'Ввод данных'!P45,"; тьютор",'Ввод данных'!Q45,"; ИКТ",'Ввод данных'!R45)</f>
        <v>КПК2024; тьютор; ИКТ</v>
      </c>
      <c r="L47" s="5" t="str">
        <f>CONCATENATE('Ввод данных'!S45,'Ввод данных'!T45,'Ввод данных'!U45,'Ввод данных'!V45)</f>
        <v>ПГ МОН РФ2007</v>
      </c>
      <c r="M47" s="8" t="e">
        <f>'Ввод данных'!#REF!</f>
        <v>#REF!</v>
      </c>
      <c r="N47" s="5" t="e">
        <f>'Ввод данных'!#REF!</f>
        <v>#REF!</v>
      </c>
      <c r="O47" s="5" t="e">
        <f>Обработка!S46</f>
        <v>#REF!</v>
      </c>
    </row>
    <row r="48" ht="89" customHeight="1" spans="1:15">
      <c r="A48" s="5">
        <f>'Ввод данных'!B47</f>
        <v>34</v>
      </c>
      <c r="B48" s="5" t="str">
        <f>'Ввод данных'!C47</f>
        <v>Гусева Анастасия Дмитриевна</v>
      </c>
      <c r="C48" s="8" t="str">
        <f>'Ввод данных'!D47</f>
        <v>НОО</v>
      </c>
      <c r="D48" s="5" t="str">
        <f>CONCATENATE('Ввод данных'!G47," ",'Ввод данных'!H47," ",'Ввод данных'!I47," ",'Ввод данных'!J47)</f>
        <v>высшее ФГБОУ высшего образования Костромской государственный университет  2021 очная</v>
      </c>
      <c r="E48" s="5">
        <f>'Ввод данных'!F47</f>
        <v>3</v>
      </c>
      <c r="F48" s="5" t="str">
        <f>'Ввод данных'!K47</f>
        <v>психолого-педагогическое образование</v>
      </c>
      <c r="G48" s="5" t="str">
        <f>'Ввод данных'!L47</f>
        <v>педагог-психолог</v>
      </c>
      <c r="H48" s="5">
        <f>'Ввод данных'!M47</f>
        <v>36</v>
      </c>
      <c r="I48" s="5">
        <f>'Ввод данных'!N47</f>
        <v>0</v>
      </c>
      <c r="J48" s="5">
        <f>'Ввод данных'!O47</f>
        <v>0</v>
      </c>
      <c r="K48" s="5" t="str">
        <f>CONCATENATE("КПК",'Ввод данных'!P47,"; тьютор",'Ввод данных'!Q47,"; ИКТ",'Ввод данных'!R47)</f>
        <v>КПК2024; тьютор; ИКТ</v>
      </c>
      <c r="L48" s="5" t="str">
        <f>CONCATENATE('Ввод данных'!S47,'Ввод данных'!T47,'Ввод данных'!U47,'Ввод данных'!V47)</f>
        <v/>
      </c>
      <c r="M48" s="8" t="e">
        <f>'Ввод данных'!#REF!</f>
        <v>#REF!</v>
      </c>
      <c r="N48" s="5" t="e">
        <f>'Ввод данных'!#REF!</f>
        <v>#REF!</v>
      </c>
      <c r="O48" s="5" t="e">
        <f>Обработка!S47</f>
        <v>#REF!</v>
      </c>
    </row>
    <row r="49" ht="81" customHeight="1" spans="1:15">
      <c r="A49" s="5">
        <f>'Ввод данных'!B48</f>
        <v>35</v>
      </c>
      <c r="B49" s="5" t="str">
        <f>'Ввод данных'!C48</f>
        <v>Галамий Владимир Николаевич</v>
      </c>
      <c r="C49" s="8">
        <f>'Ввод данных'!D48</f>
        <v>0</v>
      </c>
      <c r="D49" s="5" t="str">
        <f>CONCATENATE('Ввод данных'!G48," ",'Ввод данных'!H48," ",'Ввод данных'!I48," ",'Ввод данных'!J48)</f>
        <v>высшее Современный Гуманитарный институт 2000 очная</v>
      </c>
      <c r="E49" s="5">
        <f>'Ввод данных'!F48</f>
        <v>0</v>
      </c>
      <c r="F49" s="5" t="str">
        <f>'Ввод данных'!K48</f>
        <v>юриспруденция</v>
      </c>
      <c r="G49" s="5" t="str">
        <f>'Ввод данных'!L48</f>
        <v>заместитель директора </v>
      </c>
      <c r="H49" s="5">
        <f>'Ввод данных'!M48</f>
        <v>0</v>
      </c>
      <c r="I49" s="5">
        <f>'Ввод данных'!N48</f>
        <v>0</v>
      </c>
      <c r="J49" s="5">
        <f>'Ввод данных'!O48</f>
        <v>0</v>
      </c>
      <c r="K49" s="5" t="str">
        <f>CONCATENATE("КПК",'Ввод данных'!P48,"; тьютор",'Ввод данных'!Q48,"; ИКТ",'Ввод данных'!R48)</f>
        <v>КПК2022 (профпереподготовка по направлению менеджмент в сфере образования)  ; тьютор; ИКТ</v>
      </c>
      <c r="L49" s="5" t="str">
        <f>CONCATENATE('Ввод данных'!S48,'Ввод данных'!T48,'Ввод данных'!U48,'Ввод данных'!V48)</f>
        <v/>
      </c>
      <c r="M49" s="8" t="e">
        <f>'Ввод данных'!#REF!</f>
        <v>#REF!</v>
      </c>
      <c r="N49" s="5" t="e">
        <f>'Ввод данных'!#REF!</f>
        <v>#REF!</v>
      </c>
      <c r="O49" s="5" t="e">
        <f>Обработка!S48</f>
        <v>#REF!</v>
      </c>
    </row>
    <row r="50" ht="82" customHeight="1" spans="1:15">
      <c r="A50" s="5">
        <f>'Ввод данных'!B49</f>
        <v>36</v>
      </c>
      <c r="B50" s="5" t="str">
        <f>'Ввод данных'!C49</f>
        <v>Денисова Любовь Владимировна</v>
      </c>
      <c r="C50" s="8" t="str">
        <f>'Ввод данных'!D49</f>
        <v>ООО, СОО</v>
      </c>
      <c r="D50" s="5" t="str">
        <f>CONCATENATE('Ввод данных'!G49," ",'Ввод данных'!H49," ",'Ввод данных'!I49," ",'Ввод данных'!J49)</f>
        <v>высшее Вологодский государственный педагогический институт 1979 очная</v>
      </c>
      <c r="E50" s="5">
        <f>'Ввод данных'!F49</f>
        <v>42</v>
      </c>
      <c r="F50" s="5" t="str">
        <f>'Ввод данных'!K49</f>
        <v>преподаватель математики</v>
      </c>
      <c r="G50" s="5" t="str">
        <f>'Ввод данных'!L49</f>
        <v>учитель математики </v>
      </c>
      <c r="H50" s="5">
        <f>'Ввод данных'!M49</f>
        <v>20</v>
      </c>
      <c r="I50" s="5" t="str">
        <f>'Ввод данных'!N49</f>
        <v>математика</v>
      </c>
      <c r="J50" s="5">
        <f>'Ввод данных'!O49</f>
        <v>0</v>
      </c>
      <c r="K50" s="5" t="str">
        <f>CONCATENATE("КПК",'Ввод данных'!P49,"; тьютор",'Ввод данных'!Q49,"; ИКТ",'Ввод данных'!R49)</f>
        <v>КПК2021; тьютор; ИКТ</v>
      </c>
      <c r="L50" s="5" t="e">
        <f>CONCATENATE('Ввод данных'!#REF!,'Ввод данных'!#REF!,'Ввод данных'!S49,'Ввод данных'!T49)</f>
        <v>#REF!</v>
      </c>
      <c r="M50" s="8" t="e">
        <f>'Ввод данных'!#REF!</f>
        <v>#REF!</v>
      </c>
      <c r="N50" s="5" t="e">
        <f>'Ввод данных'!#REF!</f>
        <v>#REF!</v>
      </c>
      <c r="O50" s="5" t="e">
        <f>Обработка!S49</f>
        <v>#REF!</v>
      </c>
    </row>
    <row r="51" ht="81" customHeight="1" spans="1:15">
      <c r="A51" s="5" t="e">
        <f>'Ввод данных'!#REF!</f>
        <v>#REF!</v>
      </c>
      <c r="B51" s="5" t="e">
        <f>'Ввод данных'!#REF!</f>
        <v>#REF!</v>
      </c>
      <c r="C51" s="8" t="e">
        <f>'Ввод данных'!#REF!</f>
        <v>#REF!</v>
      </c>
      <c r="D51" s="5" t="e">
        <f>CONCATENATE('Ввод данных'!#REF!," ",'Ввод данных'!#REF!," ",'Ввод данных'!#REF!," ",'Ввод данных'!#REF!)</f>
        <v>#REF!</v>
      </c>
      <c r="E51" s="5" t="e">
        <f>'Ввод данных'!#REF!</f>
        <v>#REF!</v>
      </c>
      <c r="F51" s="5" t="e">
        <f>'Ввод данных'!#REF!</f>
        <v>#REF!</v>
      </c>
      <c r="G51" s="5" t="e">
        <f>'Ввод данных'!#REF!</f>
        <v>#REF!</v>
      </c>
      <c r="H51" s="5" t="e">
        <f>'Ввод данных'!#REF!</f>
        <v>#REF!</v>
      </c>
      <c r="I51" s="5" t="e">
        <f>'Ввод данных'!#REF!</f>
        <v>#REF!</v>
      </c>
      <c r="J51" s="5" t="e">
        <f>'Ввод данных'!#REF!</f>
        <v>#REF!</v>
      </c>
      <c r="K51" s="5" t="e">
        <f>CONCATENATE("КПК",'Ввод данных'!#REF!,"; тьютор",'Ввод данных'!#REF!,"; ИКТ",'Ввод данных'!#REF!)</f>
        <v>#REF!</v>
      </c>
      <c r="L51" s="5" t="e">
        <f>CONCATENATE('Ввод данных'!#REF!,'Ввод данных'!#REF!,'Ввод данных'!#REF!,'Ввод данных'!#REF!)</f>
        <v>#REF!</v>
      </c>
      <c r="M51" s="8" t="e">
        <f>'Ввод данных'!#REF!</f>
        <v>#REF!</v>
      </c>
      <c r="N51" s="5" t="e">
        <f>'Ввод данных'!#REF!</f>
        <v>#REF!</v>
      </c>
      <c r="O51" s="5" t="e">
        <f>Обработка!S50</f>
        <v>#REF!</v>
      </c>
    </row>
    <row r="52" ht="90" customHeight="1" spans="1:15">
      <c r="A52" s="5">
        <f>'Ввод данных'!B50</f>
        <v>37</v>
      </c>
      <c r="B52" s="5" t="str">
        <f>'Ввод данных'!C50</f>
        <v>Екташ Валерия Сергеевна</v>
      </c>
      <c r="C52" s="8" t="str">
        <f>'Ввод данных'!D50</f>
        <v>ООО, СОО</v>
      </c>
      <c r="D52" s="5" t="str">
        <f>CONCATENATE('Ввод данных'!G50," ",'Ввод данных'!H50," ",'Ввод данных'!I50," ",'Ввод данных'!J50)</f>
        <v>высшее Костромской государственный университет 2016 очная</v>
      </c>
      <c r="E52" s="5">
        <f>'Ввод данных'!F50</f>
        <v>8</v>
      </c>
      <c r="F52" s="5" t="str">
        <f>'Ввод данных'!K50</f>
        <v>учитель английского и французского языков по специальности "Иностранный язык" с дополнительной специальностью</v>
      </c>
      <c r="G52" s="5" t="str">
        <f>'Ввод данных'!L50</f>
        <v>учитель английского языка</v>
      </c>
      <c r="H52" s="5">
        <f>'Ввод данных'!M50</f>
        <v>30</v>
      </c>
      <c r="I52" s="5" t="str">
        <f>'Ввод данных'!N50</f>
        <v>английский язык</v>
      </c>
      <c r="J52" s="5">
        <f>'Ввод данных'!O50</f>
        <v>0</v>
      </c>
      <c r="K52" s="5" t="str">
        <f>CONCATENATE("КПК",'Ввод данных'!P50,"; тьютор",'Ввод данных'!Q50,"; ИКТ",'Ввод данных'!R50)</f>
        <v>КПК2022; тьютор; ИКТ</v>
      </c>
      <c r="L52" s="5" t="e">
        <f>CONCATENATE('Ввод данных'!#REF!,'Ввод данных'!#REF!,'Ввод данных'!S50,'Ввод данных'!T50)</f>
        <v>#REF!</v>
      </c>
      <c r="M52" s="8" t="e">
        <f>'Ввод данных'!#REF!</f>
        <v>#REF!</v>
      </c>
      <c r="N52" s="5" t="e">
        <f>'Ввод данных'!#REF!</f>
        <v>#REF!</v>
      </c>
      <c r="O52" s="5" t="e">
        <f>Обработка!S51</f>
        <v>#REF!</v>
      </c>
    </row>
    <row r="53" ht="78" customHeight="1" spans="1:15">
      <c r="A53" s="5">
        <f>'Ввод данных'!B51</f>
        <v>38</v>
      </c>
      <c r="B53" s="5" t="str">
        <f>'Ввод данных'!C51</f>
        <v>Жарикова Наталья Васильевна</v>
      </c>
      <c r="C53" s="8" t="str">
        <f>'Ввод данных'!D51</f>
        <v>НОО</v>
      </c>
      <c r="D53" s="5" t="str">
        <f>CONCATENATE('Ввод данных'!G51," ",'Ввод данных'!H51," ",'Ввод данных'!I51," ",'Ввод данных'!J51)</f>
        <v>высшее Костромской государственный университет 2002 очная</v>
      </c>
      <c r="E53" s="5">
        <f>'Ввод данных'!F51</f>
        <v>21</v>
      </c>
      <c r="F53" s="5" t="str">
        <f>'Ввод данных'!K51</f>
        <v>педагогика и методика начального образования</v>
      </c>
      <c r="G53" s="5" t="str">
        <f>'Ввод данных'!L51</f>
        <v>учитель начальных классов</v>
      </c>
      <c r="H53" s="5">
        <f>'Ввод данных'!M51</f>
        <v>20</v>
      </c>
      <c r="I53" s="5" t="str">
        <f>'Ввод данных'!N51</f>
        <v>начальные классы</v>
      </c>
      <c r="J53" s="5">
        <f>'Ввод данных'!O51</f>
        <v>0</v>
      </c>
      <c r="K53" s="5" t="str">
        <f>CONCATENATE("КПК",'Ввод данных'!P51,"; тьютор",'Ввод данных'!Q51,"; ИКТ",'Ввод данных'!R51)</f>
        <v>КПК2022; тьютор; ИКТ</v>
      </c>
      <c r="L53" s="5" t="str">
        <f>CONCATENATE('Ввод данных'!S51,'Ввод данных'!T51,'Ввод данных'!U51,'Ввод данных'!V51)</f>
        <v>ПГ МОН РФ2023Почетная грамота ДОН2023</v>
      </c>
      <c r="M53" s="8" t="e">
        <f>'Ввод данных'!#REF!</f>
        <v>#REF!</v>
      </c>
      <c r="N53" s="5" t="e">
        <f>'Ввод данных'!#REF!</f>
        <v>#REF!</v>
      </c>
      <c r="O53" s="5" t="e">
        <f>Обработка!S52</f>
        <v>#REF!</v>
      </c>
    </row>
    <row r="54" ht="80" customHeight="1" spans="1:15">
      <c r="A54" s="5" t="e">
        <f>'Ввод данных'!#REF!</f>
        <v>#REF!</v>
      </c>
      <c r="B54" s="5" t="e">
        <f>'Ввод данных'!#REF!</f>
        <v>#REF!</v>
      </c>
      <c r="C54" s="8" t="e">
        <f>'Ввод данных'!#REF!</f>
        <v>#REF!</v>
      </c>
      <c r="D54" s="5" t="e">
        <f>CONCATENATE('Ввод данных'!#REF!," ",'Ввод данных'!#REF!," ",'Ввод данных'!#REF!," ",'Ввод данных'!#REF!)</f>
        <v>#REF!</v>
      </c>
      <c r="E54" s="5" t="e">
        <f>'Ввод данных'!#REF!</f>
        <v>#REF!</v>
      </c>
      <c r="F54" s="5" t="e">
        <f>'Ввод данных'!#REF!</f>
        <v>#REF!</v>
      </c>
      <c r="G54" s="5" t="e">
        <f>'Ввод данных'!#REF!</f>
        <v>#REF!</v>
      </c>
      <c r="H54" s="5" t="e">
        <f>'Ввод данных'!#REF!</f>
        <v>#REF!</v>
      </c>
      <c r="I54" s="5" t="e">
        <f>'Ввод данных'!#REF!</f>
        <v>#REF!</v>
      </c>
      <c r="J54" s="5" t="e">
        <f>'Ввод данных'!#REF!</f>
        <v>#REF!</v>
      </c>
      <c r="K54" s="5" t="e">
        <f>CONCATENATE("КПК",'Ввод данных'!#REF!,"; тьютор",'Ввод данных'!#REF!,"; ИКТ",'Ввод данных'!#REF!)</f>
        <v>#REF!</v>
      </c>
      <c r="L54" s="5" t="e">
        <f>CONCATENATE('Ввод данных'!#REF!,'Ввод данных'!#REF!,'Ввод данных'!#REF!,'Ввод данных'!#REF!)</f>
        <v>#REF!</v>
      </c>
      <c r="M54" s="8" t="e">
        <f>'Ввод данных'!#REF!</f>
        <v>#REF!</v>
      </c>
      <c r="N54" s="5" t="e">
        <f>'Ввод данных'!#REF!</f>
        <v>#REF!</v>
      </c>
      <c r="O54" s="5" t="e">
        <f>Обработка!S53</f>
        <v>#REF!</v>
      </c>
    </row>
    <row r="55" ht="60" customHeight="1" spans="1:15">
      <c r="A55" s="5">
        <f>'Ввод данных'!B52</f>
        <v>39</v>
      </c>
      <c r="B55" s="5" t="str">
        <f>'Ввод данных'!C52</f>
        <v>Журавлева Елена Валерьевна</v>
      </c>
      <c r="C55" s="8" t="str">
        <f>'Ввод данных'!D52</f>
        <v>ООО, СОО</v>
      </c>
      <c r="D55" s="5" t="str">
        <f>CONCATENATE('Ввод данных'!G52," ",'Ввод данных'!H52," ",'Ввод данных'!I52," ",'Ввод данных'!J52)</f>
        <v>высшее Ярославский государственный педагогический институт 1996 очная</v>
      </c>
      <c r="E55" s="5">
        <f>'Ввод данных'!F52</f>
        <v>29</v>
      </c>
      <c r="F55" s="5" t="str">
        <f>'Ввод данных'!K52</f>
        <v>математика</v>
      </c>
      <c r="G55" s="5" t="str">
        <f>'Ввод данных'!L52</f>
        <v>учитель математики</v>
      </c>
      <c r="H55" s="5">
        <f>'Ввод данных'!M52</f>
        <v>31</v>
      </c>
      <c r="I55" s="5" t="str">
        <f>'Ввод данных'!N52</f>
        <v>математика</v>
      </c>
      <c r="J55" s="5">
        <f>'Ввод данных'!O52</f>
        <v>0</v>
      </c>
      <c r="K55" s="5" t="str">
        <f>CONCATENATE("КПК",'Ввод данных'!P52,"; тьютор",'Ввод данных'!Q52,"; ИКТ",'Ввод данных'!R52)</f>
        <v>КПК2024; тьютор; ИКТ</v>
      </c>
      <c r="L55" s="5" t="e">
        <f>CONCATENATE('Ввод данных'!#REF!,'Ввод данных'!#REF!,'Ввод данных'!S52,'Ввод данных'!T52)</f>
        <v>#REF!</v>
      </c>
      <c r="M55" s="8" t="e">
        <f>'Ввод данных'!#REF!</f>
        <v>#REF!</v>
      </c>
      <c r="N55" s="5" t="e">
        <f>'Ввод данных'!#REF!</f>
        <v>#REF!</v>
      </c>
      <c r="O55" s="5" t="e">
        <f>Обработка!S54</f>
        <v>#REF!</v>
      </c>
    </row>
    <row r="56" ht="60" customHeight="1" spans="1:15">
      <c r="A56" s="5">
        <f>'Ввод данных'!B53</f>
        <v>40</v>
      </c>
      <c r="B56" s="5" t="str">
        <f>'Ввод данных'!C53</f>
        <v>Журба Никита Андреевич</v>
      </c>
      <c r="C56" s="8" t="str">
        <f>'Ввод данных'!D53</f>
        <v>ООО, СОО</v>
      </c>
      <c r="D56" s="5" t="str">
        <f>CONCATENATE('Ввод данных'!G53," ",'Ввод данных'!H53," ",'Ввод данных'!I53," ",'Ввод данных'!J53)</f>
        <v>высшее Костромской государственный университет 2017 очная</v>
      </c>
      <c r="E56" s="5">
        <f>'Ввод данных'!F53</f>
        <v>7</v>
      </c>
      <c r="F56" s="5" t="str">
        <f>'Ввод данных'!K53</f>
        <v>история</v>
      </c>
      <c r="G56" s="5" t="str">
        <f>'Ввод данных'!L53</f>
        <v>учитель истории и обществознания</v>
      </c>
      <c r="H56" s="5">
        <f>'Ввод данных'!M53</f>
        <v>35</v>
      </c>
      <c r="I56" s="5" t="str">
        <f>'Ввод данных'!N53</f>
        <v>история, обществознание</v>
      </c>
      <c r="J56" s="5">
        <f>'Ввод данных'!O53</f>
        <v>0</v>
      </c>
      <c r="K56" s="5" t="str">
        <f>CONCATENATE("КПК",'Ввод данных'!P53,"; тьютор",'Ввод данных'!Q53,"; ИКТ",'Ввод данных'!R53)</f>
        <v>КПК2022; тьютор; ИКТ</v>
      </c>
      <c r="L56" s="5" t="e">
        <f>CONCATENATE('Ввод данных'!#REF!,'Ввод данных'!#REF!,'Ввод данных'!S53,'Ввод данных'!T53)</f>
        <v>#REF!</v>
      </c>
      <c r="M56" s="8" t="e">
        <f>'Ввод данных'!#REF!</f>
        <v>#REF!</v>
      </c>
      <c r="N56" s="5" t="e">
        <f>'Ввод данных'!#REF!</f>
        <v>#REF!</v>
      </c>
      <c r="O56" s="5" t="e">
        <f>Обработка!S55</f>
        <v>#REF!</v>
      </c>
    </row>
    <row r="57" ht="60" customHeight="1" spans="1:15">
      <c r="A57" s="5">
        <f>'Ввод данных'!B54</f>
        <v>41</v>
      </c>
      <c r="B57" s="5" t="str">
        <f>'Ввод данных'!C54</f>
        <v>Забабурина Анастасия Николаевна</v>
      </c>
      <c r="C57" s="8" t="str">
        <f>'Ввод данных'!D54</f>
        <v>НОО</v>
      </c>
      <c r="D57" s="5" t="str">
        <f>CONCATENATE('Ввод данных'!G54," ",'Ввод данных'!H54," ",'Ввод данных'!I54," ",'Ввод данных'!J54)</f>
        <v>среднее профессиональное ОГБПОУ Галический педагогический колледж Костромской области 2024 очная</v>
      </c>
      <c r="E57" s="5">
        <f>'Ввод данных'!F54</f>
        <v>1</v>
      </c>
      <c r="F57" s="5" t="str">
        <f>'Ввод данных'!K54</f>
        <v>Педагогическое образование. учительначальных классов</v>
      </c>
      <c r="G57" s="5" t="str">
        <f>'Ввод данных'!L54</f>
        <v>учитель начальных классов</v>
      </c>
      <c r="H57" s="5">
        <f>'Ввод данных'!M54</f>
        <v>20</v>
      </c>
      <c r="I57" s="5" t="str">
        <f>'Ввод данных'!N54</f>
        <v>начальные классы</v>
      </c>
      <c r="J57" s="5">
        <f>'Ввод данных'!O54</f>
        <v>0</v>
      </c>
      <c r="K57" s="5" t="str">
        <f>CONCATENATE("КПК",'Ввод данных'!P54,"; тьютор",'Ввод данных'!Q54,"; ИКТ",'Ввод данных'!R54)</f>
        <v>КПК2024; тьютор; ИКТ</v>
      </c>
      <c r="L57" s="5" t="str">
        <f>CONCATENATE('Ввод данных'!S54,'Ввод данных'!T54,'Ввод данных'!U54,'Ввод данных'!V54)</f>
        <v/>
      </c>
      <c r="M57" s="8" t="e">
        <f>'Ввод данных'!#REF!</f>
        <v>#REF!</v>
      </c>
      <c r="N57" s="5" t="e">
        <f>'Ввод данных'!#REF!</f>
        <v>#REF!</v>
      </c>
      <c r="O57" s="5" t="e">
        <f>Обработка!S56</f>
        <v>#REF!</v>
      </c>
    </row>
    <row r="58" ht="60" customHeight="1" spans="1:15">
      <c r="A58" s="5">
        <f>'Ввод данных'!B55</f>
        <v>42</v>
      </c>
      <c r="B58" s="5" t="str">
        <f>'Ввод данных'!C55</f>
        <v>Земскова Ольга Николаевна</v>
      </c>
      <c r="C58" s="8" t="str">
        <f>'Ввод данных'!D55</f>
        <v>НОО</v>
      </c>
      <c r="D58" s="5" t="str">
        <f>CONCATENATE('Ввод данных'!G55," ",'Ввод данных'!H55," ",'Ввод данных'!I55," ",'Ввод данных'!J55)</f>
        <v>высшее Костромской государственный педагогический институт имени Некрасова 1988 очная</v>
      </c>
      <c r="E58" s="5">
        <f>'Ввод данных'!F55</f>
        <v>42</v>
      </c>
      <c r="F58" s="5" t="str">
        <f>'Ввод данных'!K55</f>
        <v>учитель начальных классов</v>
      </c>
      <c r="G58" s="5" t="str">
        <f>'Ввод данных'!L55</f>
        <v>учитель начальных классов</v>
      </c>
      <c r="H58" s="5">
        <f>'Ввод данных'!M55</f>
        <v>20</v>
      </c>
      <c r="I58" s="5" t="str">
        <f>'Ввод данных'!N55</f>
        <v>начальные классы</v>
      </c>
      <c r="J58" s="5">
        <f>'Ввод данных'!O55</f>
        <v>0</v>
      </c>
      <c r="K58" s="5" t="str">
        <f>CONCATENATE("КПК",'Ввод данных'!P55,"; тьютор",'Ввод данных'!Q55,"; ИКТ",'Ввод данных'!R55)</f>
        <v>КПК; тьютор; ИКТ</v>
      </c>
      <c r="L58" s="5" t="str">
        <f>CONCATENATE('Ввод данных'!S55,'Ввод данных'!T55,'Ввод данных'!U55,'Ввод данных'!V55)</f>
        <v>Отличник народного просвещения2004Почетная грамота ДОН2023</v>
      </c>
      <c r="M58" s="8" t="e">
        <f>'Ввод данных'!#REF!</f>
        <v>#REF!</v>
      </c>
      <c r="N58" s="5" t="e">
        <f>'Ввод данных'!#REF!</f>
        <v>#REF!</v>
      </c>
      <c r="O58" s="5" t="e">
        <f>Обработка!S57</f>
        <v>#REF!</v>
      </c>
    </row>
    <row r="59" ht="76.5" spans="1:15">
      <c r="A59" s="9">
        <f>'Ввод данных'!B56</f>
        <v>43</v>
      </c>
      <c r="B59" s="10" t="str">
        <f>'Ввод данных'!C56</f>
        <v>Зленко Галина Александровна</v>
      </c>
      <c r="C59" s="11" t="str">
        <f>'Ввод данных'!D56</f>
        <v>НОО, ООО, СОО</v>
      </c>
      <c r="D59" s="7" t="str">
        <f>CONCATENATE('Ввод данных'!G56," ",'Ввод данных'!H56," ",'Ввод данных'!I56," ",'Ввод данных'!J56)</f>
        <v>высшее Костромской государственный университет 1987 очная</v>
      </c>
      <c r="E59" s="9">
        <f>'Ввод данных'!F56</f>
        <v>22</v>
      </c>
      <c r="F59" s="12" t="str">
        <f>'Ввод данных'!K56</f>
        <v>учитель французского и немецкого языков средней школы</v>
      </c>
      <c r="G59" s="5" t="str">
        <f>'Ввод данных'!L56</f>
        <v>учитель немецкого языка</v>
      </c>
      <c r="H59" s="5">
        <f>'Ввод данных'!M56</f>
        <v>30</v>
      </c>
      <c r="I59" s="20" t="str">
        <f>'Ввод данных'!N56</f>
        <v>немецкий язык</v>
      </c>
      <c r="J59" s="9">
        <f>'Ввод данных'!O56</f>
        <v>0</v>
      </c>
      <c r="K59" s="9" t="str">
        <f>CONCATENATE("КПК",'Ввод данных'!P56,"; тьютор",'Ввод данных'!Q56,"; ИКТ",'Ввод данных'!R56)</f>
        <v>КПК2022; тьютор; ИКТ</v>
      </c>
      <c r="L59" s="21" t="str">
        <f>CONCATENATE('Ввод данных'!S56,'Ввод данных'!T56,'Ввод данных'!U56,'Ввод данных'!V56)</f>
        <v>ПГ МОН РФ2010Почетная грамота ДОН2023</v>
      </c>
      <c r="M59" s="22" t="e">
        <f>'Ввод данных'!#REF!</f>
        <v>#REF!</v>
      </c>
      <c r="N59" s="5" t="e">
        <f>'Ввод данных'!#REF!</f>
        <v>#REF!</v>
      </c>
      <c r="O59" s="9" t="e">
        <f>Обработка!S58</f>
        <v>#REF!</v>
      </c>
    </row>
    <row r="60" ht="89.25" spans="1:15">
      <c r="A60" s="9">
        <f>'Ввод данных'!B57</f>
        <v>44</v>
      </c>
      <c r="B60" s="10" t="str">
        <f>'Ввод данных'!C57</f>
        <v>Залуев Роман Александрович</v>
      </c>
      <c r="C60" s="11" t="str">
        <f>'Ввод данных'!D57</f>
        <v>ООО</v>
      </c>
      <c r="D60" s="7" t="str">
        <f>CONCATENATE('Ввод данных'!G57," ",'Ввод данных'!H57," ",'Ввод данных'!I57," ",'Ввод данных'!J57)</f>
        <v>высшее Костромской государственный университет имени им. Некрасова 1998 очная</v>
      </c>
      <c r="E60" s="9">
        <f>'Ввод данных'!F57</f>
        <v>3</v>
      </c>
      <c r="F60" s="12" t="str">
        <f>'Ввод данных'!K57</f>
        <v>филология: иностранные языки</v>
      </c>
      <c r="G60" s="5" t="str">
        <f>'Ввод данных'!L57</f>
        <v>учитель английского  языка</v>
      </c>
      <c r="H60" s="5">
        <f>'Ввод данных'!M57</f>
        <v>9</v>
      </c>
      <c r="I60" s="20" t="str">
        <f>'Ввод данных'!N57</f>
        <v>английский язык</v>
      </c>
      <c r="J60" s="9">
        <f>'Ввод данных'!O57</f>
        <v>0</v>
      </c>
      <c r="K60" s="9" t="str">
        <f>CONCATENATE("КПК",'Ввод данных'!P57,"; тьютор",'Ввод данных'!Q57,"; ИКТ",'Ввод данных'!R57)</f>
        <v>КПК2022; тьютор; ИКТ</v>
      </c>
      <c r="L60" s="21" t="e">
        <f>CONCATENATE('Ввод данных'!#REF!,'Ввод данных'!#REF!,'Ввод данных'!S57,'Ввод данных'!T57)</f>
        <v>#REF!</v>
      </c>
      <c r="M60" s="22" t="e">
        <f>'Ввод данных'!#REF!</f>
        <v>#REF!</v>
      </c>
      <c r="N60" s="5" t="e">
        <f>'Ввод данных'!#REF!</f>
        <v>#REF!</v>
      </c>
      <c r="O60" s="9" t="e">
        <f>Обработка!S59</f>
        <v>#REF!</v>
      </c>
    </row>
    <row r="61" ht="63.75" spans="1:15">
      <c r="A61" s="9">
        <f>'Ввод данных'!B58</f>
        <v>45</v>
      </c>
      <c r="B61" s="10" t="str">
        <f>'Ввод данных'!C58</f>
        <v>Зверева Алёна Владимировна</v>
      </c>
      <c r="C61" s="11" t="str">
        <f>'Ввод данных'!D58</f>
        <v>НОО</v>
      </c>
      <c r="D61" s="7" t="str">
        <f>CONCATENATE('Ввод данных'!G58," ",'Ввод данных'!H58," ",'Ввод данных'!I58," ",'Ввод данных'!J58)</f>
        <v>высшее Костромской государственный университет 2011 заочная</v>
      </c>
      <c r="E61" s="9">
        <f>'Ввод данных'!F58</f>
        <v>15</v>
      </c>
      <c r="F61" s="12" t="str">
        <f>'Ввод данных'!K58</f>
        <v>филология, учитель русского языка и литературы</v>
      </c>
      <c r="G61" s="5" t="str">
        <f>'Ввод данных'!L58</f>
        <v>учитель начальных классов</v>
      </c>
      <c r="H61" s="5">
        <f>'Ввод данных'!M58</f>
        <v>20</v>
      </c>
      <c r="I61" s="20" t="str">
        <f>'Ввод данных'!N58</f>
        <v>начальные классы</v>
      </c>
      <c r="J61" s="9">
        <f>'Ввод данных'!O58</f>
        <v>0</v>
      </c>
      <c r="K61" s="9" t="str">
        <f>CONCATENATE("КПК",'Ввод данных'!P58,"; тьютор",'Ввод данных'!Q58,"; ИКТ",'Ввод данных'!R58)</f>
        <v>КПК2024; тьютор; ИКТ</v>
      </c>
      <c r="L61" s="21" t="str">
        <f>CONCATENATE('Ввод данных'!S58,'Ввод данных'!T58,'Ввод данных'!U58,'Ввод данных'!V58)</f>
        <v/>
      </c>
      <c r="M61" s="22" t="e">
        <f>'Ввод данных'!#REF!</f>
        <v>#REF!</v>
      </c>
      <c r="N61" s="5" t="e">
        <f>'Ввод данных'!#REF!</f>
        <v>#REF!</v>
      </c>
      <c r="O61" s="9" t="e">
        <f>Обработка!S60</f>
        <v>#REF!</v>
      </c>
    </row>
    <row r="62" ht="89.25" spans="1:15">
      <c r="A62" s="9">
        <f>'Ввод данных'!B60</f>
        <v>47</v>
      </c>
      <c r="B62" s="10" t="str">
        <f>'Ввод данных'!C60</f>
        <v>Ипполитова Елена Валерьевна</v>
      </c>
      <c r="C62" s="11" t="str">
        <f>'Ввод данных'!D60</f>
        <v>НОО, ООО</v>
      </c>
      <c r="D62" s="7" t="str">
        <f>CONCATENATE('Ввод данных'!G60," ",'Ввод данных'!H60," ",'Ввод данных'!I60," ",'Ввод данных'!J60)</f>
        <v>высшее Костромской государственный педагогический институт имени Некрасова 2000 очная</v>
      </c>
      <c r="E62" s="9">
        <f>'Ввод данных'!F60</f>
        <v>13</v>
      </c>
      <c r="F62" s="12" t="str">
        <f>'Ввод данных'!K60</f>
        <v>учитель иностранных языков. Филология</v>
      </c>
      <c r="G62" s="5" t="str">
        <f>'Ввод данных'!L60</f>
        <v>учитель иностранного языка</v>
      </c>
      <c r="H62" s="5">
        <f>'Ввод данных'!M60</f>
        <v>22</v>
      </c>
      <c r="I62" s="20" t="str">
        <f>'Ввод данных'!N60</f>
        <v>английский язык</v>
      </c>
      <c r="J62" s="9">
        <f>'Ввод данных'!O60</f>
        <v>0</v>
      </c>
      <c r="K62" s="9" t="str">
        <f>CONCATENATE("КПК",'Ввод данных'!P60,"; тьютор",'Ввод данных'!Q60,"; ИКТ",'Ввод данных'!R60)</f>
        <v>КПК2024; тьютор; ИКТ</v>
      </c>
      <c r="L62" s="21" t="str">
        <f>CONCATENATE('Ввод данных'!S60,'Ввод данных'!T60,'Ввод данных'!U60,'Ввод данных'!V60)</f>
        <v/>
      </c>
      <c r="M62" s="22" t="e">
        <f>'Ввод данных'!#REF!</f>
        <v>#REF!</v>
      </c>
      <c r="N62" s="5" t="e">
        <f>'Ввод данных'!#REF!</f>
        <v>#REF!</v>
      </c>
      <c r="O62" s="9" t="e">
        <f>Обработка!S61</f>
        <v>#REF!</v>
      </c>
    </row>
    <row r="63" ht="102" spans="1:15">
      <c r="A63" s="9">
        <f>'Ввод данных'!B62</f>
        <v>48</v>
      </c>
      <c r="B63" s="10" t="str">
        <f>'Ввод данных'!C62</f>
        <v>Казарина Юлия Сергеевна</v>
      </c>
      <c r="C63" s="11" t="str">
        <f>'Ввод данных'!D62</f>
        <v>НОО, ООО</v>
      </c>
      <c r="D63" s="7" t="str">
        <f>CONCATENATE('Ввод данных'!G62," ",'Ввод данных'!H62," ",'Ввод данных'!I62," ",'Ввод данных'!J62)</f>
        <v>высшее Костромской государственный университет 2009 очная</v>
      </c>
      <c r="E63" s="9">
        <f>'Ввод данных'!F62</f>
        <v>7</v>
      </c>
      <c r="F63" s="12" t="str">
        <f>'Ввод данных'!K62</f>
        <v>Учитель изобразительного искусства по специальности "Изобразительное искусство"</v>
      </c>
      <c r="G63" s="5" t="str">
        <f>'Ввод данных'!L62</f>
        <v>учитель ИЗО</v>
      </c>
      <c r="H63" s="5">
        <f>'Ввод данных'!M62</f>
        <v>34</v>
      </c>
      <c r="I63" s="20" t="str">
        <f>'Ввод данных'!N62</f>
        <v>ИЗО</v>
      </c>
      <c r="J63" s="9">
        <f>'Ввод данных'!O62</f>
        <v>0</v>
      </c>
      <c r="K63" s="9" t="str">
        <f>CONCATENATE("КПК",'Ввод данных'!P62,"; тьютор",'Ввод данных'!Q62,"; ИКТ",'Ввод данных'!R62)</f>
        <v>КПК2022; тьютор; ИКТ</v>
      </c>
      <c r="L63" s="21" t="e">
        <f>CONCATENATE('Ввод данных'!#REF!,'Ввод данных'!#REF!,'Ввод данных'!S62,'Ввод данных'!T62)</f>
        <v>#REF!</v>
      </c>
      <c r="M63" s="22" t="e">
        <f>'Ввод данных'!#REF!</f>
        <v>#REF!</v>
      </c>
      <c r="N63" s="5" t="e">
        <f>'Ввод данных'!#REF!</f>
        <v>#REF!</v>
      </c>
      <c r="O63" s="9" t="e">
        <f>Обработка!S62</f>
        <v>#REF!</v>
      </c>
    </row>
    <row r="64" ht="51" spans="1:15">
      <c r="A64" s="9">
        <f>'Ввод данных'!B63</f>
        <v>49</v>
      </c>
      <c r="B64" s="10" t="str">
        <f>'Ввод данных'!C63</f>
        <v>Капаев Сергей Евгеньевич</v>
      </c>
      <c r="C64" s="11" t="str">
        <f>'Ввод данных'!D63</f>
        <v>НОО, ООО, СОО</v>
      </c>
      <c r="D64" s="7" t="str">
        <f>CONCATENATE('Ввод данных'!G63," ",'Ввод данных'!H63," ",'Ввод данных'!I63," ",'Ввод данных'!J63)</f>
        <v>высшее КГУ 2015 заочная</v>
      </c>
      <c r="E64" s="9">
        <f>'Ввод данных'!F63</f>
        <v>12</v>
      </c>
      <c r="F64" s="12" t="str">
        <f>'Ввод данных'!K63</f>
        <v>физическое воспитание</v>
      </c>
      <c r="G64" s="5" t="str">
        <f>'Ввод данных'!L63</f>
        <v>учитель физической культуры</v>
      </c>
      <c r="H64" s="5">
        <f>'Ввод данных'!M63</f>
        <v>30</v>
      </c>
      <c r="I64" s="20" t="str">
        <f>'Ввод данных'!N63</f>
        <v>физическая культура</v>
      </c>
      <c r="J64" s="9">
        <f>'Ввод данных'!O63</f>
        <v>0</v>
      </c>
      <c r="K64" s="9" t="str">
        <f>CONCATENATE("КПК",'Ввод данных'!P63,"; тьютор",'Ввод данных'!Q63,"; ИКТ",'Ввод данных'!R63)</f>
        <v>КПК2022; тьютор; ИКТ</v>
      </c>
      <c r="L64" s="21" t="e">
        <f>CONCATENATE('Ввод данных'!#REF!,'Ввод данных'!#REF!,'Ввод данных'!S63,'Ввод данных'!T63)</f>
        <v>#REF!</v>
      </c>
      <c r="M64" s="22" t="e">
        <f>'Ввод данных'!#REF!</f>
        <v>#REF!</v>
      </c>
      <c r="N64" s="5" t="e">
        <f>'Ввод данных'!#REF!</f>
        <v>#REF!</v>
      </c>
      <c r="O64" s="9" t="e">
        <f>Обработка!S63</f>
        <v>#REF!</v>
      </c>
    </row>
    <row r="65" ht="63.75" spans="1:15">
      <c r="A65" s="9">
        <f>'Ввод данных'!B64</f>
        <v>50</v>
      </c>
      <c r="B65" s="10" t="str">
        <f>'Ввод данных'!C64</f>
        <v>Капаева Екатерина Валерьевна</v>
      </c>
      <c r="C65" s="11" t="str">
        <f>'Ввод данных'!D64</f>
        <v>ООО, СОО</v>
      </c>
      <c r="D65" s="7" t="str">
        <f>CONCATENATE('Ввод данных'!G64," ",'Ввод данных'!H64," ",'Ввод данных'!I64," ",'Ввод данных'!J64)</f>
        <v>высшее КГУ им. Некрасова 2013 очная</v>
      </c>
      <c r="E65" s="9">
        <f>'Ввод данных'!F64</f>
        <v>10</v>
      </c>
      <c r="F65" s="12" t="str">
        <f>'Ввод данных'!K64</f>
        <v>математика с доп специальностью информатика</v>
      </c>
      <c r="G65" s="5" t="str">
        <f>'Ввод данных'!L64</f>
        <v>учитель математики и информатики</v>
      </c>
      <c r="H65" s="5">
        <f>'Ввод данных'!M64</f>
        <v>30</v>
      </c>
      <c r="I65" s="20" t="str">
        <f>'Ввод данных'!N64</f>
        <v>математика информатика</v>
      </c>
      <c r="J65" s="9">
        <f>'Ввод данных'!O64</f>
        <v>0</v>
      </c>
      <c r="K65" s="9" t="str">
        <f>CONCATENATE("КПК",'Ввод данных'!P64,"; тьютор",'Ввод данных'!Q64,"; ИКТ",'Ввод данных'!R64)</f>
        <v>КПК2023; тьютор; ИКТ</v>
      </c>
      <c r="L65" s="21" t="e">
        <f>CONCATENATE('Ввод данных'!#REF!,'Ввод данных'!#REF!,'Ввод данных'!S64,'Ввод данных'!T64)</f>
        <v>#REF!</v>
      </c>
      <c r="M65" s="22" t="e">
        <f>'Ввод данных'!#REF!</f>
        <v>#REF!</v>
      </c>
      <c r="N65" s="5" t="e">
        <f>'Ввод данных'!#REF!</f>
        <v>#REF!</v>
      </c>
      <c r="O65" s="9" t="e">
        <f>Обработка!S64</f>
        <v>#REF!</v>
      </c>
    </row>
    <row r="66" ht="89.25" spans="1:15">
      <c r="A66" s="9">
        <f>'Ввод данных'!B65</f>
        <v>51</v>
      </c>
      <c r="B66" s="10" t="str">
        <f>'Ввод данных'!C65</f>
        <v>Колесникова Ольга Вячеславовна </v>
      </c>
      <c r="C66" s="11" t="str">
        <f>'Ввод данных'!D65</f>
        <v>НОО</v>
      </c>
      <c r="D66" s="7" t="str">
        <f>CONCATENATE('Ввод данных'!G65," ",'Ввод данных'!H65," ",'Ввод данных'!I65," ",'Ввод данных'!J65)</f>
        <v>высшее Костромской государственный педагогический институт имени Некрасова 1995 очная</v>
      </c>
      <c r="E66" s="9">
        <f>'Ввод данных'!F65</f>
        <v>28</v>
      </c>
      <c r="F66" s="12" t="str">
        <f>'Ввод данных'!K65</f>
        <v>педагогика и методика начального образования</v>
      </c>
      <c r="G66" s="5" t="str">
        <f>'Ввод данных'!L65</f>
        <v>учитель начальных классов</v>
      </c>
      <c r="H66" s="5">
        <f>'Ввод данных'!M65</f>
        <v>20</v>
      </c>
      <c r="I66" s="20" t="str">
        <f>'Ввод данных'!N65</f>
        <v>начальные классы</v>
      </c>
      <c r="J66" s="9">
        <f>'Ввод данных'!O65</f>
        <v>0</v>
      </c>
      <c r="K66" s="9" t="str">
        <f>CONCATENATE("КПК",'Ввод данных'!P65,"; тьютор",'Ввод данных'!Q65,"; ИКТ",'Ввод данных'!R65)</f>
        <v>КПК2022; тьютор; ИКТ</v>
      </c>
      <c r="L66" s="21" t="str">
        <f>CONCATENATE('Ввод данных'!S65,'Ввод данных'!T65,'Ввод данных'!U65,'Ввод данных'!V65)</f>
        <v>ПЗ Почетный работник общего образования РФ2022Почетная грамота ДОН2012</v>
      </c>
      <c r="M66" s="22" t="e">
        <f>'Ввод данных'!#REF!</f>
        <v>#REF!</v>
      </c>
      <c r="N66" s="5" t="e">
        <f>'Ввод данных'!#REF!</f>
        <v>#REF!</v>
      </c>
      <c r="O66" s="9" t="e">
        <f>Обработка!S65</f>
        <v>#REF!</v>
      </c>
    </row>
    <row r="67" ht="76.5" spans="1:15">
      <c r="A67" s="9">
        <f>'Ввод данных'!B66</f>
        <v>52</v>
      </c>
      <c r="B67" s="10" t="str">
        <f>'Ввод данных'!C66</f>
        <v>Колобова Ольга Владимировна</v>
      </c>
      <c r="C67" s="11" t="str">
        <f>'Ввод данных'!D66</f>
        <v>НОО</v>
      </c>
      <c r="D67" s="7" t="str">
        <f>CONCATENATE('Ввод данных'!G66," ",'Ввод данных'!H66," ",'Ввод данных'!I66," ",'Ввод данных'!J66)</f>
        <v>средне  Галическое педагогическое училище 1987 очная</v>
      </c>
      <c r="E67" s="9">
        <f>'Ввод данных'!F66</f>
        <v>38</v>
      </c>
      <c r="F67" s="12" t="str">
        <f>'Ввод данных'!K66</f>
        <v>преподавание в начальных классах</v>
      </c>
      <c r="G67" s="5" t="str">
        <f>'Ввод данных'!L66</f>
        <v>учитель начальных классов</v>
      </c>
      <c r="H67" s="5">
        <f>'Ввод данных'!M66</f>
        <v>20</v>
      </c>
      <c r="I67" s="20" t="str">
        <f>'Ввод данных'!N66</f>
        <v>начальные классы</v>
      </c>
      <c r="J67" s="9">
        <f>'Ввод данных'!O66</f>
        <v>0</v>
      </c>
      <c r="K67" s="9" t="str">
        <f>CONCATENATE("КПК",'Ввод данных'!P66,"; тьютор",'Ввод данных'!Q66,"; ИКТ",'Ввод данных'!R66)</f>
        <v>КПК2022; тьютор; ИКТ</v>
      </c>
      <c r="L67" s="21" t="str">
        <f>CONCATENATE('Ввод данных'!S66,'Ввод данных'!T66,'Ввод данных'!U66,'Ввод данных'!V66)</f>
        <v>ПЗ Почетный работник общего образования РФ2005БП администрации КО2023</v>
      </c>
      <c r="M67" s="22" t="e">
        <f>'Ввод данных'!#REF!</f>
        <v>#REF!</v>
      </c>
      <c r="N67" s="5" t="e">
        <f>'Ввод данных'!#REF!</f>
        <v>#REF!</v>
      </c>
      <c r="O67" s="9" t="e">
        <f>Обработка!S66</f>
        <v>#REF!</v>
      </c>
    </row>
    <row r="68" ht="89.25" spans="1:15">
      <c r="A68" s="9">
        <f>'Ввод данных'!B67</f>
        <v>53</v>
      </c>
      <c r="B68" s="10" t="str">
        <f>'Ввод данных'!C67</f>
        <v>Королева Галина Александровна</v>
      </c>
      <c r="C68" s="11" t="str">
        <f>'Ввод данных'!D67</f>
        <v>НОО, ООО</v>
      </c>
      <c r="D68" s="7" t="str">
        <f>CONCATENATE('Ввод данных'!G67," ",'Ввод данных'!H67," ",'Ввод данных'!I67," ",'Ввод данных'!J67)</f>
        <v>высшее Костромской государственный педагогический институт имени Некрасова 1987 очная</v>
      </c>
      <c r="E68" s="9">
        <f>'Ввод данных'!F67</f>
        <v>38</v>
      </c>
      <c r="F68" s="12" t="str">
        <f>'Ввод данных'!K67</f>
        <v>учитель музыки</v>
      </c>
      <c r="G68" s="5" t="str">
        <f>'Ввод данных'!L67</f>
        <v>педагог организатор</v>
      </c>
      <c r="H68" s="5">
        <f>'Ввод данных'!M67</f>
        <v>36</v>
      </c>
      <c r="I68" s="20">
        <f>'Ввод данных'!N67</f>
        <v>0</v>
      </c>
      <c r="J68" s="9">
        <f>'Ввод данных'!O67</f>
        <v>0</v>
      </c>
      <c r="K68" s="9" t="str">
        <f>CONCATENATE("КПК",'Ввод данных'!P67,"; тьютор",'Ввод данных'!Q67,"; ИКТ",'Ввод данных'!R67)</f>
        <v>КПК2024; тьютор; ИКТ</v>
      </c>
      <c r="L68" s="21" t="str">
        <f>CONCATENATE('Ввод данных'!S67,'Ввод данных'!T67,'Ввод данных'!U67,'Ввод данных'!V67)</f>
        <v>ПЗ Почетный работник общего образования РФ2009 БП Костромской областной Думы2023</v>
      </c>
      <c r="M68" s="22" t="e">
        <f>'Ввод данных'!#REF!</f>
        <v>#REF!</v>
      </c>
      <c r="N68" s="5" t="e">
        <f>'Ввод данных'!#REF!</f>
        <v>#REF!</v>
      </c>
      <c r="O68" s="9" t="e">
        <f>Обработка!S67</f>
        <v>#REF!</v>
      </c>
    </row>
    <row r="69" ht="114.75" spans="1:15">
      <c r="A69" s="9">
        <f>'Ввод данных'!B68</f>
        <v>54</v>
      </c>
      <c r="B69" s="10" t="str">
        <f>'Ввод данных'!C68</f>
        <v>Кудрявцева Олеся Алексеевна</v>
      </c>
      <c r="C69" s="11" t="str">
        <f>'Ввод данных'!D68</f>
        <v>НОО</v>
      </c>
      <c r="D69" s="7" t="str">
        <f>CONCATENATE('Ввод данных'!G68," ",'Ввод данных'!H68," ",'Ввод данных'!I68," ",'Ввод данных'!J68)</f>
        <v>высшее Костромской государственный университет 2015 очная</v>
      </c>
      <c r="E69" s="9">
        <f>'Ввод данных'!F68</f>
        <v>9</v>
      </c>
      <c r="F69" s="12" t="str">
        <f>'Ввод данных'!K68</f>
        <v>педагогика и методика начального образования с доп специальностью "Информатика"</v>
      </c>
      <c r="G69" s="5" t="str">
        <f>'Ввод данных'!L68</f>
        <v>учитель начальных классов</v>
      </c>
      <c r="H69" s="5">
        <f>'Ввод данных'!M68</f>
        <v>18</v>
      </c>
      <c r="I69" s="20" t="str">
        <f>'Ввод данных'!N68</f>
        <v>начальные классы</v>
      </c>
      <c r="J69" s="9">
        <f>'Ввод данных'!O68</f>
        <v>0</v>
      </c>
      <c r="K69" s="9" t="str">
        <f>CONCATENATE("КПК",'Ввод данных'!P68,"; тьютор",'Ввод данных'!Q68,"; ИКТ",'Ввод данных'!R68)</f>
        <v>КПК2022; тьютор; ИКТ</v>
      </c>
      <c r="L69" s="21" t="e">
        <f>CONCATENATE('Ввод данных'!#REF!,'Ввод данных'!#REF!,'Ввод данных'!S68,'Ввод данных'!T68)</f>
        <v>#REF!</v>
      </c>
      <c r="M69" s="22" t="e">
        <f>'Ввод данных'!#REF!</f>
        <v>#REF!</v>
      </c>
      <c r="N69" s="5" t="e">
        <f>'Ввод данных'!#REF!</f>
        <v>#REF!</v>
      </c>
      <c r="O69" s="9" t="e">
        <f>Обработка!S68</f>
        <v>#REF!</v>
      </c>
    </row>
    <row r="70" ht="140.25" spans="1:15">
      <c r="A70" s="9">
        <f>'Ввод данных'!B69</f>
        <v>55</v>
      </c>
      <c r="B70" s="10" t="str">
        <f>'Ввод данных'!C69</f>
        <v>Кузякина Наталья Юрьевна</v>
      </c>
      <c r="C70" s="11" t="str">
        <f>'Ввод данных'!D69</f>
        <v>ООО, СОО</v>
      </c>
      <c r="D70" s="7" t="str">
        <f>CONCATENATE('Ввод данных'!G69," ",'Ввод данных'!H69," ",'Ввод данных'!I69," ",'Ввод данных'!J69)</f>
        <v>высшее Костромской государственный университет 2008 очная</v>
      </c>
      <c r="E70" s="9">
        <f>'Ввод данных'!F69</f>
        <v>13</v>
      </c>
      <c r="F70" s="12" t="str">
        <f>'Ввод данных'!K69</f>
        <v>учитель английского и французского языков по специальности "Иностранный язык" с дополнительной специальностью</v>
      </c>
      <c r="G70" s="5" t="str">
        <f>'Ввод данных'!L69</f>
        <v>учитель английского языка</v>
      </c>
      <c r="H70" s="5">
        <f>'Ввод данных'!M69</f>
        <v>27</v>
      </c>
      <c r="I70" s="20" t="str">
        <f>'Ввод данных'!N69</f>
        <v>английский язык</v>
      </c>
      <c r="J70" s="9">
        <f>'Ввод данных'!O69</f>
        <v>0</v>
      </c>
      <c r="K70" s="9" t="str">
        <f>CONCATENATE("КПК",'Ввод данных'!P69,"; тьютор",'Ввод данных'!Q69,"; ИКТ",'Ввод данных'!R69)</f>
        <v>КПК2022; тьютор; ИКТ</v>
      </c>
      <c r="L70" s="21" t="e">
        <f>CONCATENATE('Ввод данных'!#REF!,'Ввод данных'!#REF!,'Ввод данных'!S69,'Ввод данных'!T69)</f>
        <v>#REF!</v>
      </c>
      <c r="M70" s="22" t="e">
        <f>'Ввод данных'!#REF!</f>
        <v>#REF!</v>
      </c>
      <c r="N70" s="5" t="e">
        <f>'Ввод данных'!#REF!</f>
        <v>#REF!</v>
      </c>
      <c r="O70" s="9" t="e">
        <f>Обработка!S69</f>
        <v>#REF!</v>
      </c>
    </row>
    <row r="71" ht="89.25" spans="1:15">
      <c r="A71" s="9">
        <f>'Ввод данных'!B70</f>
        <v>56</v>
      </c>
      <c r="B71" s="10" t="str">
        <f>'Ввод данных'!C70</f>
        <v>Кукина Юлия Васильевна</v>
      </c>
      <c r="C71" s="11" t="str">
        <f>'Ввод данных'!D70</f>
        <v>НОО, ООО</v>
      </c>
      <c r="D71" s="7" t="str">
        <f>CONCATENATE('Ввод данных'!G70," ",'Ввод данных'!H70," ",'Ввод данных'!I70," ",'Ввод данных'!J70)</f>
        <v>среднее специальное Костромское областное училище культуры 2005 очная</v>
      </c>
      <c r="E71" s="9">
        <f>'Ввод данных'!F70</f>
        <v>19</v>
      </c>
      <c r="F71" s="12" t="str">
        <f>'Ввод данных'!K70</f>
        <v>педагог-организатор, руководитель танцевальной студии</v>
      </c>
      <c r="G71" s="5" t="str">
        <f>'Ввод данных'!L70</f>
        <v>педагог дополнительного образования</v>
      </c>
      <c r="H71" s="5">
        <f>'Ввод данных'!M70</f>
        <v>36</v>
      </c>
      <c r="I71" s="20" t="str">
        <f>'Ввод данных'!N70</f>
        <v>ритмика, физическая культура </v>
      </c>
      <c r="J71" s="9">
        <f>'Ввод данных'!O70</f>
        <v>0</v>
      </c>
      <c r="K71" s="9" t="str">
        <f>CONCATENATE("КПК",'Ввод данных'!P70,"; тьютор",'Ввод данных'!Q70,"; ИКТ",'Ввод данных'!R70)</f>
        <v>КПК2024; тьютор; ИКТ</v>
      </c>
      <c r="L71" s="21" t="e">
        <f>CONCATENATE('Ввод данных'!#REF!,'Ввод данных'!#REF!,'Ввод данных'!S70,'Ввод данных'!T70)</f>
        <v>#REF!</v>
      </c>
      <c r="M71" s="22" t="e">
        <f>'Ввод данных'!#REF!</f>
        <v>#REF!</v>
      </c>
      <c r="N71" s="5" t="e">
        <f>'Ввод данных'!#REF!</f>
        <v>#REF!</v>
      </c>
      <c r="O71" s="9" t="e">
        <f>Обработка!S70</f>
        <v>#REF!</v>
      </c>
    </row>
    <row r="72" ht="74" customHeight="1" spans="1:15">
      <c r="A72" s="9">
        <f>'Ввод данных'!B71</f>
        <v>57</v>
      </c>
      <c r="B72" s="10" t="str">
        <f>'Ввод данных'!C71</f>
        <v>Комиссарова Кристина Евгеньевна</v>
      </c>
      <c r="C72" s="11" t="str">
        <f>'Ввод данных'!D71</f>
        <v>ООО</v>
      </c>
      <c r="D72" s="7" t="str">
        <f>CONCATENATE('Ввод данных'!G71," ",'Ввод данных'!H71," ",'Ввод данных'!I71," ",'Ввод данных'!J71)</f>
        <v>Нет профессионального образования   </v>
      </c>
      <c r="E72" s="9">
        <f>'Ввод данных'!F71</f>
        <v>1</v>
      </c>
      <c r="F72" s="12">
        <f>'Ввод данных'!K71</f>
        <v>0</v>
      </c>
      <c r="G72" s="5" t="str">
        <f>'Ввод данных'!L71</f>
        <v>учитель математики</v>
      </c>
      <c r="H72" s="5">
        <f>'Ввод данных'!M71</f>
        <v>20</v>
      </c>
      <c r="I72" s="20" t="str">
        <f>'Ввод данных'!N71</f>
        <v>математика</v>
      </c>
      <c r="J72" s="9">
        <f>'Ввод данных'!O71</f>
        <v>0</v>
      </c>
      <c r="K72" s="9" t="str">
        <f>CONCATENATE("КПК",'Ввод данных'!P71,"; тьютор",'Ввод данных'!Q71,"; ИКТ",'Ввод данных'!R71)</f>
        <v>КПК; тьютор; ИКТ</v>
      </c>
      <c r="L72" s="21" t="str">
        <f>CONCATENATE('Ввод данных'!S71,'Ввод данных'!T71,'Ввод данных'!U71,'Ввод данных'!V71)</f>
        <v/>
      </c>
      <c r="M72" s="22" t="e">
        <f>'Ввод данных'!#REF!</f>
        <v>#REF!</v>
      </c>
      <c r="N72" s="5" t="e">
        <f>'Ввод данных'!#REF!</f>
        <v>#REF!</v>
      </c>
      <c r="O72" s="9" t="e">
        <f>Обработка!S71</f>
        <v>#REF!</v>
      </c>
    </row>
    <row r="73" ht="89.25" spans="1:15">
      <c r="A73" s="9">
        <f>'Ввод данных'!B72</f>
        <v>58</v>
      </c>
      <c r="B73" s="10" t="str">
        <f>'Ввод данных'!C72</f>
        <v>Крылова Анастасия Геннадьевна</v>
      </c>
      <c r="C73" s="11" t="str">
        <f>'Ввод данных'!D72</f>
        <v>НОО</v>
      </c>
      <c r="D73" s="7" t="str">
        <f>CONCATENATE('Ввод данных'!G72," ",'Ввод данных'!H72," ",'Ввод данных'!I72," ",'Ввод данных'!J72)</f>
        <v>высшее Костромской педагогический институт имени Некрасова 1996 очная</v>
      </c>
      <c r="E73" s="9">
        <f>'Ввод данных'!F72</f>
        <v>20</v>
      </c>
      <c r="F73" s="12" t="str">
        <f>'Ввод данных'!K72</f>
        <v>методист воспитательной работы</v>
      </c>
      <c r="G73" s="5" t="str">
        <f>'Ввод данных'!L72</f>
        <v>учитель начальных классов</v>
      </c>
      <c r="H73" s="5">
        <f>'Ввод данных'!M72</f>
        <v>20</v>
      </c>
      <c r="I73" s="20" t="str">
        <f>'Ввод данных'!N72</f>
        <v>начальные классы</v>
      </c>
      <c r="J73" s="9">
        <f>'Ввод данных'!O72</f>
        <v>0</v>
      </c>
      <c r="K73" s="9" t="str">
        <f>CONCATENATE("КПК",'Ввод данных'!P72,"; тьютор",'Ввод данных'!Q72,"; ИКТ",'Ввод данных'!R72)</f>
        <v>КПК2024 2022 (Профпереподготовка  по направлению начальные классы); тьютор; ИКТ</v>
      </c>
      <c r="L73" s="21" t="e">
        <f>CONCATENATE('Ввод данных'!#REF!,'Ввод данных'!#REF!,'Ввод данных'!S72,'Ввод данных'!T72)</f>
        <v>#REF!</v>
      </c>
      <c r="M73" s="22" t="e">
        <f>'Ввод данных'!#REF!</f>
        <v>#REF!</v>
      </c>
      <c r="N73" s="5" t="e">
        <f>'Ввод данных'!#REF!</f>
        <v>#REF!</v>
      </c>
      <c r="O73" s="9" t="e">
        <f>Обработка!S72</f>
        <v>#REF!</v>
      </c>
    </row>
    <row r="74" spans="1:15">
      <c r="A74" s="9" t="e">
        <f>'Ввод данных'!#REF!</f>
        <v>#REF!</v>
      </c>
      <c r="B74" s="10" t="e">
        <f>'Ввод данных'!#REF!</f>
        <v>#REF!</v>
      </c>
      <c r="C74" s="11" t="e">
        <f>'Ввод данных'!#REF!</f>
        <v>#REF!</v>
      </c>
      <c r="D74" s="7" t="e">
        <f>CONCATENATE('Ввод данных'!#REF!," ",'Ввод данных'!#REF!," ",'Ввод данных'!#REF!," ",'Ввод данных'!#REF!)</f>
        <v>#REF!</v>
      </c>
      <c r="E74" s="9" t="e">
        <f>'Ввод данных'!#REF!</f>
        <v>#REF!</v>
      </c>
      <c r="F74" s="12" t="e">
        <f>'Ввод данных'!#REF!</f>
        <v>#REF!</v>
      </c>
      <c r="G74" s="5" t="e">
        <f>'Ввод данных'!#REF!</f>
        <v>#REF!</v>
      </c>
      <c r="H74" s="5" t="e">
        <f>'Ввод данных'!#REF!</f>
        <v>#REF!</v>
      </c>
      <c r="I74" s="20" t="e">
        <f>'Ввод данных'!#REF!</f>
        <v>#REF!</v>
      </c>
      <c r="J74" s="9" t="e">
        <f>'Ввод данных'!#REF!</f>
        <v>#REF!</v>
      </c>
      <c r="K74" s="9" t="e">
        <f>CONCATENATE("КПК",'Ввод данных'!#REF!,"; тьютор",'Ввод данных'!#REF!,"; ИКТ",'Ввод данных'!#REF!)</f>
        <v>#REF!</v>
      </c>
      <c r="L74" s="21" t="e">
        <f>CONCATENATE('Ввод данных'!#REF!,'Ввод данных'!#REF!,'Ввод данных'!#REF!,'Ввод данных'!#REF!)</f>
        <v>#REF!</v>
      </c>
      <c r="M74" s="22" t="e">
        <f>'Ввод данных'!#REF!</f>
        <v>#REF!</v>
      </c>
      <c r="N74" s="5" t="e">
        <f>'Ввод данных'!#REF!</f>
        <v>#REF!</v>
      </c>
      <c r="O74" s="9" t="e">
        <f>Обработка!S73</f>
        <v>#REF!</v>
      </c>
    </row>
    <row r="75" ht="89.25" spans="1:15">
      <c r="A75" s="9">
        <f>'Ввод данных'!B73</f>
        <v>59</v>
      </c>
      <c r="B75" s="10" t="str">
        <f>'Ввод данных'!C73</f>
        <v>Колпакова Дарья Вадимовна</v>
      </c>
      <c r="C75" s="11" t="str">
        <f>'Ввод данных'!D73</f>
        <v>НОО</v>
      </c>
      <c r="D75" s="7" t="str">
        <f>CONCATENATE('Ввод данных'!G73," ",'Ввод данных'!H73," ",'Ввод данных'!I73," ",'Ввод данных'!J73)</f>
        <v>высшее Костромской государственный университет имени им. Некрасова 2016 очная</v>
      </c>
      <c r="E75" s="9">
        <f>'Ввод данных'!F73</f>
        <v>11</v>
      </c>
      <c r="F75" s="12" t="str">
        <f>'Ввод данных'!K73</f>
        <v>социальная педагогика</v>
      </c>
      <c r="G75" s="5" t="str">
        <f>'Ввод данных'!L73</f>
        <v>учитель наяальных классов</v>
      </c>
      <c r="H75" s="5">
        <f>'Ввод данных'!M73</f>
        <v>36</v>
      </c>
      <c r="I75" s="20" t="str">
        <f>'Ввод данных'!N73</f>
        <v>начальные классы</v>
      </c>
      <c r="J75" s="9">
        <f>'Ввод данных'!O73</f>
        <v>0</v>
      </c>
      <c r="K75" s="9" t="str">
        <f>CONCATENATE("КПК",'Ввод данных'!P73,"; тьютор",'Ввод данных'!Q73,"; ИКТ",'Ввод данных'!R73)</f>
        <v>КПК2023 (профпереподготовка, учитель начальных классов); тьютор; ИКТ</v>
      </c>
      <c r="L75" s="21" t="e">
        <f>CONCATENATE('Ввод данных'!#REF!,'Ввод данных'!#REF!,'Ввод данных'!S73,'Ввод данных'!T73)</f>
        <v>#REF!</v>
      </c>
      <c r="M75" s="22" t="e">
        <f>'Ввод данных'!#REF!</f>
        <v>#REF!</v>
      </c>
      <c r="N75" s="5" t="e">
        <f>'Ввод данных'!#REF!</f>
        <v>#REF!</v>
      </c>
      <c r="O75" s="9" t="e">
        <f>Обработка!S74</f>
        <v>#REF!</v>
      </c>
    </row>
    <row r="76" ht="89.25" spans="1:15">
      <c r="A76" s="9">
        <f>'Ввод данных'!B74</f>
        <v>60</v>
      </c>
      <c r="B76" s="10" t="str">
        <f>'Ввод данных'!C74</f>
        <v>Коровина Наталья Валерьевна</v>
      </c>
      <c r="C76" s="11" t="str">
        <f>'Ввод данных'!D74</f>
        <v>ООО</v>
      </c>
      <c r="D76" s="7" t="str">
        <f>CONCATENATE('Ввод данных'!G74," ",'Ввод данных'!H74," ",'Ввод данных'!I74," ",'Ввод данных'!J74)</f>
        <v>высшее Костромской государственный педагогический институт имени Некрасова 1987 очная</v>
      </c>
      <c r="E76" s="9">
        <f>'Ввод данных'!F74</f>
        <v>28</v>
      </c>
      <c r="F76" s="12" t="str">
        <f>'Ввод данных'!K74</f>
        <v>математика</v>
      </c>
      <c r="G76" s="5" t="str">
        <f>'Ввод данных'!L74</f>
        <v>учитель математики, учитель начальных классов</v>
      </c>
      <c r="H76" s="5">
        <f>'Ввод данных'!M74</f>
        <v>30</v>
      </c>
      <c r="I76" s="20" t="str">
        <f>'Ввод данных'!N74</f>
        <v>начальные классы, математика</v>
      </c>
      <c r="J76" s="9">
        <f>'Ввод данных'!O74</f>
        <v>0</v>
      </c>
      <c r="K76" s="9" t="str">
        <f>CONCATENATE("КПК",'Ввод данных'!P74,"; тьютор",'Ввод данных'!Q74,"; ИКТ",'Ввод данных'!R74)</f>
        <v>КПК2023 (профпереподготовка, учитель начальных классов); тьютор; ИКТ</v>
      </c>
      <c r="L76" s="21" t="str">
        <f>CONCATENATE('Ввод данных'!S74,'Ввод данных'!T74,'Ввод данных'!U74,'Ввод данных'!V74)</f>
        <v/>
      </c>
      <c r="M76" s="22" t="e">
        <f>'Ввод данных'!#REF!</f>
        <v>#REF!</v>
      </c>
      <c r="N76" s="5" t="e">
        <f>'Ввод данных'!#REF!</f>
        <v>#REF!</v>
      </c>
      <c r="O76" s="9" t="e">
        <f>Обработка!S75</f>
        <v>#REF!</v>
      </c>
    </row>
    <row r="77" ht="153" spans="1:15">
      <c r="A77" s="9">
        <f>'Ввод данных'!B76</f>
        <v>62</v>
      </c>
      <c r="B77" s="10" t="str">
        <f>'Ввод данных'!C76</f>
        <v>Коротаева Надежда Викторовна</v>
      </c>
      <c r="C77" s="11" t="str">
        <f>'Ввод данных'!D76</f>
        <v>НОО, ООО</v>
      </c>
      <c r="D77" s="7" t="str">
        <f>CONCATENATE('Ввод данных'!G76," ",'Ввод данных'!H76," ",'Ввод данных'!I76," ",'Ввод данных'!J76)</f>
        <v>высшее Костромской государственный технологический университет 2023 очная</v>
      </c>
      <c r="E77" s="9">
        <f>'Ввод данных'!F76</f>
        <v>0</v>
      </c>
      <c r="F77" s="12" t="str">
        <f>'Ввод данных'!K76</f>
        <v>инженер</v>
      </c>
      <c r="G77" s="5" t="str">
        <f>'Ввод данных'!L76</f>
        <v>технология швейных изделий</v>
      </c>
      <c r="H77" s="5">
        <f>'Ввод данных'!M76</f>
        <v>28</v>
      </c>
      <c r="I77" s="20" t="str">
        <f>'Ввод данных'!N76</f>
        <v>учитель технологии</v>
      </c>
      <c r="J77" s="9">
        <f>'Ввод данных'!O76</f>
        <v>0</v>
      </c>
      <c r="K77" s="9" t="str">
        <f>CONCATENATE("КПК",'Ввод данных'!P76,"; тьютор",'Ввод данных'!Q76,"; ИКТ",'Ввод данных'!R76)</f>
        <v>КПК2024 Профпереподготовка Теория и методика преподавания "Технология", квалификация "учитель".  КПК по финансовой грамотности 2024; тьютор; ИКТ</v>
      </c>
      <c r="L77" s="21" t="str">
        <f>CONCATENATE('Ввод данных'!S76,'Ввод данных'!T76,'Ввод данных'!U76,'Ввод данных'!V76)</f>
        <v/>
      </c>
      <c r="M77" s="22" t="e">
        <f>'Ввод данных'!#REF!</f>
        <v>#REF!</v>
      </c>
      <c r="N77" s="5" t="e">
        <f>'Ввод данных'!#REF!</f>
        <v>#REF!</v>
      </c>
      <c r="O77" s="9" t="e">
        <f>Обработка!S76</f>
        <v>#REF!</v>
      </c>
    </row>
    <row r="78" spans="1:15">
      <c r="A78" s="9" t="e">
        <f>'Ввод данных'!#REF!</f>
        <v>#REF!</v>
      </c>
      <c r="B78" s="10" t="e">
        <f>'Ввод данных'!#REF!</f>
        <v>#REF!</v>
      </c>
      <c r="C78" s="11" t="e">
        <f>'Ввод данных'!#REF!</f>
        <v>#REF!</v>
      </c>
      <c r="D78" s="7" t="e">
        <f>CONCATENATE('Ввод данных'!#REF!," ",'Ввод данных'!#REF!," ",'Ввод данных'!#REF!," ",'Ввод данных'!#REF!)</f>
        <v>#REF!</v>
      </c>
      <c r="E78" s="9" t="e">
        <f>'Ввод данных'!#REF!</f>
        <v>#REF!</v>
      </c>
      <c r="F78" s="12" t="e">
        <f>'Ввод данных'!#REF!</f>
        <v>#REF!</v>
      </c>
      <c r="G78" s="5" t="e">
        <f>'Ввод данных'!#REF!</f>
        <v>#REF!</v>
      </c>
      <c r="H78" s="5" t="e">
        <f>'Ввод данных'!#REF!</f>
        <v>#REF!</v>
      </c>
      <c r="I78" s="20" t="e">
        <f>'Ввод данных'!#REF!</f>
        <v>#REF!</v>
      </c>
      <c r="J78" s="9" t="e">
        <f>'Ввод данных'!#REF!</f>
        <v>#REF!</v>
      </c>
      <c r="K78" s="9" t="e">
        <f>CONCATENATE("КПК",'Ввод данных'!#REF!,"; тьютор",'Ввод данных'!#REF!,"; ИКТ",'Ввод данных'!#REF!)</f>
        <v>#REF!</v>
      </c>
      <c r="L78" s="21" t="e">
        <f>CONCATENATE('Ввод данных'!#REF!,'Ввод данных'!#REF!,'Ввод данных'!#REF!,'Ввод данных'!#REF!)</f>
        <v>#REF!</v>
      </c>
      <c r="M78" s="22" t="e">
        <f>'Ввод данных'!#REF!</f>
        <v>#REF!</v>
      </c>
      <c r="N78" s="5" t="e">
        <f>'Ввод данных'!#REF!</f>
        <v>#REF!</v>
      </c>
      <c r="O78" s="9" t="e">
        <f>Обработка!S77</f>
        <v>#REF!</v>
      </c>
    </row>
    <row r="79" ht="63.75" spans="1:15">
      <c r="A79" s="9">
        <f>'Ввод данных'!B78</f>
        <v>64</v>
      </c>
      <c r="B79" s="10" t="str">
        <f>'Ввод данных'!C78</f>
        <v>Меделис Ирина Юрьевна</v>
      </c>
      <c r="C79" s="11" t="str">
        <f>'Ввод данных'!D78</f>
        <v>НОО</v>
      </c>
      <c r="D79" s="7" t="str">
        <f>CONCATENATE('Ввод данных'!G78," ",'Ввод данных'!H78," ",'Ввод данных'!I78," ",'Ввод данных'!J78)</f>
        <v>среднее  Галическое педагогическое училище 2018 заочная</v>
      </c>
      <c r="E79" s="9">
        <f>'Ввод данных'!F78</f>
        <v>30</v>
      </c>
      <c r="F79" s="12" t="str">
        <f>'Ввод данных'!K78</f>
        <v>преподавание в начальных классах</v>
      </c>
      <c r="G79" s="5" t="str">
        <f>'Ввод данных'!L78</f>
        <v>учитель начальных классов</v>
      </c>
      <c r="H79" s="5">
        <f>'Ввод данных'!M78</f>
        <v>36</v>
      </c>
      <c r="I79" s="20" t="str">
        <f>'Ввод данных'!N78</f>
        <v>начальные классы</v>
      </c>
      <c r="J79" s="9">
        <f>'Ввод данных'!O78</f>
        <v>0</v>
      </c>
      <c r="K79" s="9" t="str">
        <f>CONCATENATE("КПК",'Ввод данных'!P78,"; тьютор",'Ввод данных'!Q78,"; ИКТ",'Ввод данных'!R78)</f>
        <v>КПК2024; тьютор; ИКТ</v>
      </c>
      <c r="L79" s="21" t="str">
        <f>CONCATENATE('Ввод данных'!S78,'Ввод данных'!T78,'Ввод данных'!U78,'Ввод данных'!V78)</f>
        <v>Почетная грамота ДОН2018Почетная грамота ДОН2018</v>
      </c>
      <c r="M79" s="22" t="e">
        <f>'Ввод данных'!#REF!</f>
        <v>#REF!</v>
      </c>
      <c r="N79" s="5" t="e">
        <f>'Ввод данных'!#REF!</f>
        <v>#REF!</v>
      </c>
      <c r="O79" s="9" t="e">
        <f>Обработка!S78</f>
        <v>#REF!</v>
      </c>
    </row>
    <row r="80" ht="76.5" spans="1:15">
      <c r="A80" s="9">
        <f>'Ввод данных'!B79</f>
        <v>65</v>
      </c>
      <c r="B80" s="10" t="str">
        <f>'Ввод данных'!C79</f>
        <v>Меркурьева Наталья Владимировна</v>
      </c>
      <c r="C80" s="11" t="str">
        <f>'Ввод данных'!D79</f>
        <v>ООО, СОО</v>
      </c>
      <c r="D80" s="7" t="str">
        <f>CONCATENATE('Ввод данных'!G79," ",'Ввод данных'!H79," ",'Ввод данных'!I79," ",'Ввод данных'!J79)</f>
        <v>высшее Костромской государственный университет 2001 очная</v>
      </c>
      <c r="E80" s="9">
        <f>'Ввод данных'!F79</f>
        <v>22</v>
      </c>
      <c r="F80" s="12" t="str">
        <f>'Ввод данных'!K79</f>
        <v>математика с доп специальностью информатика</v>
      </c>
      <c r="G80" s="5" t="str">
        <f>'Ввод данных'!L79</f>
        <v>директор гимназии</v>
      </c>
      <c r="H80" s="5">
        <f>'Ввод данных'!M79</f>
        <v>9</v>
      </c>
      <c r="I80" s="20" t="str">
        <f>'Ввод данных'!N79</f>
        <v>математика, информатика</v>
      </c>
      <c r="J80" s="9">
        <f>'Ввод данных'!O79</f>
        <v>0</v>
      </c>
      <c r="K80" s="9" t="str">
        <f>CONCATENATE("КПК",'Ввод данных'!P79,"; тьютор",'Ввод данных'!Q79,"; ИКТ",'Ввод данных'!R79)</f>
        <v>КПК2019 Профпереподготовка Менеджмент в образовании; тьютор; ИКТ</v>
      </c>
      <c r="L80" s="21" t="e">
        <f>CONCATENATE('Ввод данных'!#REF!,'Ввод данных'!#REF!,'Ввод данных'!S79,'Ввод данных'!T79)</f>
        <v>#REF!</v>
      </c>
      <c r="M80" s="22" t="e">
        <f>'Ввод данных'!#REF!</f>
        <v>#REF!</v>
      </c>
      <c r="N80" s="5" t="e">
        <f>'Ввод данных'!#REF!</f>
        <v>#REF!</v>
      </c>
      <c r="O80" s="9" t="e">
        <f>Обработка!S79</f>
        <v>#REF!</v>
      </c>
    </row>
    <row r="81" ht="76.5" spans="1:15">
      <c r="A81" s="9">
        <f>'Ввод данных'!B80</f>
        <v>66</v>
      </c>
      <c r="B81" s="10" t="str">
        <f>'Ввод данных'!C80</f>
        <v>Михайлова Елена Владимировна</v>
      </c>
      <c r="C81" s="11" t="str">
        <f>'Ввод данных'!D80</f>
        <v>ООО</v>
      </c>
      <c r="D81" s="7" t="str">
        <f>CONCATENATE('Ввод данных'!G80," ",'Ввод данных'!H80," ",'Ввод данных'!I80," ",'Ввод данных'!J80)</f>
        <v>высшее Ярославский государственный педагогический институт 2006 заочная</v>
      </c>
      <c r="E81" s="9">
        <f>'Ввод данных'!F80</f>
        <v>25</v>
      </c>
      <c r="F81" s="12" t="str">
        <f>'Ввод данных'!K80</f>
        <v>менеджер информационных технологий</v>
      </c>
      <c r="G81" s="5" t="str">
        <f>'Ввод данных'!L80</f>
        <v>главный библиотекарь</v>
      </c>
      <c r="H81" s="5">
        <f>'Ввод данных'!M80</f>
        <v>36</v>
      </c>
      <c r="I81" s="20">
        <f>'Ввод данных'!N80</f>
        <v>0</v>
      </c>
      <c r="J81" s="9">
        <f>'Ввод данных'!O80</f>
        <v>0</v>
      </c>
      <c r="K81" s="9" t="str">
        <f>CONCATENATE("КПК",'Ввод данных'!P80,"; тьютор",'Ввод данных'!Q80,"; ИКТ",'Ввод данных'!R80)</f>
        <v>КПК2020; тьютор; ИКТ</v>
      </c>
      <c r="L81" s="21" t="str">
        <f>CONCATENATE('Ввод данных'!S80,'Ввод данных'!T80,'Ввод данных'!U80,'Ввод данных'!V80)</f>
        <v>ПГ Минпросвещения2024Почетная грамота ДОН2012</v>
      </c>
      <c r="M81" s="22" t="e">
        <f>'Ввод данных'!#REF!</f>
        <v>#REF!</v>
      </c>
      <c r="N81" s="5" t="e">
        <f>'Ввод данных'!#REF!</f>
        <v>#REF!</v>
      </c>
      <c r="O81" s="9" t="e">
        <f>Обработка!S80</f>
        <v>#REF!</v>
      </c>
    </row>
    <row r="82" ht="63.75" spans="1:15">
      <c r="A82" s="9">
        <f>'Ввод данных'!B81</f>
        <v>67</v>
      </c>
      <c r="B82" s="10" t="str">
        <f>'Ввод данных'!C81</f>
        <v>Михеичева Татьяна Александровна</v>
      </c>
      <c r="C82" s="11" t="str">
        <f>'Ввод данных'!D81</f>
        <v>НОО</v>
      </c>
      <c r="D82" s="7" t="str">
        <f>CONCATENATE('Ввод данных'!G81," ",'Ввод данных'!H81," ",'Ввод данных'!I81," ",'Ввод данных'!J81)</f>
        <v>высшее Костромской государственный университет 2000 очная</v>
      </c>
      <c r="E82" s="9">
        <f>'Ввод данных'!F81</f>
        <v>17</v>
      </c>
      <c r="F82" s="12" t="str">
        <f>'Ввод данных'!K81</f>
        <v>учитель русского языка и литературы</v>
      </c>
      <c r="G82" s="5" t="str">
        <f>'Ввод данных'!L81</f>
        <v>учитель начальных классов</v>
      </c>
      <c r="H82" s="5">
        <f>'Ввод данных'!M81</f>
        <v>36</v>
      </c>
      <c r="I82" s="20" t="str">
        <f>'Ввод данных'!N81</f>
        <v> начальные классы</v>
      </c>
      <c r="J82" s="9">
        <f>'Ввод данных'!O81</f>
        <v>0</v>
      </c>
      <c r="K82" s="9" t="str">
        <f>CONCATENATE("КПК",'Ввод данных'!P81,"; тьютор",'Ввод данных'!Q81,"; ИКТ",'Ввод данных'!R81)</f>
        <v>КПК2024; тьютор; ИКТ</v>
      </c>
      <c r="L82" s="21" t="str">
        <f>CONCATENATE('Ввод данных'!S81,'Ввод данных'!T81,'Ввод данных'!U81,'Ввод данных'!V81)</f>
        <v>ПГ Минпросвещения2024Почетная грамота ДОН2022</v>
      </c>
      <c r="M82" s="22" t="e">
        <f>'Ввод данных'!#REF!</f>
        <v>#REF!</v>
      </c>
      <c r="N82" s="5" t="e">
        <f>'Ввод данных'!#REF!</f>
        <v>#REF!</v>
      </c>
      <c r="O82" s="9" t="e">
        <f>Обработка!S81</f>
        <v>#REF!</v>
      </c>
    </row>
    <row r="83" ht="63.75" spans="1:15">
      <c r="A83" s="9">
        <f>'Ввод данных'!B82</f>
        <v>68</v>
      </c>
      <c r="B83" s="10" t="str">
        <f>'Ввод данных'!C82</f>
        <v>Маслов Роман Сергеевич</v>
      </c>
      <c r="C83" s="11" t="str">
        <f>'Ввод данных'!D82</f>
        <v>НОО, ООО, СОО</v>
      </c>
      <c r="D83" s="7" t="str">
        <f>CONCATENATE('Ввод данных'!G82," ",'Ввод данных'!H82," ",'Ввод данных'!I82," ",'Ввод данных'!J82)</f>
        <v>высшее Костромской государственный университет 2023 заочная</v>
      </c>
      <c r="E83" s="9">
        <f>'Ввод данных'!F82</f>
        <v>5</v>
      </c>
      <c r="F83" s="12" t="str">
        <f>'Ввод данных'!K82</f>
        <v>Физическая культура,безопасность жизнедеятельности</v>
      </c>
      <c r="G83" s="5" t="str">
        <f>'Ввод данных'!L82</f>
        <v>учитель физической культуры</v>
      </c>
      <c r="H83" s="5">
        <f>'Ввод данных'!M82</f>
        <v>28</v>
      </c>
      <c r="I83" s="20" t="str">
        <f>'Ввод данных'!N82</f>
        <v>физическая культура</v>
      </c>
      <c r="J83" s="9">
        <f>'Ввод данных'!O82</f>
        <v>0</v>
      </c>
      <c r="K83" s="9" t="str">
        <f>CONCATENATE("КПК",'Ввод данных'!P82,"; тьютор",'Ввод данных'!Q82,"; ИКТ",'Ввод данных'!R82)</f>
        <v>КПК2022; тьютор; ИКТ</v>
      </c>
      <c r="L83" s="21" t="str">
        <f>CONCATENATE('Ввод данных'!S82,'Ввод данных'!T82,'Ввод данных'!U82,'Ввод данных'!V82)</f>
        <v/>
      </c>
      <c r="M83" s="22" t="e">
        <f>'Ввод данных'!#REF!</f>
        <v>#REF!</v>
      </c>
      <c r="N83" s="5" t="e">
        <f>'Ввод данных'!#REF!</f>
        <v>#REF!</v>
      </c>
      <c r="O83" s="9" t="e">
        <f>Обработка!S82</f>
        <v>#REF!</v>
      </c>
    </row>
    <row r="84" ht="102" spans="1:15">
      <c r="A84" s="9">
        <f>'Ввод данных'!B83</f>
        <v>69</v>
      </c>
      <c r="B84" s="10" t="str">
        <f>'Ввод данных'!C83</f>
        <v>Масленников Семён Владимирович</v>
      </c>
      <c r="C84" s="11" t="str">
        <f>'Ввод данных'!D83</f>
        <v>ООО, СОО</v>
      </c>
      <c r="D84" s="7" t="str">
        <f>CONCATENATE('Ввод данных'!G83," ",'Ввод данных'!H83," ",'Ввод данных'!I83," ",'Ввод данных'!J83)</f>
        <v>высшее ФГБОУ высшего образования Костромской государственный университет имени Некрасова 2014 очная</v>
      </c>
      <c r="E84" s="9">
        <f>'Ввод данных'!F83</f>
        <v>10</v>
      </c>
      <c r="F84" s="12" t="str">
        <f>'Ввод данных'!K83</f>
        <v>филолог, преподаватель</v>
      </c>
      <c r="G84" s="5" t="str">
        <f>'Ввод данных'!L83</f>
        <v>учитель русского языка  и литературы</v>
      </c>
      <c r="H84" s="5">
        <f>'Ввод данных'!M83</f>
        <v>27</v>
      </c>
      <c r="I84" s="20" t="str">
        <f>'Ввод данных'!N83</f>
        <v>русский язык, литература</v>
      </c>
      <c r="J84" s="9">
        <f>'Ввод данных'!O83</f>
        <v>0</v>
      </c>
      <c r="K84" s="9" t="str">
        <f>CONCATENATE("КПК",'Ввод данных'!P83,"; тьютор",'Ввод данных'!Q83,"; ИКТ",'Ввод данных'!R83)</f>
        <v>КПК2022; тьютор; ИКТ</v>
      </c>
      <c r="L84" s="21" t="str">
        <f>CONCATENATE('Ввод данных'!S83,'Ввод данных'!T83,'Ввод данных'!U83,'Ввод данных'!V83)</f>
        <v>Почетная грамота ДОН2022</v>
      </c>
      <c r="M84" s="22" t="e">
        <f>'Ввод данных'!#REF!</f>
        <v>#REF!</v>
      </c>
      <c r="N84" s="5" t="e">
        <f>'Ввод данных'!#REF!</f>
        <v>#REF!</v>
      </c>
      <c r="O84" s="9" t="e">
        <f>Обработка!S83</f>
        <v>#REF!</v>
      </c>
    </row>
    <row r="85" ht="114.75" spans="1:15">
      <c r="A85" s="9">
        <f>'Ввод данных'!B84</f>
        <v>70</v>
      </c>
      <c r="B85" s="10" t="str">
        <f>'Ввод данных'!C84</f>
        <v>Молодя Анастасия Вадимовна</v>
      </c>
      <c r="C85" s="11" t="str">
        <f>'Ввод данных'!D84</f>
        <v>НОО</v>
      </c>
      <c r="D85" s="7" t="str">
        <f>CONCATENATE('Ввод данных'!G84," ",'Ввод данных'!H84," ",'Ввод данных'!I84," ",'Ввод данных'!J84)</f>
        <v>среднее профессиональное ОГБПОУ Галический педагогический колледж Костромской области 2024 заочная</v>
      </c>
      <c r="E85" s="9">
        <f>'Ввод данных'!F84</f>
        <v>1</v>
      </c>
      <c r="F85" s="12" t="str">
        <f>'Ввод данных'!K84</f>
        <v>учитель начальных классов</v>
      </c>
      <c r="G85" s="5" t="str">
        <f>'Ввод данных'!L84</f>
        <v>учитель наяальных классов</v>
      </c>
      <c r="H85" s="5">
        <f>'Ввод данных'!M84</f>
        <v>20</v>
      </c>
      <c r="I85" s="20" t="str">
        <f>'Ввод данных'!N84</f>
        <v>начальные классы</v>
      </c>
      <c r="J85" s="9">
        <f>'Ввод данных'!O84</f>
        <v>0</v>
      </c>
      <c r="K85" s="9" t="str">
        <f>CONCATENATE("КПК",'Ввод данных'!P84,"; тьютор",'Ввод данных'!Q84,"; ИКТ",'Ввод данных'!R84)</f>
        <v>КПК2024; тьютор; ИКТ</v>
      </c>
      <c r="L85" s="21" t="str">
        <f>CONCATENATE('Ввод данных'!S84,'Ввод данных'!T84,'Ввод данных'!U84,'Ввод данных'!V84)</f>
        <v/>
      </c>
      <c r="M85" s="22" t="e">
        <f>'Ввод данных'!#REF!</f>
        <v>#REF!</v>
      </c>
      <c r="N85" s="5" t="e">
        <f>'Ввод данных'!#REF!</f>
        <v>#REF!</v>
      </c>
      <c r="O85" s="9" t="e">
        <f>Обработка!S84</f>
        <v>#REF!</v>
      </c>
    </row>
    <row r="86" ht="76.5" spans="1:15">
      <c r="A86" s="9">
        <f>'Ввод данных'!B85</f>
        <v>71</v>
      </c>
      <c r="B86" s="10" t="str">
        <f>'Ввод данных'!C85</f>
        <v>Макарова Ирина Вячеславовна</v>
      </c>
      <c r="C86" s="11" t="str">
        <f>'Ввод данных'!D85</f>
        <v>НОО</v>
      </c>
      <c r="D86" s="7" t="str">
        <f>CONCATENATE('Ввод данных'!G85," ",'Ввод данных'!H85," ",'Ввод данных'!I85," ",'Ввод данных'!J85)</f>
        <v>высшее КГТУ 2004 очная</v>
      </c>
      <c r="E86" s="9">
        <f>'Ввод данных'!F85</f>
        <v>2</v>
      </c>
      <c r="F86" s="12" t="str">
        <f>'Ввод данных'!K85</f>
        <v>Инженер-технолог текстильной промышленности</v>
      </c>
      <c r="G86" s="5" t="str">
        <f>'Ввод данных'!L85</f>
        <v>учитель начальных классов</v>
      </c>
      <c r="H86" s="5">
        <f>'Ввод данных'!M85</f>
        <v>18</v>
      </c>
      <c r="I86" s="20" t="str">
        <f>'Ввод данных'!N85</f>
        <v>начальные классы</v>
      </c>
      <c r="J86" s="9">
        <f>'Ввод данных'!O85</f>
        <v>0</v>
      </c>
      <c r="K86" s="9" t="str">
        <f>CONCATENATE("КПК",'Ввод данных'!P85,"; тьютор",'Ввод данных'!Q85,"; ИКТ",'Ввод данных'!R85)</f>
        <v>КПК2021 профпереподготовка учитель начальных классов, 2024; тьютор; ИКТ</v>
      </c>
      <c r="L86" s="21" t="str">
        <f>CONCATENATE('Ввод данных'!S85,'Ввод данных'!T85,'Ввод данных'!U85,'Ввод данных'!V85)</f>
        <v/>
      </c>
      <c r="M86" s="22" t="e">
        <f>'Ввод данных'!#REF!</f>
        <v>#REF!</v>
      </c>
      <c r="N86" s="5" t="e">
        <f>'Ввод данных'!#REF!</f>
        <v>#REF!</v>
      </c>
      <c r="O86" s="9" t="e">
        <f>Обработка!S85</f>
        <v>#REF!</v>
      </c>
    </row>
    <row r="87" ht="76.5" spans="1:15">
      <c r="A87" s="9">
        <f>'Ввод данных'!B86</f>
        <v>72</v>
      </c>
      <c r="B87" s="10" t="str">
        <f>'Ввод данных'!C86</f>
        <v>Несмеянова Елена Ивановна</v>
      </c>
      <c r="C87" s="11" t="str">
        <f>'Ввод данных'!D86</f>
        <v>НОО, ООО</v>
      </c>
      <c r="D87" s="7" t="str">
        <f>CONCATENATE('Ввод данных'!G86," ",'Ввод данных'!H86," ",'Ввод данных'!I86," ",'Ввод данных'!J86)</f>
        <v>высшее Павлоградский педагогический институт 1994 очная</v>
      </c>
      <c r="E87" s="9">
        <f>'Ввод данных'!F86</f>
        <v>18</v>
      </c>
      <c r="F87" s="12" t="str">
        <f>'Ввод данных'!K86</f>
        <v>учитель английского языка и методист по воспитательной работе</v>
      </c>
      <c r="G87" s="5" t="str">
        <f>'Ввод данных'!L86</f>
        <v>учитель английского языка</v>
      </c>
      <c r="H87" s="5">
        <f>'Ввод данных'!M86</f>
        <v>32</v>
      </c>
      <c r="I87" s="20" t="str">
        <f>'Ввод данных'!N86</f>
        <v>английский язык</v>
      </c>
      <c r="J87" s="9">
        <f>'Ввод данных'!O86</f>
        <v>0</v>
      </c>
      <c r="K87" s="9" t="str">
        <f>CONCATENATE("КПК",'Ввод данных'!P86,"; тьютор",'Ввод данных'!Q86,"; ИКТ",'Ввод данных'!R86)</f>
        <v>КПК2022; тьютор; ИКТ</v>
      </c>
      <c r="L87" s="21" t="str">
        <f>CONCATENATE('Ввод данных'!S86,'Ввод данных'!T86,'Ввод данных'!U86,'Ввод данных'!V86)</f>
        <v/>
      </c>
      <c r="M87" s="22" t="e">
        <f>'Ввод данных'!#REF!</f>
        <v>#REF!</v>
      </c>
      <c r="N87" s="5" t="e">
        <f>'Ввод данных'!#REF!</f>
        <v>#REF!</v>
      </c>
      <c r="O87" s="9" t="e">
        <f>Обработка!S86</f>
        <v>#REF!</v>
      </c>
    </row>
    <row r="88" ht="89.25" spans="1:15">
      <c r="A88" s="9">
        <f>'Ввод данных'!B87</f>
        <v>73</v>
      </c>
      <c r="B88" s="10" t="str">
        <f>'Ввод данных'!C87</f>
        <v>Николаева Ирина Александровна</v>
      </c>
      <c r="C88" s="11" t="str">
        <f>'Ввод данных'!D87</f>
        <v>НОО, ООО, СОО</v>
      </c>
      <c r="D88" s="7" t="str">
        <f>CONCATENATE('Ввод данных'!G87," ",'Ввод данных'!H87," ",'Ввод данных'!I87," ",'Ввод данных'!J87)</f>
        <v>высшее Костромской государственный педагогический институт имени Некрасова 1998 очная</v>
      </c>
      <c r="E88" s="9">
        <f>'Ввод данных'!F87</f>
        <v>25</v>
      </c>
      <c r="F88" s="12" t="str">
        <f>'Ввод данных'!K87</f>
        <v>Социальная работа с дополнительной специальностью "История"</v>
      </c>
      <c r="G88" s="5" t="str">
        <f>'Ввод данных'!L87</f>
        <v> учитель истории и обществознания</v>
      </c>
      <c r="H88" s="5">
        <f>'Ввод данных'!M87</f>
        <v>34</v>
      </c>
      <c r="I88" s="20" t="str">
        <f>'Ввод данных'!N87</f>
        <v>история обществознание, ОДНКНР</v>
      </c>
      <c r="J88" s="9">
        <f>'Ввод данных'!O87</f>
        <v>0</v>
      </c>
      <c r="K88" s="9" t="str">
        <f>CONCATENATE("КПК",'Ввод данных'!P87,"; тьютор",'Ввод данных'!Q87,"; ИКТ",'Ввод данных'!R87)</f>
        <v>КПК2024; тьютор; ИКТ</v>
      </c>
      <c r="L88" s="21" t="str">
        <f>CONCATENATE('Ввод данных'!S87,'Ввод данных'!T87,'Ввод данных'!U87,'Ввод данных'!V87)</f>
        <v>Почетная грамота ДОН2021Почетная грамота ДОН2021</v>
      </c>
      <c r="M88" s="22" t="e">
        <f>'Ввод данных'!#REF!</f>
        <v>#REF!</v>
      </c>
      <c r="N88" s="5" t="e">
        <f>'Ввод данных'!#REF!</f>
        <v>#REF!</v>
      </c>
      <c r="O88" s="9" t="e">
        <f>Обработка!S87</f>
        <v>#REF!</v>
      </c>
    </row>
    <row r="89" ht="153" spans="1:15">
      <c r="A89" s="9">
        <f>'Ввод данных'!B88</f>
        <v>74</v>
      </c>
      <c r="B89" s="10" t="str">
        <f>'Ввод данных'!C88</f>
        <v>Носочкова Ирина Евгеньевна</v>
      </c>
      <c r="C89" s="11" t="str">
        <f>'Ввод данных'!D88</f>
        <v>ООО</v>
      </c>
      <c r="D89" s="7" t="str">
        <f>CONCATENATE('Ввод данных'!G88," ",'Ввод данных'!H88," ",'Ввод данных'!I88," ",'Ввод данных'!J88)</f>
        <v>высшее Костромской государственный университет 2021 очная</v>
      </c>
      <c r="E89" s="9">
        <f>'Ввод данных'!F88</f>
        <v>3</v>
      </c>
      <c r="F89" s="12" t="str">
        <f>'Ввод данных'!K88</f>
        <v>учитель английского и немецкого языков по специальности "Иностранный язык" с дополнительной специальностью. Магистр филология</v>
      </c>
      <c r="G89" s="5" t="str">
        <f>'Ввод данных'!L88</f>
        <v>учитель английского и немецкого языка</v>
      </c>
      <c r="H89" s="5" t="str">
        <f>'Ввод данных'!M88</f>
        <v>декрет</v>
      </c>
      <c r="I89" s="20" t="str">
        <f>'Ввод данных'!N88</f>
        <v>английский и немецкий язык</v>
      </c>
      <c r="J89" s="9">
        <f>'Ввод данных'!O88</f>
        <v>0</v>
      </c>
      <c r="K89" s="9" t="str">
        <f>CONCATENATE("КПК",'Ввод данных'!P88,"; тьютор",'Ввод данных'!Q88,"; ИКТ",'Ввод данных'!R88)</f>
        <v>КПК; тьютор; ИКТ</v>
      </c>
      <c r="L89" s="21" t="str">
        <f>CONCATENATE('Ввод данных'!S88,'Ввод данных'!T88,'Ввод данных'!U88,'Ввод данных'!V88)</f>
        <v/>
      </c>
      <c r="M89" s="22" t="e">
        <f>'Ввод данных'!#REF!</f>
        <v>#REF!</v>
      </c>
      <c r="N89" s="5" t="e">
        <f>'Ввод данных'!#REF!</f>
        <v>#REF!</v>
      </c>
      <c r="O89" s="9" t="e">
        <f>Обработка!S88</f>
        <v>#REF!</v>
      </c>
    </row>
    <row r="90" ht="89.25" spans="1:15">
      <c r="A90" s="9">
        <f>'Ввод данных'!B89</f>
        <v>75</v>
      </c>
      <c r="B90" s="10" t="str">
        <f>'Ввод данных'!C89</f>
        <v>Нушкалюк Эльвира Владиславовна</v>
      </c>
      <c r="C90" s="11" t="str">
        <f>'Ввод данных'!D89</f>
        <v>НОО</v>
      </c>
      <c r="D90" s="7" t="str">
        <f>CONCATENATE('Ввод данных'!G89," ",'Ввод данных'!H89," ",'Ввод данных'!I89," ",'Ввод данных'!J89)</f>
        <v>высшее Костромской государственный педагогический институт имени Некрасова 1990 очная</v>
      </c>
      <c r="E90" s="9">
        <f>'Ввод данных'!F89</f>
        <v>30</v>
      </c>
      <c r="F90" s="12" t="str">
        <f>'Ввод данных'!K89</f>
        <v>педагогика и методика начального обучения, учитель начальных классов</v>
      </c>
      <c r="G90" s="5" t="str">
        <f>'Ввод данных'!L89</f>
        <v>учитель начальных классов</v>
      </c>
      <c r="H90" s="5">
        <f>'Ввод данных'!M89</f>
        <v>20</v>
      </c>
      <c r="I90" s="20" t="str">
        <f>'Ввод данных'!N89</f>
        <v>начальные классы</v>
      </c>
      <c r="J90" s="9">
        <f>'Ввод данных'!O89</f>
        <v>0</v>
      </c>
      <c r="K90" s="9" t="str">
        <f>CONCATENATE("КПК",'Ввод данных'!P89,"; тьютор",'Ввод данных'!Q89,"; ИКТ",'Ввод данных'!R89)</f>
        <v>КПК2024; тьютор; ИКТ</v>
      </c>
      <c r="L90" s="21" t="str">
        <f>CONCATENATE('Ввод данных'!S89,'Ввод данных'!T89,'Ввод данных'!U89,'Ввод данных'!V89)</f>
        <v>ПГ МОН РФ2005Почетная грамота ДОН2001</v>
      </c>
      <c r="M90" s="22" t="e">
        <f>'Ввод данных'!#REF!</f>
        <v>#REF!</v>
      </c>
      <c r="N90" s="5" t="e">
        <f>'Ввод данных'!#REF!</f>
        <v>#REF!</v>
      </c>
      <c r="O90" s="9" t="e">
        <f>Обработка!S89</f>
        <v>#REF!</v>
      </c>
    </row>
    <row r="91" ht="38.25" spans="1:15">
      <c r="A91" s="9">
        <f>'Ввод данных'!B90</f>
        <v>76</v>
      </c>
      <c r="B91" s="10" t="str">
        <f>'Ввод данных'!C90</f>
        <v>Назаренко Александра Сергеевна</v>
      </c>
      <c r="C91" s="11" t="str">
        <f>'Ввод данных'!D90</f>
        <v>НОО</v>
      </c>
      <c r="D91" s="7" t="str">
        <f>CONCATENATE('Ввод данных'!G90," ",'Ввод данных'!H90," ",'Ввод данных'!I90," ",'Ввод данных'!J90)</f>
        <v>высшее КГТУ 2011 очная</v>
      </c>
      <c r="E91" s="9">
        <f>'Ввод данных'!F90</f>
        <v>5</v>
      </c>
      <c r="F91" s="12" t="str">
        <f>'Ввод данных'!K90</f>
        <v>юрист</v>
      </c>
      <c r="G91" s="5" t="str">
        <f>'Ввод данных'!L90</f>
        <v>учитель начальных классов</v>
      </c>
      <c r="H91" s="5">
        <f>'Ввод данных'!M90</f>
        <v>18</v>
      </c>
      <c r="I91" s="20" t="str">
        <f>'Ввод данных'!N90</f>
        <v>начальные классы</v>
      </c>
      <c r="J91" s="9">
        <f>'Ввод данных'!O90</f>
        <v>0</v>
      </c>
      <c r="K91" s="9" t="str">
        <f>CONCATENATE("КПК",'Ввод данных'!P90,"; тьютор",'Ввод данных'!Q90,"; ИКТ",'Ввод данных'!R90)</f>
        <v>КПК2022; тьютор; ИКТ</v>
      </c>
      <c r="L91" s="21" t="str">
        <f>CONCATENATE('Ввод данных'!S90,'Ввод данных'!T90,'Ввод данных'!U90,'Ввод данных'!V90)</f>
        <v/>
      </c>
      <c r="M91" s="22" t="e">
        <f>'Ввод данных'!#REF!</f>
        <v>#REF!</v>
      </c>
      <c r="N91" s="5" t="e">
        <f>'Ввод данных'!#REF!</f>
        <v>#REF!</v>
      </c>
      <c r="O91" s="9" t="e">
        <f>Обработка!S90</f>
        <v>#REF!</v>
      </c>
    </row>
    <row r="92" spans="1:15">
      <c r="A92" s="9" t="e">
        <f>'Ввод данных'!#REF!</f>
        <v>#REF!</v>
      </c>
      <c r="B92" s="10" t="e">
        <f>'Ввод данных'!#REF!</f>
        <v>#REF!</v>
      </c>
      <c r="C92" s="11" t="e">
        <f>'Ввод данных'!#REF!</f>
        <v>#REF!</v>
      </c>
      <c r="D92" s="7" t="e">
        <f>CONCATENATE('Ввод данных'!#REF!," ",'Ввод данных'!#REF!," ",'Ввод данных'!#REF!," ",'Ввод данных'!#REF!)</f>
        <v>#REF!</v>
      </c>
      <c r="E92" s="9" t="e">
        <f>'Ввод данных'!#REF!</f>
        <v>#REF!</v>
      </c>
      <c r="F92" s="12" t="e">
        <f>'Ввод данных'!#REF!</f>
        <v>#REF!</v>
      </c>
      <c r="G92" s="5" t="e">
        <f>'Ввод данных'!#REF!</f>
        <v>#REF!</v>
      </c>
      <c r="H92" s="5" t="e">
        <f>'Ввод данных'!#REF!</f>
        <v>#REF!</v>
      </c>
      <c r="I92" s="20" t="e">
        <f>'Ввод данных'!#REF!</f>
        <v>#REF!</v>
      </c>
      <c r="J92" s="9" t="e">
        <f>'Ввод данных'!#REF!</f>
        <v>#REF!</v>
      </c>
      <c r="K92" s="9" t="e">
        <f>CONCATENATE("КПК",'Ввод данных'!#REF!,"; тьютор",'Ввод данных'!#REF!,"; ИКТ",'Ввод данных'!#REF!)</f>
        <v>#REF!</v>
      </c>
      <c r="L92" s="21" t="e">
        <f>CONCATENATE('Ввод данных'!#REF!,'Ввод данных'!#REF!,'Ввод данных'!#REF!,'Ввод данных'!#REF!)</f>
        <v>#REF!</v>
      </c>
      <c r="M92" s="22" t="e">
        <f>'Ввод данных'!#REF!</f>
        <v>#REF!</v>
      </c>
      <c r="N92" s="5" t="e">
        <f>'Ввод данных'!#REF!</f>
        <v>#REF!</v>
      </c>
      <c r="O92" s="9" t="e">
        <f>Обработка!S91</f>
        <v>#REF!</v>
      </c>
    </row>
    <row r="93" ht="204" spans="1:15">
      <c r="A93" s="9">
        <f>'Ввод данных'!B91</f>
        <v>77</v>
      </c>
      <c r="B93" s="10" t="str">
        <f>'Ввод данных'!C91</f>
        <v>Пазухина Юлия Евгеньевна</v>
      </c>
      <c r="C93" s="11" t="str">
        <f>'Ввод данных'!D91</f>
        <v>НОО</v>
      </c>
      <c r="D93" s="7" t="str">
        <f>CONCATENATE('Ввод данных'!G91," ",'Ввод данных'!H91," ",'Ввод данных'!I91," ",'Ввод данных'!J91)</f>
        <v>высшее Костромской государственный университет 2024 очная</v>
      </c>
      <c r="E93" s="9">
        <f>'Ввод данных'!F91</f>
        <v>5</v>
      </c>
      <c r="F93" s="12" t="str">
        <f>'Ввод данных'!K91</f>
        <v>педагогическое </v>
      </c>
      <c r="G93" s="5" t="str">
        <f>'Ввод данных'!L91</f>
        <v>учитель начальных классов</v>
      </c>
      <c r="H93" s="5">
        <f>'Ввод данных'!M91</f>
        <v>18</v>
      </c>
      <c r="I93" s="20" t="str">
        <f>'Ввод данных'!N91</f>
        <v>начальные классы</v>
      </c>
      <c r="J93" s="9">
        <f>'Ввод данных'!O91</f>
        <v>0</v>
      </c>
      <c r="K93" s="9" t="str">
        <f>CONCATENATE("КПК",'Ввод данных'!P91,"; тьютор",'Ввод данных'!Q91,"; ИКТ",'Ввод данных'!R91)</f>
        <v>КПК2024 Профпереподготовка учительначальных классов компенсирующего и коррекционно-развивающего образования КПК работа с обучающимися с РАС в условиях ФГОС, 2024; тьютор; ИКТ</v>
      </c>
      <c r="L93" s="21" t="str">
        <f>CONCATENATE('Ввод данных'!S91,'Ввод данных'!T91,'Ввод данных'!U91,'Ввод данных'!V91)</f>
        <v/>
      </c>
      <c r="M93" s="22" t="e">
        <f>'Ввод данных'!#REF!</f>
        <v>#REF!</v>
      </c>
      <c r="N93" s="5" t="e">
        <f>'Ввод данных'!#REF!</f>
        <v>#REF!</v>
      </c>
      <c r="O93" s="9" t="e">
        <f>Обработка!S92</f>
        <v>#REF!</v>
      </c>
    </row>
    <row r="94" ht="63.75" spans="1:15">
      <c r="A94" s="9">
        <f>'Ввод данных'!B92</f>
        <v>78</v>
      </c>
      <c r="B94" s="10" t="str">
        <f>'Ввод данных'!C92</f>
        <v>Пескова Мария Николаевна</v>
      </c>
      <c r="C94" s="11" t="str">
        <f>'Ввод данных'!D92</f>
        <v>ООО</v>
      </c>
      <c r="D94" s="7" t="str">
        <f>CONCATENATE('Ввод данных'!G92," ",'Ввод данных'!H92," ",'Ввод данных'!I92," ",'Ввод данных'!J92)</f>
        <v>высшее Костромской государственный университет 2020 очная</v>
      </c>
      <c r="E94" s="9">
        <f>'Ввод данных'!F92</f>
        <v>3</v>
      </c>
      <c r="F94" s="12" t="str">
        <f>'Ввод данных'!K92</f>
        <v>учитель математики</v>
      </c>
      <c r="G94" s="5" t="str">
        <f>'Ввод данных'!L92</f>
        <v>учитель математики</v>
      </c>
      <c r="H94" s="5" t="str">
        <f>'Ввод данных'!M92</f>
        <v>декрет</v>
      </c>
      <c r="I94" s="20" t="str">
        <f>'Ввод данных'!N92</f>
        <v>математика</v>
      </c>
      <c r="J94" s="9">
        <f>'Ввод данных'!O92</f>
        <v>0</v>
      </c>
      <c r="K94" s="9" t="str">
        <f>CONCATENATE("КПК",'Ввод данных'!P92,"; тьютор",'Ввод данных'!Q92,"; ИКТ",'Ввод данных'!R92)</f>
        <v>КПК2022; тьютор; ИКТ</v>
      </c>
      <c r="L94" s="21" t="str">
        <f>CONCATENATE('Ввод данных'!S92,'Ввод данных'!T92,'Ввод данных'!U92,'Ввод данных'!V92)</f>
        <v>БП Администрации г. Костромы2022</v>
      </c>
      <c r="M94" s="22" t="e">
        <f>'Ввод данных'!#REF!</f>
        <v>#REF!</v>
      </c>
      <c r="N94" s="5" t="e">
        <f>'Ввод данных'!#REF!</f>
        <v>#REF!</v>
      </c>
      <c r="O94" s="9" t="e">
        <f>Обработка!S93</f>
        <v>#REF!</v>
      </c>
    </row>
    <row r="95" ht="63.75" spans="1:15">
      <c r="A95" s="9">
        <f>'Ввод данных'!B93</f>
        <v>79</v>
      </c>
      <c r="B95" s="10" t="str">
        <f>'Ввод данных'!C93</f>
        <v>Петрашкевич Юлия Сергеевна</v>
      </c>
      <c r="C95" s="11" t="str">
        <f>'Ввод данных'!D93</f>
        <v>НОО</v>
      </c>
      <c r="D95" s="7" t="str">
        <f>CONCATENATE('Ввод данных'!G93," ",'Ввод данных'!H93," ",'Ввод данных'!I93," ",'Ввод данных'!J93)</f>
        <v>высшее Костромской государственный университет 2018 очная</v>
      </c>
      <c r="E95" s="9">
        <f>'Ввод данных'!F93</f>
        <v>5</v>
      </c>
      <c r="F95" s="12" t="str">
        <f>'Ввод данных'!K93</f>
        <v>психология и социальная педагогика</v>
      </c>
      <c r="G95" s="5" t="str">
        <f>'Ввод данных'!L93</f>
        <v>педагог-психолог</v>
      </c>
      <c r="H95" s="5">
        <f>'Ввод данных'!M93</f>
        <v>36</v>
      </c>
      <c r="I95" s="20">
        <f>'Ввод данных'!N93</f>
        <v>0</v>
      </c>
      <c r="J95" s="9">
        <f>'Ввод данных'!O93</f>
        <v>0</v>
      </c>
      <c r="K95" s="9" t="str">
        <f>CONCATENATE("КПК",'Ввод данных'!P93,"; тьютор",'Ввод данных'!Q93,"; ИКТ",'Ввод данных'!R93)</f>
        <v>КПК2021; тьютор; ИКТ</v>
      </c>
      <c r="L95" s="21" t="e">
        <f>CONCATENATE('Ввод данных'!#REF!,'Ввод данных'!#REF!,'Ввод данных'!S93,'Ввод данных'!T93)</f>
        <v>#REF!</v>
      </c>
      <c r="M95" s="22" t="e">
        <f>'Ввод данных'!#REF!</f>
        <v>#REF!</v>
      </c>
      <c r="N95" s="5" t="e">
        <f>'Ввод данных'!#REF!</f>
        <v>#REF!</v>
      </c>
      <c r="O95" s="9" t="e">
        <f>Обработка!S94</f>
        <v>#REF!</v>
      </c>
    </row>
    <row r="96" ht="63.75" spans="1:15">
      <c r="A96" s="9">
        <f>'Ввод данных'!B94</f>
        <v>80</v>
      </c>
      <c r="B96" s="10" t="str">
        <f>'Ввод данных'!C94</f>
        <v>Позднякова Елена Александровна</v>
      </c>
      <c r="C96" s="11" t="str">
        <f>'Ввод данных'!D94</f>
        <v>ООО, СОО</v>
      </c>
      <c r="D96" s="7" t="str">
        <f>CONCATENATE('Ввод данных'!G94," ",'Ввод данных'!H94," ",'Ввод данных'!I94," ",'Ввод данных'!J94)</f>
        <v>высшее Костромской государственный университет 2006 очная</v>
      </c>
      <c r="E96" s="9">
        <f>'Ввод данных'!F94</f>
        <v>13</v>
      </c>
      <c r="F96" s="12" t="str">
        <f>'Ввод данных'!K94</f>
        <v>филология</v>
      </c>
      <c r="G96" s="5" t="str">
        <f>'Ввод данных'!L94</f>
        <v>учитель русского языка  и литературы</v>
      </c>
      <c r="H96" s="5">
        <f>'Ввод данных'!M94</f>
        <v>20</v>
      </c>
      <c r="I96" s="20" t="str">
        <f>'Ввод данных'!N94</f>
        <v>русский язык, литература</v>
      </c>
      <c r="J96" s="9">
        <f>'Ввод данных'!O94</f>
        <v>0</v>
      </c>
      <c r="K96" s="9" t="str">
        <f>CONCATENATE("КПК",'Ввод данных'!P94,"; тьютор",'Ввод данных'!Q94,"; ИКТ",'Ввод данных'!R94)</f>
        <v>КПК2024; тьютор; ИКТ</v>
      </c>
      <c r="L96" s="21" t="e">
        <f>CONCATENATE('Ввод данных'!#REF!,'Ввод данных'!#REF!,'Ввод данных'!S94,'Ввод данных'!T94)</f>
        <v>#REF!</v>
      </c>
      <c r="M96" s="22" t="e">
        <f>'Ввод данных'!#REF!</f>
        <v>#REF!</v>
      </c>
      <c r="N96" s="5" t="e">
        <f>'Ввод данных'!#REF!</f>
        <v>#REF!</v>
      </c>
      <c r="O96" s="9" t="e">
        <f>Обработка!S95</f>
        <v>#REF!</v>
      </c>
    </row>
    <row r="97" ht="63.75" spans="1:15">
      <c r="A97" s="9">
        <f>'Ввод данных'!B95</f>
        <v>81</v>
      </c>
      <c r="B97" s="10" t="str">
        <f>'Ввод данных'!C95</f>
        <v>Парилова Александра Геннадьевна</v>
      </c>
      <c r="C97" s="11" t="str">
        <f>'Ввод данных'!D95</f>
        <v>ООО</v>
      </c>
      <c r="D97" s="7" t="str">
        <f>CONCATENATE('Ввод данных'!G95," ",'Ввод данных'!H95," ",'Ввод данных'!I95," ",'Ввод данных'!J95)</f>
        <v>высшее Костромской государственный университет 2023 очная</v>
      </c>
      <c r="E97" s="9">
        <f>'Ввод данных'!F95</f>
        <v>2</v>
      </c>
      <c r="F97" s="12" t="str">
        <f>'Ввод данных'!K95</f>
        <v>математика</v>
      </c>
      <c r="G97" s="5" t="str">
        <f>'Ввод данных'!L95</f>
        <v>учитель математики</v>
      </c>
      <c r="H97" s="5">
        <f>'Ввод данных'!M95</f>
        <v>18</v>
      </c>
      <c r="I97" s="20" t="str">
        <f>'Ввод данных'!N95</f>
        <v>математика, информатика</v>
      </c>
      <c r="J97" s="9">
        <f>'Ввод данных'!O95</f>
        <v>0</v>
      </c>
      <c r="K97" s="9" t="str">
        <f>CONCATENATE("КПК",'Ввод данных'!P95,"; тьютор",'Ввод данных'!Q95,"; ИКТ",'Ввод данных'!R95)</f>
        <v>КПК2024; тьютор; ИКТ</v>
      </c>
      <c r="L97" s="21" t="e">
        <f>CONCATENATE('Ввод данных'!#REF!,'Ввод данных'!#REF!,'Ввод данных'!S95,'Ввод данных'!T95)</f>
        <v>#REF!</v>
      </c>
      <c r="M97" s="22" t="e">
        <f>'Ввод данных'!#REF!</f>
        <v>#REF!</v>
      </c>
      <c r="N97" s="5" t="e">
        <f>'Ввод данных'!#REF!</f>
        <v>#REF!</v>
      </c>
      <c r="O97" s="9" t="e">
        <f>Обработка!S96</f>
        <v>#REF!</v>
      </c>
    </row>
    <row r="98" ht="102" spans="1:15">
      <c r="A98" s="5" t="s">
        <v>4</v>
      </c>
      <c r="B98" s="5" t="s">
        <v>438</v>
      </c>
      <c r="C98" s="5" t="s">
        <v>439</v>
      </c>
      <c r="D98" s="5" t="s">
        <v>440</v>
      </c>
      <c r="E98" s="5" t="s">
        <v>441</v>
      </c>
      <c r="F98" s="5" t="s">
        <v>25</v>
      </c>
      <c r="G98" s="5" t="s">
        <v>442</v>
      </c>
      <c r="H98" s="5" t="s">
        <v>443</v>
      </c>
      <c r="I98" s="5" t="s">
        <v>444</v>
      </c>
      <c r="J98" s="5" t="s">
        <v>445</v>
      </c>
      <c r="K98" s="5" t="s">
        <v>446</v>
      </c>
      <c r="L98" s="5" t="s">
        <v>447</v>
      </c>
      <c r="M98" s="5" t="s">
        <v>448</v>
      </c>
      <c r="N98" s="5" t="s">
        <v>449</v>
      </c>
      <c r="O98" s="5" t="s">
        <v>450</v>
      </c>
    </row>
    <row r="99" spans="1:15">
      <c r="A99" s="6">
        <v>2</v>
      </c>
      <c r="B99" s="7">
        <v>3</v>
      </c>
      <c r="C99" s="6">
        <v>4</v>
      </c>
      <c r="D99" s="6">
        <v>5</v>
      </c>
      <c r="E99" s="6">
        <v>6</v>
      </c>
      <c r="F99" s="6">
        <v>7</v>
      </c>
      <c r="G99" s="6">
        <v>8</v>
      </c>
      <c r="H99" s="6">
        <v>9</v>
      </c>
      <c r="I99" s="6">
        <v>10</v>
      </c>
      <c r="J99" s="6">
        <v>11</v>
      </c>
      <c r="K99" s="6">
        <v>12</v>
      </c>
      <c r="L99" s="6">
        <v>13</v>
      </c>
      <c r="M99" s="6">
        <v>14</v>
      </c>
      <c r="N99" s="6">
        <v>15</v>
      </c>
      <c r="O99" s="6">
        <v>16</v>
      </c>
    </row>
    <row r="100" ht="76.5" spans="1:15">
      <c r="A100" s="5">
        <f>'Ввод данных'!B101</f>
        <v>87</v>
      </c>
      <c r="B100" s="5" t="str">
        <f>'Ввод данных'!C101</f>
        <v>Румянцева Елена Викторовна</v>
      </c>
      <c r="C100" s="8" t="str">
        <f>'Ввод данных'!D101</f>
        <v>НОО</v>
      </c>
      <c r="D100" s="5" t="str">
        <f>CONCATENATE('Ввод данных'!G101," ",'Ввод данных'!H101," ",'Ввод данных'!I101," ",'Ввод данных'!J101)</f>
        <v>высшее Костромской педагогический институт имени Некрасова 1989 Очная</v>
      </c>
      <c r="E100" s="5">
        <f>'Ввод данных'!F101</f>
        <v>25</v>
      </c>
      <c r="F100" s="5" t="str">
        <f>'Ввод данных'!K101</f>
        <v>педагогика и методика начального обучения</v>
      </c>
      <c r="G100" s="5" t="str">
        <f>'Ввод данных'!L101</f>
        <v>учитель начальных классов</v>
      </c>
      <c r="H100" s="5">
        <f>'Ввод данных'!M101</f>
        <v>18</v>
      </c>
      <c r="I100" s="5" t="str">
        <f>'Ввод данных'!N101</f>
        <v> начальные классы</v>
      </c>
      <c r="J100" s="5">
        <f>'Ввод данных'!O101</f>
        <v>0</v>
      </c>
      <c r="K100" s="5" t="str">
        <f>CONCATENATE("КПК",'Ввод данных'!P101,"; тьютор",'Ввод данных'!Q101,"; ИКТ",'Ввод данных'!R101)</f>
        <v>КПК2022; тьютор; ИКТ</v>
      </c>
      <c r="L100" s="5" t="str">
        <f>CONCATENATE('Ввод данных'!S101,'Ввод данных'!T101,'Ввод данных'!U101,'Ввод данных'!V101)</f>
        <v>Почетная грамота ДОН2016Почетная грамота ДОН2016</v>
      </c>
      <c r="M100" s="8" t="e">
        <f>'Ввод данных'!#REF!</f>
        <v>#REF!</v>
      </c>
      <c r="N100" s="5" t="e">
        <f>'Ввод данных'!#REF!</f>
        <v>#REF!</v>
      </c>
      <c r="O100" s="5" t="e">
        <f>Обработка!S99</f>
        <v>#REF!</v>
      </c>
    </row>
    <row r="101" ht="102" spans="1:15">
      <c r="A101" s="5">
        <f>'Ввод данных'!B102</f>
        <v>88</v>
      </c>
      <c r="B101" s="5" t="str">
        <f>'Ввод данных'!C102</f>
        <v>Рябинина Алина Андреевна</v>
      </c>
      <c r="C101" s="8" t="str">
        <f>'Ввод данных'!D102</f>
        <v>НОО</v>
      </c>
      <c r="D101" s="5" t="str">
        <f>CONCATENATE('Ввод данных'!G102," ",'Ввод данных'!H102," ",'Ввод данных'!I102," ",'Ввод данных'!J102)</f>
        <v>высшее Костромской государственный педагогический институт имени Некрасова 2022 Очная</v>
      </c>
      <c r="E101" s="5">
        <f>'Ввод данных'!F102</f>
        <v>4</v>
      </c>
      <c r="F101" s="5" t="str">
        <f>'Ввод данных'!K102</f>
        <v>специальное (дефектологическое) образование</v>
      </c>
      <c r="G101" s="5" t="str">
        <f>'Ввод данных'!L102</f>
        <v>педагог-психолог</v>
      </c>
      <c r="H101" s="5">
        <f>'Ввод данных'!M102</f>
        <v>36</v>
      </c>
      <c r="I101" s="5" t="str">
        <f>'Ввод данных'!N102</f>
        <v>начальные классы</v>
      </c>
      <c r="J101" s="5">
        <f>'Ввод данных'!O102</f>
        <v>0</v>
      </c>
      <c r="K101" s="5" t="str">
        <f>CONCATENATE("КПК",'Ввод данных'!P102,"; тьютор",'Ввод данных'!Q102,"; ИКТ",'Ввод данных'!R102)</f>
        <v>КПК2021 (профпереподготовка по направлению учитель начальных классов), 2023; тьютор; ИКТ</v>
      </c>
      <c r="L101" s="5" t="str">
        <f>CONCATENATE('Ввод данных'!S102,'Ввод данных'!T102,'Ввод данных'!U102,'Ввод данных'!V102)</f>
        <v/>
      </c>
      <c r="M101" s="8" t="e">
        <f>'Ввод данных'!#REF!</f>
        <v>#REF!</v>
      </c>
      <c r="N101" s="5" t="e">
        <f>'Ввод данных'!#REF!</f>
        <v>#REF!</v>
      </c>
      <c r="O101" s="5" t="e">
        <f>Обработка!S100</f>
        <v>#REF!</v>
      </c>
    </row>
    <row r="102" spans="1:15">
      <c r="A102" s="5" t="e">
        <f>'Ввод данных'!#REF!</f>
        <v>#REF!</v>
      </c>
      <c r="B102" s="5" t="e">
        <f>'Ввод данных'!#REF!</f>
        <v>#REF!</v>
      </c>
      <c r="C102" s="8" t="e">
        <f>'Ввод данных'!#REF!</f>
        <v>#REF!</v>
      </c>
      <c r="D102" s="5" t="e">
        <f>CONCATENATE('Ввод данных'!#REF!," ",'Ввод данных'!#REF!," ",'Ввод данных'!#REF!," ",'Ввод данных'!#REF!)</f>
        <v>#REF!</v>
      </c>
      <c r="E102" s="5" t="e">
        <f>'Ввод данных'!#REF!</f>
        <v>#REF!</v>
      </c>
      <c r="F102" s="5" t="e">
        <f>'Ввод данных'!#REF!</f>
        <v>#REF!</v>
      </c>
      <c r="G102" s="5" t="e">
        <f>'Ввод данных'!#REF!</f>
        <v>#REF!</v>
      </c>
      <c r="H102" s="5" t="e">
        <f>'Ввод данных'!#REF!</f>
        <v>#REF!</v>
      </c>
      <c r="I102" s="5" t="e">
        <f>'Ввод данных'!#REF!</f>
        <v>#REF!</v>
      </c>
      <c r="J102" s="5" t="e">
        <f>'Ввод данных'!#REF!</f>
        <v>#REF!</v>
      </c>
      <c r="K102" s="5" t="e">
        <f>CONCATENATE("КПК",'Ввод данных'!#REF!,"; тьютор",'Ввод данных'!#REF!,"; ИКТ",'Ввод данных'!#REF!)</f>
        <v>#REF!</v>
      </c>
      <c r="L102" s="5" t="e">
        <f>CONCATENATE('Ввод данных'!#REF!,'Ввод данных'!#REF!,'Ввод данных'!#REF!,'Ввод данных'!#REF!)</f>
        <v>#REF!</v>
      </c>
      <c r="M102" s="8" t="e">
        <f>'Ввод данных'!#REF!</f>
        <v>#REF!</v>
      </c>
      <c r="N102" s="5" t="e">
        <f>'Ввод данных'!#REF!</f>
        <v>#REF!</v>
      </c>
      <c r="O102" s="5" t="e">
        <f>Обработка!S101</f>
        <v>#REF!</v>
      </c>
    </row>
    <row r="103" ht="76.5" spans="1:15">
      <c r="A103" s="5">
        <f>'Ввод данных'!B103</f>
        <v>89</v>
      </c>
      <c r="B103" s="5" t="str">
        <f>'Ввод данных'!C103</f>
        <v>Скрябина Нелли Михайловна</v>
      </c>
      <c r="C103" s="8" t="str">
        <f>'Ввод данных'!D103</f>
        <v>ООО, СОО</v>
      </c>
      <c r="D103" s="5" t="str">
        <f>CONCATENATE('Ввод данных'!G103," ",'Ввод данных'!H103," ",'Ввод данных'!I103," ",'Ввод данных'!J103)</f>
        <v>высшее… Ивановский государственный институт 1987 Очная</v>
      </c>
      <c r="E103" s="5">
        <f>'Ввод данных'!F103</f>
        <v>38</v>
      </c>
      <c r="F103" s="5" t="str">
        <f>'Ввод данных'!K103</f>
        <v>преподаватель русского языка и литературы </v>
      </c>
      <c r="G103" s="5" t="str">
        <f>'Ввод данных'!L103</f>
        <v>учитель русского языка  и литературы</v>
      </c>
      <c r="H103" s="5">
        <f>'Ввод данных'!M103</f>
        <v>18</v>
      </c>
      <c r="I103" s="5" t="str">
        <f>'Ввод данных'!N103</f>
        <v>русский язык, литература</v>
      </c>
      <c r="J103" s="5">
        <f>'Ввод данных'!O103</f>
        <v>0</v>
      </c>
      <c r="K103" s="5" t="str">
        <f>CONCATENATE("КПК",'Ввод данных'!P103,"; тьютор",'Ввод данных'!Q103,"; ИКТ",'Ввод данных'!R103)</f>
        <v>КПК2024; тьютор; ИКТ</v>
      </c>
      <c r="L103" s="5" t="str">
        <f>CONCATENATE('Ввод данных'!S103,'Ввод данных'!T103,'Ввод данных'!U103,'Ввод данных'!V103)</f>
        <v>ПЗ Почетный работник общего образования РФ2005Благодарность губернатора КО2023</v>
      </c>
      <c r="M103" s="8" t="e">
        <f>'Ввод данных'!#REF!</f>
        <v>#REF!</v>
      </c>
      <c r="N103" s="5" t="e">
        <f>'Ввод данных'!#REF!</f>
        <v>#REF!</v>
      </c>
      <c r="O103" s="5" t="e">
        <f>Обработка!S102</f>
        <v>#REF!</v>
      </c>
    </row>
    <row r="104" ht="114.75" spans="1:15">
      <c r="A104" s="5">
        <f>'Ввод данных'!B104</f>
        <v>90</v>
      </c>
      <c r="B104" s="5" t="str">
        <f>'Ввод данных'!C104</f>
        <v>Слепова Анастасия Анатольевна</v>
      </c>
      <c r="C104" s="8" t="str">
        <f>'Ввод данных'!D104</f>
        <v>НОО</v>
      </c>
      <c r="D104" s="5" t="str">
        <f>CONCATENATE('Ввод данных'!G104," ",'Ввод данных'!H104," ",'Ввод данных'!I104," ",'Ввод данных'!J104)</f>
        <v>высшее Костромской государственный университет 2015 очная</v>
      </c>
      <c r="E104" s="5">
        <f>'Ввод данных'!F104</f>
        <v>8</v>
      </c>
      <c r="F104" s="5" t="str">
        <f>'Ввод данных'!K104</f>
        <v>педагогика и методика начального образования с доп специальностью "Информатика"</v>
      </c>
      <c r="G104" s="5" t="str">
        <f>'Ввод данных'!L104</f>
        <v>учитель начальных классов</v>
      </c>
      <c r="H104" s="5" t="str">
        <f>'Ввод данных'!M104</f>
        <v>декрет</v>
      </c>
      <c r="I104" s="5" t="str">
        <f>'Ввод данных'!N104</f>
        <v>начальные классы</v>
      </c>
      <c r="J104" s="5">
        <f>'Ввод данных'!O104</f>
        <v>0</v>
      </c>
      <c r="K104" s="5" t="str">
        <f>CONCATENATE("КПК",'Ввод данных'!P104,"; тьютор",'Ввод данных'!Q104,"; ИКТ",'Ввод данных'!R104)</f>
        <v>КПК; тьютор; ИКТ</v>
      </c>
      <c r="L104" s="5" t="str">
        <f>CONCATENATE('Ввод данных'!S104,'Ввод данных'!T104,'Ввод данных'!U104,'Ввод данных'!V104)</f>
        <v>БП Администрации г. Костромы2023</v>
      </c>
      <c r="M104" s="8" t="e">
        <f>'Ввод данных'!#REF!</f>
        <v>#REF!</v>
      </c>
      <c r="N104" s="5" t="e">
        <f>'Ввод данных'!#REF!</f>
        <v>#REF!</v>
      </c>
      <c r="O104" s="5" t="e">
        <f>Обработка!S103</f>
        <v>#REF!</v>
      </c>
    </row>
    <row r="105" ht="63.75" spans="1:15">
      <c r="A105" s="5">
        <f>'Ввод данных'!B105</f>
        <v>91</v>
      </c>
      <c r="B105" s="5" t="str">
        <f>'Ввод данных'!C105</f>
        <v>Смирнова Екатерина Алексеевна</v>
      </c>
      <c r="C105" s="8" t="str">
        <f>'Ввод данных'!D105</f>
        <v>НОО</v>
      </c>
      <c r="D105" s="5" t="str">
        <f>CONCATENATE('Ввод данных'!G105," ",'Ввод данных'!H105," ",'Ввод данных'!I105," ",'Ввод данных'!J105)</f>
        <v>высшее Костромской государственный университет 2021 очная</v>
      </c>
      <c r="E105" s="5">
        <f>'Ввод данных'!F105</f>
        <v>3</v>
      </c>
      <c r="F105" s="5" t="str">
        <f>'Ввод данных'!K105</f>
        <v>педагогика и методика начального образования </v>
      </c>
      <c r="G105" s="5" t="str">
        <f>'Ввод данных'!L105</f>
        <v>учитель начальных классов</v>
      </c>
      <c r="H105" s="5" t="str">
        <f>'Ввод данных'!M105</f>
        <v>декрет</v>
      </c>
      <c r="I105" s="5" t="str">
        <f>'Ввод данных'!N105</f>
        <v>начальные классы</v>
      </c>
      <c r="J105" s="5">
        <f>'Ввод данных'!O105</f>
        <v>0</v>
      </c>
      <c r="K105" s="5" t="str">
        <f>CONCATENATE("КПК",'Ввод данных'!P105,"; тьютор",'Ввод данных'!Q105,"; ИКТ",'Ввод данных'!R105)</f>
        <v>КПК2022; тьютор; ИКТ</v>
      </c>
      <c r="L105" s="5" t="str">
        <f>CONCATENATE('Ввод данных'!S105,'Ввод данных'!T105,'Ввод данных'!U105,'Ввод данных'!V105)</f>
        <v/>
      </c>
      <c r="M105" s="8" t="e">
        <f>'Ввод данных'!#REF!</f>
        <v>#REF!</v>
      </c>
      <c r="N105" s="5" t="e">
        <f>'Ввод данных'!#REF!</f>
        <v>#REF!</v>
      </c>
      <c r="O105" s="5" t="e">
        <f>Обработка!S104</f>
        <v>#REF!</v>
      </c>
    </row>
    <row r="106" ht="102" spans="1:15">
      <c r="A106" s="5">
        <f>'Ввод данных'!B106</f>
        <v>92</v>
      </c>
      <c r="B106" s="5" t="str">
        <f>'Ввод данных'!C106</f>
        <v>Смирнова Елена Александровна</v>
      </c>
      <c r="C106" s="8" t="str">
        <f>'Ввод данных'!D106</f>
        <v>НОО</v>
      </c>
      <c r="D106" s="5" t="str">
        <f>CONCATENATE('Ввод данных'!G106," ",'Ввод данных'!H106," ",'Ввод данных'!I106," ",'Ввод данных'!J106)</f>
        <v>высшее Костромской государственный университет имени им. Некрасова 2001 очная</v>
      </c>
      <c r="E106" s="5">
        <f>'Ввод данных'!F106</f>
        <v>5</v>
      </c>
      <c r="F106" s="5" t="str">
        <f>'Ввод данных'!K106</f>
        <v>учитель истории по специальности "История"  </v>
      </c>
      <c r="G106" s="5" t="str">
        <f>'Ввод данных'!L106</f>
        <v>учитель начальных классов</v>
      </c>
      <c r="H106" s="5">
        <f>'Ввод данных'!M106</f>
        <v>18</v>
      </c>
      <c r="I106" s="5" t="str">
        <f>'Ввод данных'!N106</f>
        <v>начальные классы</v>
      </c>
      <c r="J106" s="5">
        <f>'Ввод данных'!O106</f>
        <v>0</v>
      </c>
      <c r="K106" s="5" t="str">
        <f>CONCATENATE("КПК",'Ввод данных'!P106,"; тьютор",'Ввод данных'!Q106,"; ИКТ",'Ввод данных'!R106)</f>
        <v>КПК2020 (профпереподготовка по направлению учитель начальных классов),2022 ; тьютор; ИКТ</v>
      </c>
      <c r="L106" s="5" t="str">
        <f>CONCATENATE('Ввод данных'!S106,'Ввод данных'!T106,'Ввод данных'!U106,'Ввод данных'!V106)</f>
        <v/>
      </c>
      <c r="M106" s="8" t="e">
        <f>'Ввод данных'!#REF!</f>
        <v>#REF!</v>
      </c>
      <c r="N106" s="5" t="e">
        <f>'Ввод данных'!#REF!</f>
        <v>#REF!</v>
      </c>
      <c r="O106" s="5" t="e">
        <f>Обработка!S105</f>
        <v>#REF!</v>
      </c>
    </row>
    <row r="107" ht="76.5" spans="1:15">
      <c r="A107" s="5">
        <f>'Ввод данных'!B107</f>
        <v>93</v>
      </c>
      <c r="B107" s="5" t="str">
        <f>'Ввод данных'!C107</f>
        <v>Смирнова Любовь Васильевна</v>
      </c>
      <c r="C107" s="8" t="str">
        <f>'Ввод данных'!D107</f>
        <v>НОО</v>
      </c>
      <c r="D107" s="5" t="str">
        <f>CONCATENATE('Ввод данных'!G107," ",'Ввод данных'!H107," ",'Ввод данных'!I107," ",'Ввод данных'!J107)</f>
        <v>высшее Костромской педагогический институт имени Некрасова 1992 очная</v>
      </c>
      <c r="E107" s="5">
        <f>'Ввод данных'!F107</f>
        <v>11</v>
      </c>
      <c r="F107" s="5" t="str">
        <f>'Ввод данных'!K107</f>
        <v>педагогика и методика нач. обучения</v>
      </c>
      <c r="G107" s="5" t="str">
        <f>'Ввод данных'!L107</f>
        <v>учитель начальных классов</v>
      </c>
      <c r="H107" s="5">
        <f>'Ввод данных'!M107</f>
        <v>18</v>
      </c>
      <c r="I107" s="5" t="str">
        <f>'Ввод данных'!N107</f>
        <v>начальные классы</v>
      </c>
      <c r="J107" s="5">
        <f>'Ввод данных'!O107</f>
        <v>0</v>
      </c>
      <c r="K107" s="5" t="str">
        <f>CONCATENATE("КПК",'Ввод данных'!P107,"; тьютор",'Ввод данных'!Q107,"; ИКТ",'Ввод данных'!R107)</f>
        <v>КПК2022; тьютор; ИКТ</v>
      </c>
      <c r="L107" s="5" t="str">
        <f>CONCATENATE('Ввод данных'!S107,'Ввод данных'!T107,'Ввод данных'!U107,'Ввод данных'!V107)</f>
        <v>БП Комитета образования,культуры, спорта2024</v>
      </c>
      <c r="M107" s="8" t="e">
        <f>'Ввод данных'!#REF!</f>
        <v>#REF!</v>
      </c>
      <c r="N107" s="5" t="e">
        <f>'Ввод данных'!#REF!</f>
        <v>#REF!</v>
      </c>
      <c r="O107" s="5" t="e">
        <f>Обработка!S106</f>
        <v>#REF!</v>
      </c>
    </row>
    <row r="108" ht="89.25" spans="1:15">
      <c r="A108" s="5">
        <f>'Ввод данных'!B108</f>
        <v>94</v>
      </c>
      <c r="B108" s="5" t="str">
        <f>'Ввод данных'!C108</f>
        <v>Соколова Анна Ивановна</v>
      </c>
      <c r="C108" s="8" t="str">
        <f>'Ввод данных'!D108</f>
        <v>НОО</v>
      </c>
      <c r="D108" s="5" t="str">
        <f>CONCATENATE('Ввод данных'!G108," ",'Ввод данных'!H108," ",'Ввод данных'!I108," ",'Ввод данных'!J108)</f>
        <v>высшее Костромской государственный педагогический институт имени Некрасова 1998 заочная</v>
      </c>
      <c r="E108" s="5">
        <f>'Ввод данных'!F108</f>
        <v>20</v>
      </c>
      <c r="F108" s="5" t="str">
        <f>'Ввод данных'!K108</f>
        <v>учитель начальных классов</v>
      </c>
      <c r="G108" s="5" t="str">
        <f>'Ввод данных'!L108</f>
        <v>учитель начальных классов</v>
      </c>
      <c r="H108" s="5">
        <f>'Ввод данных'!M108</f>
        <v>18</v>
      </c>
      <c r="I108" s="5" t="str">
        <f>'Ввод данных'!N108</f>
        <v>начальные классы</v>
      </c>
      <c r="J108" s="5">
        <f>'Ввод данных'!O108</f>
        <v>0</v>
      </c>
      <c r="K108" s="5" t="str">
        <f>CONCATENATE("КПК",'Ввод данных'!P108,"; тьютор",'Ввод данных'!Q108,"; ИКТ",'Ввод данных'!R108)</f>
        <v>КПК2022; тьютор; ИКТ</v>
      </c>
      <c r="L108" s="5" t="str">
        <f>CONCATENATE('Ввод данных'!S108,'Ввод данных'!T108,'Ввод данных'!U108,'Ввод данных'!V108)</f>
        <v>ПГ Администрации г. Костромы2024</v>
      </c>
      <c r="M108" s="8" t="e">
        <f>'Ввод данных'!#REF!</f>
        <v>#REF!</v>
      </c>
      <c r="N108" s="5" t="e">
        <f>'Ввод данных'!#REF!</f>
        <v>#REF!</v>
      </c>
      <c r="O108" s="5" t="e">
        <f>Обработка!S107</f>
        <v>#REF!</v>
      </c>
    </row>
    <row r="109" ht="76.5" spans="1:15">
      <c r="A109" s="5">
        <f>'Ввод данных'!B109</f>
        <v>95</v>
      </c>
      <c r="B109" s="5" t="str">
        <f>'Ввод данных'!C109</f>
        <v>Соколова Анастасия Алексеевна</v>
      </c>
      <c r="C109" s="8" t="str">
        <f>'Ввод данных'!D109</f>
        <v>НОО</v>
      </c>
      <c r="D109" s="5" t="str">
        <f>CONCATENATE('Ввод данных'!G109," ",'Ввод данных'!H109," ",'Ввод данных'!I109," ",'Ввод данных'!J109)</f>
        <v>среднее профессиональное Галическое педагогическое училище 2022 очная</v>
      </c>
      <c r="E109" s="5">
        <f>'Ввод данных'!F109</f>
        <v>4</v>
      </c>
      <c r="F109" s="5" t="str">
        <f>'Ввод данных'!K109</f>
        <v>преподавание в начальных классах</v>
      </c>
      <c r="G109" s="5" t="str">
        <f>'Ввод данных'!L109</f>
        <v>учитель начальных классов</v>
      </c>
      <c r="H109" s="5">
        <f>'Ввод данных'!M109</f>
        <v>18</v>
      </c>
      <c r="I109" s="5" t="str">
        <f>'Ввод данных'!N109</f>
        <v> начальные классы</v>
      </c>
      <c r="J109" s="5">
        <f>'Ввод данных'!O109</f>
        <v>0</v>
      </c>
      <c r="K109" s="5" t="str">
        <f>CONCATENATE("КПК",'Ввод данных'!P109,"; тьютор",'Ввод данных'!Q109,"; ИКТ",'Ввод данных'!R109)</f>
        <v>КПК2022; тьютор; ИКТ</v>
      </c>
      <c r="L109" s="5" t="str">
        <f>CONCATENATE('Ввод данных'!S109,'Ввод данных'!T109,'Ввод данных'!U109,'Ввод данных'!V109)</f>
        <v/>
      </c>
      <c r="M109" s="8" t="e">
        <f>'Ввод данных'!#REF!</f>
        <v>#REF!</v>
      </c>
      <c r="N109" s="5" t="e">
        <f>'Ввод данных'!#REF!</f>
        <v>#REF!</v>
      </c>
      <c r="O109" s="5" t="e">
        <f>Обработка!S108</f>
        <v>#REF!</v>
      </c>
    </row>
    <row r="110" ht="76.5" spans="1:15">
      <c r="A110" s="5">
        <f>'Ввод данных'!B110</f>
        <v>96</v>
      </c>
      <c r="B110" s="5" t="str">
        <f>'Ввод данных'!C110</f>
        <v>Сизова Алена Константиновна</v>
      </c>
      <c r="C110" s="8" t="str">
        <f>'Ввод данных'!D110</f>
        <v>НОО</v>
      </c>
      <c r="D110" s="5" t="str">
        <f>CONCATENATE('Ввод данных'!G110," ",'Ввод данных'!H110," ",'Ввод данных'!I110," ",'Ввод данных'!J110)</f>
        <v>высшее Костромсударственный университет 2020 очная</v>
      </c>
      <c r="E110" s="5">
        <f>'Ввод данных'!F110</f>
        <v>6</v>
      </c>
      <c r="F110" s="5" t="str">
        <f>'Ввод данных'!K110</f>
        <v>Педагогическое образование: начальное образование. Менежмент в образовании</v>
      </c>
      <c r="G110" s="5" t="str">
        <f>'Ввод данных'!L110</f>
        <v>учитель начальных классов</v>
      </c>
      <c r="H110" s="5">
        <f>'Ввод данных'!M110</f>
        <v>18</v>
      </c>
      <c r="I110" s="5" t="str">
        <f>'Ввод данных'!N110</f>
        <v>начальные классы</v>
      </c>
      <c r="J110" s="5">
        <f>'Ввод данных'!O110</f>
        <v>0</v>
      </c>
      <c r="K110" s="5" t="str">
        <f>CONCATENATE("КПК",'Ввод данных'!P110,"; тьютор",'Ввод данных'!Q110,"; ИКТ",'Ввод данных'!R110)</f>
        <v>КПК2024; тьютор; ИКТ</v>
      </c>
      <c r="L110" s="5" t="str">
        <f>CONCATENATE('Ввод данных'!S110,'Ввод данных'!T110,'Ввод данных'!U110,'Ввод данных'!V110)</f>
        <v>БП Комитета образования,культуры и спорта2024</v>
      </c>
      <c r="M110" s="8" t="e">
        <f>'Ввод данных'!#REF!</f>
        <v>#REF!</v>
      </c>
      <c r="N110" s="5" t="e">
        <f>'Ввод данных'!#REF!</f>
        <v>#REF!</v>
      </c>
      <c r="O110" s="5" t="e">
        <f>Обработка!S109</f>
        <v>#REF!</v>
      </c>
    </row>
    <row r="111" ht="63.75" spans="1:15">
      <c r="A111" s="5">
        <f>'Ввод данных'!B111</f>
        <v>97</v>
      </c>
      <c r="B111" s="5" t="str">
        <f>'Ввод данных'!C111</f>
        <v>Самосудова Вера Михайловна</v>
      </c>
      <c r="C111" s="8" t="str">
        <f>'Ввод данных'!D111</f>
        <v>ООО, СОО</v>
      </c>
      <c r="D111" s="5" t="str">
        <f>CONCATENATE('Ввод данных'!G111," ",'Ввод данных'!H111," ",'Ввод данных'!I111," ",'Ввод данных'!J111)</f>
        <v>высшее КГУ им. Некрасова 2011 очная</v>
      </c>
      <c r="E111" s="5">
        <f>'Ввод данных'!F111</f>
        <v>8</v>
      </c>
      <c r="F111" s="5" t="str">
        <f>'Ввод данных'!K111</f>
        <v>математика с дополнительной информатикой</v>
      </c>
      <c r="G111" s="5" t="str">
        <f>'Ввод данных'!L111</f>
        <v>педагог дополнительного образования</v>
      </c>
      <c r="H111" s="5">
        <f>'Ввод данных'!M111</f>
        <v>36</v>
      </c>
      <c r="I111" s="5" t="str">
        <f>'Ввод данных'!N111</f>
        <v>информатика </v>
      </c>
      <c r="J111" s="5">
        <f>'Ввод данных'!O111</f>
        <v>0</v>
      </c>
      <c r="K111" s="5" t="str">
        <f>CONCATENATE("КПК",'Ввод данных'!P111,"; тьютор",'Ввод данных'!Q111,"; ИКТ",'Ввод данных'!R111)</f>
        <v>КПК2023; тьютор; ИКТ</v>
      </c>
      <c r="L111" s="5" t="str">
        <f>CONCATENATE('Ввод данных'!S111,'Ввод данных'!T111,'Ввод данных'!U111,'Ввод данных'!V111)</f>
        <v>ПГ Администрации г. Костромы2013</v>
      </c>
      <c r="M111" s="8" t="e">
        <f>'Ввод данных'!#REF!</f>
        <v>#REF!</v>
      </c>
      <c r="N111" s="5" t="e">
        <f>'Ввод данных'!#REF!</f>
        <v>#REF!</v>
      </c>
      <c r="O111" s="5" t="e">
        <f>Обработка!S110</f>
        <v>#REF!</v>
      </c>
    </row>
    <row r="112" ht="38.25" spans="1:15">
      <c r="A112" s="5">
        <f>'Ввод данных'!B112</f>
        <v>98</v>
      </c>
      <c r="B112" s="5" t="str">
        <f>'Ввод данных'!C112</f>
        <v>Сорокина Юлия Леонидовна</v>
      </c>
      <c r="C112" s="8" t="str">
        <f>'Ввод данных'!D112</f>
        <v>НОО</v>
      </c>
      <c r="D112" s="5" t="str">
        <f>CONCATENATE('Ввод данных'!G112," ",'Ввод данных'!H112," ",'Ввод данных'!I112," ",'Ввод данных'!J112)</f>
        <v>высшее КГПИ им Некрасова 1994 очная</v>
      </c>
      <c r="E112" s="5">
        <f>'Ввод данных'!F112</f>
        <v>27</v>
      </c>
      <c r="F112" s="5" t="str">
        <f>'Ввод данных'!K112</f>
        <v>учитель начальных классов</v>
      </c>
      <c r="G112" s="5" t="str">
        <f>'Ввод данных'!L112</f>
        <v>учитель начальных классов</v>
      </c>
      <c r="H112" s="5">
        <f>'Ввод данных'!M112</f>
        <v>18</v>
      </c>
      <c r="I112" s="5" t="str">
        <f>'Ввод данных'!N112</f>
        <v>начальные классы</v>
      </c>
      <c r="J112" s="5">
        <f>'Ввод данных'!O112</f>
        <v>0</v>
      </c>
      <c r="K112" s="5" t="str">
        <f>CONCATENATE("КПК",'Ввод данных'!P112,"; тьютор",'Ввод данных'!Q112,"; ИКТ",'Ввод данных'!R112)</f>
        <v>КПК2022; тьютор; ИКТ</v>
      </c>
      <c r="L112" s="5" t="str">
        <f>CONCATENATE('Ввод данных'!S112,'Ввод данных'!T112,'Ввод данных'!U112,'Ввод данных'!V112)</f>
        <v>ПГ Комитета2024</v>
      </c>
      <c r="M112" s="8" t="e">
        <f>'Ввод данных'!#REF!</f>
        <v>#REF!</v>
      </c>
      <c r="N112" s="5" t="e">
        <f>'Ввод данных'!#REF!</f>
        <v>#REF!</v>
      </c>
      <c r="O112" s="5" t="e">
        <f>Обработка!S111</f>
        <v>#REF!</v>
      </c>
    </row>
    <row r="113" ht="76.5" spans="1:15">
      <c r="A113" s="5">
        <f>'Ввод данных'!B113</f>
        <v>99</v>
      </c>
      <c r="B113" s="5" t="str">
        <f>'Ввод данных'!C113</f>
        <v>Смирнова Анастасия Николаевна</v>
      </c>
      <c r="C113" s="8" t="str">
        <f>'Ввод данных'!D113</f>
        <v>НОО</v>
      </c>
      <c r="D113" s="5" t="str">
        <f>CONCATENATE('Ввод данных'!G113," ",'Ввод данных'!H113," ",'Ввод данных'!I113," ",'Ввод данных'!J113)</f>
        <v>высшее Костромской государственный университет 2012 очная</v>
      </c>
      <c r="E113" s="5">
        <f>'Ввод данных'!F113</f>
        <v>2</v>
      </c>
      <c r="F113" s="5" t="str">
        <f>'Ввод данных'!K113</f>
        <v>Историк. проподаватель</v>
      </c>
      <c r="G113" s="5" t="str">
        <f>'Ввод данных'!L113</f>
        <v>учитель-логопед</v>
      </c>
      <c r="H113" s="5">
        <f>'Ввод данных'!M113</f>
        <v>36</v>
      </c>
      <c r="I113" s="5">
        <f>'Ввод данных'!N113</f>
        <v>0</v>
      </c>
      <c r="J113" s="5">
        <f>'Ввод данных'!O113</f>
        <v>0</v>
      </c>
      <c r="K113" s="5" t="str">
        <f>CONCATENATE("КПК",'Ввод данных'!P113,"; тьютор",'Ввод данных'!Q113,"; ИКТ",'Ввод данных'!R113)</f>
        <v>КПК2022 (профпереподготовка по направлению логопедия; тьютор; ИКТ</v>
      </c>
      <c r="L113" s="5" t="str">
        <f>CONCATENATE('Ввод данных'!S113,'Ввод данных'!T113,'Ввод данных'!U113,'Ввод данных'!V113)</f>
        <v/>
      </c>
      <c r="M113" s="8" t="e">
        <f>'Ввод данных'!#REF!</f>
        <v>#REF!</v>
      </c>
      <c r="N113" s="5" t="e">
        <f>'Ввод данных'!#REF!</f>
        <v>#REF!</v>
      </c>
      <c r="O113" s="5" t="e">
        <f>Обработка!S112</f>
        <v>#REF!</v>
      </c>
    </row>
    <row r="114" ht="114.75" spans="1:15">
      <c r="A114" s="5">
        <f>'Ввод данных'!B114</f>
        <v>100</v>
      </c>
      <c r="B114" s="5" t="str">
        <f>'Ввод данных'!C114</f>
        <v>Смирнова Мария Сергеевна</v>
      </c>
      <c r="C114" s="8" t="str">
        <f>'Ввод данных'!D114</f>
        <v>НОО</v>
      </c>
      <c r="D114" s="5" t="str">
        <f>CONCATENATE('Ввод данных'!G114," ",'Ввод данных'!H114," ",'Ввод данных'!I114," ",'Ввод данных'!J114)</f>
        <v>среднее профессиональное ОГБПОУ "Галический педагогический колледж Костромской области" 2022 очная</v>
      </c>
      <c r="E114" s="5">
        <f>'Ввод данных'!F114</f>
        <v>2</v>
      </c>
      <c r="F114" s="5" t="str">
        <f>'Ввод данных'!K114</f>
        <v>учитель начальных классов</v>
      </c>
      <c r="G114" s="5" t="str">
        <f>'Ввод данных'!L114</f>
        <v>учитель начальных классов</v>
      </c>
      <c r="H114" s="5">
        <f>'Ввод данных'!M114</f>
        <v>20</v>
      </c>
      <c r="I114" s="5" t="str">
        <f>'Ввод данных'!N114</f>
        <v>начальные классы</v>
      </c>
      <c r="J114" s="5" t="str">
        <f>'Ввод данных'!O114</f>
        <v>КГУ </v>
      </c>
      <c r="K114" s="5" t="str">
        <f>CONCATENATE("КПК",'Ввод данных'!P114,"; тьютор",'Ввод данных'!Q114,"; ИКТ",'Ввод данных'!R114)</f>
        <v>КПК2022; тьютор; ИКТ</v>
      </c>
      <c r="L114" s="5" t="e">
        <f>CONCATENATE('Ввод данных'!#REF!,'Ввод данных'!#REF!,'Ввод данных'!S114,'Ввод данных'!T114)</f>
        <v>#REF!</v>
      </c>
      <c r="M114" s="8" t="e">
        <f>'Ввод данных'!#REF!</f>
        <v>#REF!</v>
      </c>
      <c r="N114" s="5" t="e">
        <f>'Ввод данных'!#REF!</f>
        <v>#REF!</v>
      </c>
      <c r="O114" s="5" t="e">
        <f>Обработка!S113</f>
        <v>#REF!</v>
      </c>
    </row>
    <row r="115" ht="76.5" spans="1:15">
      <c r="A115" s="5">
        <f>'Ввод данных'!B115</f>
        <v>101</v>
      </c>
      <c r="B115" s="5" t="str">
        <f>'Ввод данных'!C115</f>
        <v>Савина Надежда Алексеевна</v>
      </c>
      <c r="C115" s="8" t="str">
        <f>'Ввод данных'!D115</f>
        <v>НОО</v>
      </c>
      <c r="D115" s="5" t="str">
        <f>CONCATENATE('Ввод данных'!G115," ",'Ввод данных'!H115," ",'Ввод данных'!I115," ",'Ввод данных'!J115)</f>
        <v>высшее Нижегородский государственный педагогический университет 2020 очная</v>
      </c>
      <c r="E115" s="5">
        <f>'Ввод данных'!F115</f>
        <v>3</v>
      </c>
      <c r="F115" s="5" t="str">
        <f>'Ввод данных'!K115</f>
        <v>специальное (дефектологическое) образование</v>
      </c>
      <c r="G115" s="5" t="str">
        <f>'Ввод данных'!L115</f>
        <v>учитель- дефектолог</v>
      </c>
      <c r="H115" s="5">
        <f>'Ввод данных'!M115</f>
        <v>36</v>
      </c>
      <c r="I115" s="5">
        <f>'Ввод данных'!N115</f>
        <v>0</v>
      </c>
      <c r="J115" s="5">
        <f>'Ввод данных'!O115</f>
        <v>0</v>
      </c>
      <c r="K115" s="5" t="str">
        <f>CONCATENATE("КПК",'Ввод данных'!P115,"; тьютор",'Ввод данных'!Q115,"; ИКТ",'Ввод данных'!R115)</f>
        <v>КПК2024; тьютор; ИКТ</v>
      </c>
      <c r="L115" s="5" t="e">
        <f>CONCATENATE('Ввод данных'!#REF!,'Ввод данных'!#REF!,'Ввод данных'!S115,'Ввод данных'!T115)</f>
        <v>#REF!</v>
      </c>
      <c r="M115" s="8" t="e">
        <f>'Ввод данных'!#REF!</f>
        <v>#REF!</v>
      </c>
      <c r="N115" s="5" t="e">
        <f>'Ввод данных'!#REF!</f>
        <v>#REF!</v>
      </c>
      <c r="O115" s="5" t="e">
        <f>Обработка!S114</f>
        <v>#REF!</v>
      </c>
    </row>
    <row r="116" ht="76.5" spans="1:15">
      <c r="A116" s="5">
        <f>'Ввод данных'!B116</f>
        <v>102</v>
      </c>
      <c r="B116" s="5" t="str">
        <f>'Ввод данных'!C116</f>
        <v>Сень Инна Владимировна</v>
      </c>
      <c r="C116" s="8" t="str">
        <f>'Ввод данных'!D116</f>
        <v>НОО</v>
      </c>
      <c r="D116" s="5" t="str">
        <f>CONCATENATE('Ввод данных'!G116," ",'Ввод данных'!H116," ",'Ввод данных'!I116," ",'Ввод данных'!J116)</f>
        <v>высшее Московский государственный педагогический институт 1996 очная</v>
      </c>
      <c r="E116" s="5">
        <f>'Ввод данных'!F116</f>
        <v>37</v>
      </c>
      <c r="F116" s="5" t="str">
        <f>'Ввод данных'!K116</f>
        <v>преподавание в начальных классах</v>
      </c>
      <c r="G116" s="5" t="str">
        <f>'Ввод данных'!L116</f>
        <v>учительначальных классов</v>
      </c>
      <c r="H116" s="5">
        <f>'Ввод данных'!M116</f>
        <v>10</v>
      </c>
      <c r="I116" s="5" t="str">
        <f>'Ввод данных'!N116</f>
        <v>начальные классы</v>
      </c>
      <c r="J116" s="5">
        <f>'Ввод данных'!O116</f>
        <v>0</v>
      </c>
      <c r="K116" s="5" t="str">
        <f>CONCATENATE("КПК",'Ввод данных'!P116,"; тьютор",'Ввод данных'!Q116,"; ИКТ",'Ввод данных'!R116)</f>
        <v>КПК2024; тьютор; ИКТ</v>
      </c>
      <c r="L116" s="5" t="str">
        <f>CONCATENATE('Ввод данных'!S116,'Ввод данных'!T116,'Ввод данных'!U116,'Ввод данных'!V116)</f>
        <v/>
      </c>
      <c r="M116" s="8" t="e">
        <f>'Ввод данных'!#REF!</f>
        <v>#REF!</v>
      </c>
      <c r="N116" s="5" t="e">
        <f>'Ввод данных'!#REF!</f>
        <v>#REF!</v>
      </c>
      <c r="O116" s="5" t="e">
        <f>Обработка!S115</f>
        <v>#REF!</v>
      </c>
    </row>
    <row r="117" ht="89.25" spans="1:15">
      <c r="A117" s="5">
        <f>'Ввод данных'!B117</f>
        <v>103</v>
      </c>
      <c r="B117" s="5" t="str">
        <f>'Ввод данных'!C117</f>
        <v>Смирнова Наталья Викторовна</v>
      </c>
      <c r="C117" s="8" t="str">
        <f>'Ввод данных'!D117</f>
        <v>НОО</v>
      </c>
      <c r="D117" s="5" t="str">
        <f>CONCATENATE('Ввод данных'!G117," ",'Ввод данных'!H117," ",'Ввод данных'!I117," ",'Ввод данных'!J117)</f>
        <v>средне  ОГБПОУ Галический педагогический колледж Костромской области 2024 очная</v>
      </c>
      <c r="E117" s="5">
        <f>'Ввод данных'!F117</f>
        <v>1</v>
      </c>
      <c r="F117" s="5" t="str">
        <f>'Ввод данных'!K117</f>
        <v>учитель начальных классов</v>
      </c>
      <c r="G117" s="5" t="str">
        <f>'Ввод данных'!L117</f>
        <v>учитель начальных классов</v>
      </c>
      <c r="H117" s="5">
        <f>'Ввод данных'!M117</f>
        <v>20</v>
      </c>
      <c r="I117" s="5" t="str">
        <f>'Ввод данных'!N117</f>
        <v>начальные классы</v>
      </c>
      <c r="J117" s="5">
        <f>'Ввод данных'!O117</f>
        <v>0</v>
      </c>
      <c r="K117" s="5" t="str">
        <f>CONCATENATE("КПК",'Ввод данных'!P117,"; тьютор",'Ввод данных'!Q117,"; ИКТ",'Ввод данных'!R117)</f>
        <v>КПК2024; тьютор; ИКТ</v>
      </c>
      <c r="L117" s="5" t="str">
        <f>CONCATENATE('Ввод данных'!S117,'Ввод данных'!T117,'Ввод данных'!U117,'Ввод данных'!V117)</f>
        <v/>
      </c>
      <c r="M117" s="8" t="e">
        <f>'Ввод данных'!#REF!</f>
        <v>#REF!</v>
      </c>
      <c r="N117" s="5" t="e">
        <f>'Ввод данных'!#REF!</f>
        <v>#REF!</v>
      </c>
      <c r="O117" s="5" t="e">
        <f>Обработка!S116</f>
        <v>#REF!</v>
      </c>
    </row>
    <row r="118" ht="76.5" spans="1:15">
      <c r="A118" s="5">
        <f>'Ввод данных'!B118</f>
        <v>104</v>
      </c>
      <c r="B118" s="5" t="str">
        <f>'Ввод данных'!C118</f>
        <v>Титова Наталья Николаевна</v>
      </c>
      <c r="C118" s="8" t="str">
        <f>'Ввод данных'!D118</f>
        <v>НОО, ООО, СОО</v>
      </c>
      <c r="D118" s="5" t="str">
        <f>CONCATENATE('Ввод данных'!G118," ",'Ввод данных'!H118," ",'Ввод данных'!I118," ",'Ввод данных'!J118)</f>
        <v>высшее Ивановский государственный институт 1998 очная</v>
      </c>
      <c r="E118" s="5">
        <f>'Ввод данных'!F118</f>
        <v>27</v>
      </c>
      <c r="F118" s="5" t="str">
        <f>'Ввод данных'!K118</f>
        <v>Филолог. Преподаватель. Переводчик. По специальности «Филология</v>
      </c>
      <c r="G118" s="5" t="str">
        <f>'Ввод данных'!L118</f>
        <v> учитель немецкого языка</v>
      </c>
      <c r="H118" s="5">
        <f>'Ввод данных'!M118</f>
        <v>29</v>
      </c>
      <c r="I118" s="5" t="str">
        <f>'Ввод данных'!N118</f>
        <v>немецкий язык</v>
      </c>
      <c r="J118" s="5">
        <f>'Ввод данных'!O118</f>
        <v>0</v>
      </c>
      <c r="K118" s="5" t="str">
        <f>CONCATENATE("КПК",'Ввод данных'!P118,"; тьютор",'Ввод данных'!Q118,"; ИКТ",'Ввод данных'!R118)</f>
        <v>КПК2024; тьютор; ИКТ</v>
      </c>
      <c r="L118" s="5" t="str">
        <f>CONCATENATE('Ввод данных'!S118,'Ввод данных'!T118,'Ввод данных'!U118,'Ввод данных'!V118)</f>
        <v>ПГ МОН РФ2023Почетная грамота ДОН2010</v>
      </c>
      <c r="M118" s="8" t="e">
        <f>'Ввод данных'!#REF!</f>
        <v>#REF!</v>
      </c>
      <c r="N118" s="5" t="e">
        <f>'Ввод данных'!#REF!</f>
        <v>#REF!</v>
      </c>
      <c r="O118" s="5" t="e">
        <f>Обработка!S117</f>
        <v>#REF!</v>
      </c>
    </row>
    <row r="119" ht="76.5" spans="1:15">
      <c r="A119" s="5">
        <f>'Ввод данных'!B119</f>
        <v>105</v>
      </c>
      <c r="B119" s="5" t="str">
        <f>'Ввод данных'!C119</f>
        <v>Ткаченко Татьяна Александровна</v>
      </c>
      <c r="C119" s="8" t="str">
        <f>'Ввод данных'!D119</f>
        <v>НОО, ООО</v>
      </c>
      <c r="D119" s="5" t="str">
        <f>CONCATENATE('Ввод данных'!G119," ",'Ввод данных'!H119," ",'Ввод данных'!I119," ",'Ввод данных'!J119)</f>
        <v>высшее Бердянский государственный педагогический университет 2014 очная</v>
      </c>
      <c r="E119" s="5">
        <f>'Ввод данных'!F119</f>
        <v>23</v>
      </c>
      <c r="F119" s="5" t="str">
        <f>'Ввод данных'!K119</f>
        <v>Коррекционная работа (логопедия)</v>
      </c>
      <c r="G119" s="5" t="str">
        <f>'Ввод данных'!L119</f>
        <v>учитель-логопед</v>
      </c>
      <c r="H119" s="5">
        <f>'Ввод данных'!M119</f>
        <v>36</v>
      </c>
      <c r="I119" s="5">
        <f>'Ввод данных'!N119</f>
        <v>0</v>
      </c>
      <c r="J119" s="5">
        <f>'Ввод данных'!O119</f>
        <v>0</v>
      </c>
      <c r="K119" s="5" t="str">
        <f>CONCATENATE("КПК",'Ввод данных'!P119,"; тьютор",'Ввод данных'!Q119,"; ИКТ",'Ввод данных'!R119)</f>
        <v>КПК2024; тьютор; ИКТ</v>
      </c>
      <c r="L119" s="5" t="str">
        <f>CONCATENATE('Ввод данных'!S119,'Ввод данных'!T119,'Ввод данных'!U119,'Ввод данных'!V119)</f>
        <v>ПГ Администрации г. Костромы2024</v>
      </c>
      <c r="M119" s="8" t="e">
        <f>'Ввод данных'!#REF!</f>
        <v>#REF!</v>
      </c>
      <c r="N119" s="5" t="e">
        <f>'Ввод данных'!#REF!</f>
        <v>#REF!</v>
      </c>
      <c r="O119" s="5" t="e">
        <f>Обработка!S118</f>
        <v>#REF!</v>
      </c>
    </row>
    <row r="120" ht="63.75" spans="1:15">
      <c r="A120" s="5">
        <f>'Ввод данных'!B120</f>
        <v>106</v>
      </c>
      <c r="B120" s="5" t="str">
        <f>'Ввод данных'!C120</f>
        <v>Тяпкина Евгения Валерьевна</v>
      </c>
      <c r="C120" s="8" t="str">
        <f>'Ввод данных'!D120</f>
        <v>ООО, СОО</v>
      </c>
      <c r="D120" s="5" t="str">
        <f>CONCATENATE('Ввод данных'!G120," ",'Ввод данных'!H120," ",'Ввод данных'!I120," ",'Ввод данных'!J120)</f>
        <v>высшее Рязанский государственный университет 2012 Очная</v>
      </c>
      <c r="E120" s="5">
        <f>'Ввод данных'!F120</f>
        <v>18</v>
      </c>
      <c r="F120" s="5" t="str">
        <f>'Ввод данных'!K120</f>
        <v>учитель русского языка и литературы</v>
      </c>
      <c r="G120" s="5" t="str">
        <f>'Ввод данных'!L120</f>
        <v> учитель русского языка и литературы</v>
      </c>
      <c r="H120" s="5">
        <f>'Ввод данных'!M120</f>
        <v>36</v>
      </c>
      <c r="I120" s="5" t="str">
        <f>'Ввод данных'!N120</f>
        <v>русский язык, литература</v>
      </c>
      <c r="J120" s="5">
        <f>'Ввод данных'!O120</f>
        <v>0</v>
      </c>
      <c r="K120" s="5" t="str">
        <f>CONCATENATE("КПК",'Ввод данных'!P120,"; тьютор",'Ввод данных'!Q120,"; ИКТ",'Ввод данных'!R120)</f>
        <v>КПК2024; тьютор; ИКТ</v>
      </c>
      <c r="L120" s="5" t="str">
        <f>CONCATENATE('Ввод данных'!S120,'Ввод данных'!T120,'Ввод данных'!U120,'Ввод данных'!V120)</f>
        <v>БП Администрации г. Костромы ПГ Комитета2021,2024</v>
      </c>
      <c r="M120" s="8" t="e">
        <f>'Ввод данных'!#REF!</f>
        <v>#REF!</v>
      </c>
      <c r="N120" s="5" t="e">
        <f>'Ввод данных'!#REF!</f>
        <v>#REF!</v>
      </c>
      <c r="O120" s="5" t="e">
        <f>Обработка!S119</f>
        <v>#REF!</v>
      </c>
    </row>
    <row r="121" ht="89.25" spans="1:15">
      <c r="A121" s="5">
        <f>'Ввод данных'!B121</f>
        <v>107</v>
      </c>
      <c r="B121" s="5" t="str">
        <f>'Ввод данных'!C121</f>
        <v>Тормозова Марианна Николаевна</v>
      </c>
      <c r="C121" s="8" t="str">
        <f>'Ввод данных'!D121</f>
        <v>ООО, СОО</v>
      </c>
      <c r="D121" s="5" t="str">
        <f>CONCATENATE('Ввод данных'!G121," ",'Ввод данных'!H121," ",'Ввод данных'!I121," ",'Ввод данных'!J121)</f>
        <v>высшее Костромской государственный педагогический институт имени Некрасова 1998 заочно</v>
      </c>
      <c r="E121" s="5">
        <f>'Ввод данных'!F121</f>
        <v>9</v>
      </c>
      <c r="F121" s="5" t="str">
        <f>'Ввод данных'!K121</f>
        <v>учитель истории и обществознания</v>
      </c>
      <c r="G121" s="5" t="str">
        <f>'Ввод данных'!L121</f>
        <v>учитель истории и обществознания</v>
      </c>
      <c r="H121" s="5">
        <f>'Ввод данных'!M121</f>
        <v>25</v>
      </c>
      <c r="I121" s="5" t="str">
        <f>'Ввод данных'!N121</f>
        <v>история обществознание</v>
      </c>
      <c r="J121" s="5">
        <f>'Ввод данных'!O121</f>
        <v>0</v>
      </c>
      <c r="K121" s="5" t="str">
        <f>CONCATENATE("КПК",'Ввод данных'!P121,"; тьютор",'Ввод данных'!Q121,"; ИКТ",'Ввод данных'!R121)</f>
        <v>КПК2023; тьютор; ИКТ</v>
      </c>
      <c r="L121" s="5" t="str">
        <f>CONCATENATE('Ввод данных'!S121,'Ввод данных'!T121,'Ввод данных'!U121,'Ввод данных'!V121)</f>
        <v>БП Администрации г. Костромы2024</v>
      </c>
      <c r="M121" s="8" t="e">
        <f>'Ввод данных'!#REF!</f>
        <v>#REF!</v>
      </c>
      <c r="N121" s="5" t="e">
        <f>'Ввод данных'!#REF!</f>
        <v>#REF!</v>
      </c>
      <c r="O121" s="5" t="e">
        <f>Обработка!S120</f>
        <v>#REF!</v>
      </c>
    </row>
    <row r="122" ht="51" spans="1:15">
      <c r="A122" s="5">
        <f>'Ввод данных'!B122</f>
        <v>108</v>
      </c>
      <c r="B122" s="5" t="str">
        <f>'Ввод данных'!C122</f>
        <v>Ткач Юлия Юрьевна</v>
      </c>
      <c r="C122" s="8" t="str">
        <f>'Ввод данных'!D122</f>
        <v>НОО</v>
      </c>
      <c r="D122" s="5" t="str">
        <f>CONCATENATE('Ввод данных'!G122," ",'Ввод данных'!H122," ",'Ввод данных'!I122," ",'Ввод данных'!J122)</f>
        <v> Костромской государственный университет  заочная</v>
      </c>
      <c r="E122" s="5">
        <f>'Ввод данных'!F122</f>
        <v>0</v>
      </c>
      <c r="F122" s="5" t="str">
        <f>'Ввод данных'!K122</f>
        <v>специальное (дефектологическое) образование</v>
      </c>
      <c r="G122" s="5" t="str">
        <f>'Ввод данных'!L122</f>
        <v>учительначальных классов</v>
      </c>
      <c r="H122" s="5">
        <f>'Ввод данных'!M122</f>
        <v>18</v>
      </c>
      <c r="I122" s="5" t="str">
        <f>'Ввод данных'!N122</f>
        <v>начальные классы</v>
      </c>
      <c r="J122" s="5">
        <f>'Ввод данных'!O122</f>
        <v>0</v>
      </c>
      <c r="K122" s="5" t="str">
        <f>CONCATENATE("КПК",'Ввод данных'!P122,"; тьютор",'Ввод данных'!Q122,"; ИКТ",'Ввод данных'!R122)</f>
        <v>КПК2023; тьютор; ИКТ</v>
      </c>
      <c r="L122" s="5" t="str">
        <f>CONCATENATE('Ввод данных'!S122,'Ввод данных'!T122,'Ввод данных'!U122,'Ввод данных'!V122)</f>
        <v/>
      </c>
      <c r="M122" s="8" t="e">
        <f>'Ввод данных'!#REF!</f>
        <v>#REF!</v>
      </c>
      <c r="N122" s="5" t="e">
        <f>'Ввод данных'!#REF!</f>
        <v>#REF!</v>
      </c>
      <c r="O122" s="5" t="e">
        <f>Обработка!S121</f>
        <v>#REF!</v>
      </c>
    </row>
    <row r="123" ht="76.5" spans="1:15">
      <c r="A123" s="5">
        <f>'Ввод данных'!B123</f>
        <v>109</v>
      </c>
      <c r="B123" s="5" t="str">
        <f>'Ввод данных'!C123</f>
        <v>Токмакова Наталия Валерьевна</v>
      </c>
      <c r="C123" s="8" t="str">
        <f>'Ввод данных'!D123</f>
        <v>ООО</v>
      </c>
      <c r="D123" s="5" t="str">
        <f>CONCATENATE('Ввод данных'!G123," ",'Ввод данных'!H123," ",'Ввод данных'!I123," ",'Ввод данных'!J123)</f>
        <v>высшее Ярославский государственный педагогический институт 2023 очная</v>
      </c>
      <c r="E123" s="5">
        <f>'Ввод данных'!F123</f>
        <v>1</v>
      </c>
      <c r="F123" s="5" t="str">
        <f>'Ввод данных'!K123</f>
        <v>учитель русского языка и литературы</v>
      </c>
      <c r="G123" s="5" t="str">
        <f>'Ввод данных'!L123</f>
        <v>учитель русского языка  и литературы</v>
      </c>
      <c r="H123" s="5">
        <f>'Ввод данных'!M123</f>
        <v>27</v>
      </c>
      <c r="I123" s="5" t="str">
        <f>'Ввод данных'!N123</f>
        <v>русский язык, литература</v>
      </c>
      <c r="J123" s="5">
        <f>'Ввод данных'!O123</f>
        <v>0</v>
      </c>
      <c r="K123" s="5" t="str">
        <f>CONCATENATE("КПК",'Ввод данных'!P123,"; тьютор",'Ввод данных'!Q123,"; ИКТ",'Ввод данных'!R123)</f>
        <v>КПК; тьютор; ИКТ</v>
      </c>
      <c r="L123" s="5" t="str">
        <f>CONCATENATE('Ввод данных'!S123,'Ввод данных'!T123,'Ввод данных'!U123,'Ввод данных'!V123)</f>
        <v/>
      </c>
      <c r="M123" s="8" t="e">
        <f>'Ввод данных'!#REF!</f>
        <v>#REF!</v>
      </c>
      <c r="N123" s="5" t="e">
        <f>'Ввод данных'!#REF!</f>
        <v>#REF!</v>
      </c>
      <c r="O123" s="5" t="e">
        <f>Обработка!S122</f>
        <v>#REF!</v>
      </c>
    </row>
    <row r="124" ht="76.5" spans="1:15">
      <c r="A124" s="5">
        <f>'Ввод данных'!B124</f>
        <v>110</v>
      </c>
      <c r="B124" s="5" t="str">
        <f>'Ввод данных'!C124</f>
        <v>Усачева Елена Викторовна</v>
      </c>
      <c r="C124" s="8" t="str">
        <f>'Ввод данных'!D124</f>
        <v>НОО</v>
      </c>
      <c r="D124" s="5" t="str">
        <f>CONCATENATE('Ввод данных'!G124," ",'Ввод данных'!H124," ",'Ввод данных'!I124," ",'Ввод данных'!J124)</f>
        <v>высшее Государственный Северо-казахстанский университет 2001 очная</v>
      </c>
      <c r="E124" s="5">
        <f>'Ввод данных'!F124</f>
        <v>3</v>
      </c>
      <c r="F124" s="5" t="str">
        <f>'Ввод данных'!K124</f>
        <v> русский язык и литература</v>
      </c>
      <c r="G124" s="5" t="str">
        <f>'Ввод данных'!L124</f>
        <v>учитель начальных классов</v>
      </c>
      <c r="H124" s="5">
        <f>'Ввод данных'!M124</f>
        <v>20</v>
      </c>
      <c r="I124" s="5" t="str">
        <f>'Ввод данных'!N124</f>
        <v>начальные классы</v>
      </c>
      <c r="J124" s="5">
        <f>'Ввод данных'!O124</f>
        <v>0</v>
      </c>
      <c r="K124" s="5" t="str">
        <f>CONCATENATE("КПК",'Ввод данных'!P124,"; тьютор",'Ввод данных'!Q124,"; ИКТ",'Ввод данных'!R124)</f>
        <v>КПК2022; тьютор; ИКТ</v>
      </c>
      <c r="L124" s="5" t="str">
        <f>CONCATENATE('Ввод данных'!S124,'Ввод данных'!T124,'Ввод данных'!U124,'Ввод данных'!V124)</f>
        <v/>
      </c>
      <c r="M124" s="8" t="e">
        <f>'Ввод данных'!#REF!</f>
        <v>#REF!</v>
      </c>
      <c r="N124" s="5" t="e">
        <f>'Ввод данных'!#REF!</f>
        <v>#REF!</v>
      </c>
      <c r="O124" s="5" t="e">
        <f>Обработка!S123</f>
        <v>#REF!</v>
      </c>
    </row>
    <row r="125" ht="63.75" spans="1:15">
      <c r="A125" s="5">
        <f>'Ввод данных'!B125</f>
        <v>111</v>
      </c>
      <c r="B125" s="5" t="str">
        <f>'Ввод данных'!C125</f>
        <v>Усачева Дарья Павловна</v>
      </c>
      <c r="C125" s="8" t="str">
        <f>'Ввод данных'!D125</f>
        <v>НОО</v>
      </c>
      <c r="D125" s="5" t="str">
        <f>CONCATENATE('Ввод данных'!G125," ",'Ввод данных'!H125," ",'Ввод данных'!I125," ",'Ввод данных'!J125)</f>
        <v>высшее Костромской государственный университет 2024 очная</v>
      </c>
      <c r="E125" s="5">
        <f>'Ввод данных'!F125</f>
        <v>3</v>
      </c>
      <c r="F125" s="5" t="str">
        <f>'Ввод данных'!K125</f>
        <v>начальное образование</v>
      </c>
      <c r="G125" s="5" t="str">
        <f>'Ввод данных'!L125</f>
        <v>учитель начальных классов</v>
      </c>
      <c r="H125" s="5">
        <f>'Ввод данных'!M125</f>
        <v>20</v>
      </c>
      <c r="I125" s="5" t="str">
        <f>'Ввод данных'!N125</f>
        <v>начальные классы</v>
      </c>
      <c r="J125" s="5">
        <f>'Ввод данных'!O125</f>
        <v>0</v>
      </c>
      <c r="K125" s="5" t="str">
        <f>CONCATENATE("КПК",'Ввод данных'!P125,"; тьютор",'Ввод данных'!Q125,"; ИКТ",'Ввод данных'!R125)</f>
        <v>КПК2024; тьютор; ИКТ</v>
      </c>
      <c r="L125" s="5" t="e">
        <f>CONCATENATE('Ввод данных'!#REF!,'Ввод данных'!#REF!,'Ввод данных'!S125,'Ввод данных'!T125)</f>
        <v>#REF!</v>
      </c>
      <c r="M125" s="8" t="e">
        <f>'Ввод данных'!#REF!</f>
        <v>#REF!</v>
      </c>
      <c r="N125" s="5" t="e">
        <f>'Ввод данных'!#REF!</f>
        <v>#REF!</v>
      </c>
      <c r="O125" s="5" t="e">
        <f>Обработка!S124</f>
        <v>#REF!</v>
      </c>
    </row>
    <row r="126" ht="114.75" spans="1:15">
      <c r="A126" s="5">
        <f>'Ввод данных'!B126</f>
        <v>112</v>
      </c>
      <c r="B126" s="5" t="str">
        <f>'Ввод данных'!C126</f>
        <v>Федорова Елена Юрьевна</v>
      </c>
      <c r="C126" s="8" t="str">
        <f>'Ввод данных'!D126</f>
        <v>ООО, СОО</v>
      </c>
      <c r="D126" s="5" t="str">
        <f>CONCATENATE('Ввод данных'!G126," ",'Ввод данных'!H126," ",'Ввод данных'!I126," ",'Ввод данных'!J126)</f>
        <v>высшее… Костромской педагогический институт имени Некрасова 1992 Очная</v>
      </c>
      <c r="E126" s="5">
        <f>'Ввод данных'!F126</f>
        <v>32</v>
      </c>
      <c r="F126" s="5" t="str">
        <f>'Ввод данных'!K126</f>
        <v>учитель математики и информатики</v>
      </c>
      <c r="G126" s="5" t="str">
        <f>'Ввод данных'!L126</f>
        <v>заместитель директора</v>
      </c>
      <c r="H126" s="5">
        <f>'Ввод данных'!M126</f>
        <v>9</v>
      </c>
      <c r="I126" s="5" t="str">
        <f>'Ввод данных'!N126</f>
        <v>математика, информатика</v>
      </c>
      <c r="J126" s="5">
        <f>'Ввод данных'!O126</f>
        <v>0</v>
      </c>
      <c r="K126" s="5" t="str">
        <f>CONCATENATE("КПК",'Ввод данных'!P126,"; тьютор",'Ввод данных'!Q126,"; ИКТ",'Ввод данных'!R126)</f>
        <v>КПК2022 (профпереподготовка по направлению менеджмент в сфере образования) 2023; тьютор; ИКТ</v>
      </c>
      <c r="L126" s="5" t="e">
        <f>CONCATENATE('Ввод данных'!#REF!,'Ввод данных'!#REF!,'Ввод данных'!S126,'Ввод данных'!T126)</f>
        <v>#REF!</v>
      </c>
      <c r="M126" s="8" t="e">
        <f>'Ввод данных'!#REF!</f>
        <v>#REF!</v>
      </c>
      <c r="N126" s="5" t="e">
        <f>'Ввод данных'!#REF!</f>
        <v>#REF!</v>
      </c>
      <c r="O126" s="5" t="e">
        <f>Обработка!S125</f>
        <v>#REF!</v>
      </c>
    </row>
    <row r="127" ht="76.5" spans="1:15">
      <c r="A127" s="5">
        <f>'Ввод данных'!B127</f>
        <v>113</v>
      </c>
      <c r="B127" s="5" t="str">
        <f>'Ввод данных'!C127</f>
        <v>Филиппова Ольга Михайловна</v>
      </c>
      <c r="C127" s="8" t="str">
        <f>'Ввод данных'!D127</f>
        <v>НОО, ООО, СОО</v>
      </c>
      <c r="D127" s="5" t="str">
        <f>CONCATENATE('Ввод данных'!G127," ",'Ввод данных'!H127," ",'Ввод данных'!I127," ",'Ввод данных'!J127)</f>
        <v>высшее Костромской педагогический институт имени Некрасова 1992 очная</v>
      </c>
      <c r="E127" s="5">
        <f>'Ввод данных'!F127</f>
        <v>32</v>
      </c>
      <c r="F127" s="5" t="str">
        <f>'Ввод данных'!K127</f>
        <v>учитель иностранных языков</v>
      </c>
      <c r="G127" s="5" t="str">
        <f>'Ввод данных'!L127</f>
        <v> учитель французского языка</v>
      </c>
      <c r="H127" s="5">
        <f>'Ввод данных'!M127</f>
        <v>29</v>
      </c>
      <c r="I127" s="5" t="str">
        <f>'Ввод данных'!N127</f>
        <v>французский язык </v>
      </c>
      <c r="J127" s="5">
        <f>'Ввод данных'!O127</f>
        <v>0</v>
      </c>
      <c r="K127" s="5" t="str">
        <f>CONCATENATE("КПК",'Ввод данных'!P127,"; тьютор",'Ввод данных'!Q127,"; ИКТ",'Ввод данных'!R127)</f>
        <v>КПК2021; тьютор; ИКТ</v>
      </c>
      <c r="L127" s="5" t="str">
        <f>CONCATENATE('Ввод данных'!S127,'Ввод данных'!T127,'Ввод данных'!U127,'Ввод данных'!V127)</f>
        <v>Почетная грамота ДОН2021</v>
      </c>
      <c r="M127" s="8" t="e">
        <f>'Ввод данных'!#REF!</f>
        <v>#REF!</v>
      </c>
      <c r="N127" s="5" t="e">
        <f>'Ввод данных'!#REF!</f>
        <v>#REF!</v>
      </c>
      <c r="O127" s="5" t="e">
        <f>Обработка!S126</f>
        <v>#REF!</v>
      </c>
    </row>
    <row r="128" ht="76.5" spans="1:15">
      <c r="A128" s="5">
        <f>'Ввод данных'!B128</f>
        <v>114</v>
      </c>
      <c r="B128" s="5" t="str">
        <f>'Ввод данных'!C128</f>
        <v>Фираго Юлия Владимировна</v>
      </c>
      <c r="C128" s="8" t="str">
        <f>'Ввод данных'!D128</f>
        <v>ООО, СОО</v>
      </c>
      <c r="D128" s="5" t="str">
        <f>CONCATENATE('Ввод данных'!G128," ",'Ввод данных'!H128," ",'Ввод данных'!I128," ",'Ввод данных'!J128)</f>
        <v>высшее Костромской педагогический институт имени Некрасова 1999 очная</v>
      </c>
      <c r="E128" s="5">
        <f>'Ввод данных'!F128</f>
        <v>26</v>
      </c>
      <c r="F128" s="5" t="str">
        <f>'Ввод данных'!K128</f>
        <v>учитель истории по специальности "История"  </v>
      </c>
      <c r="G128" s="5" t="str">
        <f>'Ввод данных'!L128</f>
        <v> учитель истории и обществознания</v>
      </c>
      <c r="H128" s="5">
        <f>'Ввод данных'!M128</f>
        <v>34</v>
      </c>
      <c r="I128" s="5" t="str">
        <f>'Ввод данных'!N128</f>
        <v>история обществознание</v>
      </c>
      <c r="J128" s="5">
        <f>'Ввод данных'!O128</f>
        <v>0</v>
      </c>
      <c r="K128" s="5" t="str">
        <f>CONCATENATE("КПК",'Ввод данных'!P128,"; тьютор",'Ввод данных'!Q128,"; ИКТ",'Ввод данных'!R128)</f>
        <v>КПК2024; тьютор; ИКТ</v>
      </c>
      <c r="L128" s="5" t="str">
        <f>CONCATENATE('Ввод данных'!S128,'Ввод данных'!T128,'Ввод данных'!U128,'Ввод данных'!V128)</f>
        <v>ПГ МОН РФ Отличник просвещения2021 2024Благодарность Губернатора2023</v>
      </c>
      <c r="M128" s="8" t="e">
        <f>'Ввод данных'!#REF!</f>
        <v>#REF!</v>
      </c>
      <c r="N128" s="5" t="e">
        <f>'Ввод данных'!#REF!</f>
        <v>#REF!</v>
      </c>
      <c r="O128" s="5" t="e">
        <f>Обработка!S127</f>
        <v>#REF!</v>
      </c>
    </row>
    <row r="129" ht="89.25" spans="1:15">
      <c r="A129" s="5">
        <f>'Ввод данных'!B129</f>
        <v>115</v>
      </c>
      <c r="B129" s="5" t="str">
        <f>'Ввод данных'!C129</f>
        <v>Хабарова Светлана Александровна</v>
      </c>
      <c r="C129" s="8" t="str">
        <f>'Ввод данных'!D129</f>
        <v>ООО</v>
      </c>
      <c r="D129" s="5" t="str">
        <f>CONCATENATE('Ввод данных'!G129," ",'Ввод данных'!H129," ",'Ввод данных'!I129," ",'Ввод данных'!J129)</f>
        <v>высшее Шадринский государственный педагогический университет 2019 очная</v>
      </c>
      <c r="E129" s="5">
        <f>'Ввод данных'!F129</f>
        <v>23</v>
      </c>
      <c r="F129" s="5" t="str">
        <f>'Ввод данных'!K129</f>
        <v>право на ведение профессиональной деятельности в сфере "Математики"</v>
      </c>
      <c r="G129" s="5" t="str">
        <f>'Ввод данных'!L129</f>
        <v>учитель математики</v>
      </c>
      <c r="H129" s="5">
        <f>'Ввод данных'!M129</f>
        <v>22</v>
      </c>
      <c r="I129" s="5" t="str">
        <f>'Ввод данных'!N129</f>
        <v>математика</v>
      </c>
      <c r="J129" s="5">
        <f>'Ввод данных'!O129</f>
        <v>0</v>
      </c>
      <c r="K129" s="5" t="str">
        <f>CONCATENATE("КПК",'Ввод данных'!P129,"; тьютор",'Ввод данных'!Q129,"; ИКТ",'Ввод данных'!R129)</f>
        <v>КПК2022; тьютор; ИКТ</v>
      </c>
      <c r="L129" s="5" t="str">
        <f>CONCATENATE('Ввод данных'!S129,'Ввод данных'!T129,'Ввод данных'!U129,'Ввод данных'!V129)</f>
        <v/>
      </c>
      <c r="M129" s="8" t="e">
        <f>'Ввод данных'!#REF!</f>
        <v>#REF!</v>
      </c>
      <c r="N129" s="5" t="e">
        <f>'Ввод данных'!#REF!</f>
        <v>#REF!</v>
      </c>
      <c r="O129" s="5" t="e">
        <f>Обработка!S128</f>
        <v>#REF!</v>
      </c>
    </row>
    <row r="130" ht="114.75" spans="1:15">
      <c r="A130" s="5">
        <f>'Ввод данных'!B130</f>
        <v>116</v>
      </c>
      <c r="B130" s="5" t="str">
        <f>'Ввод данных'!C130</f>
        <v>Цветкова Оксана Николаевна</v>
      </c>
      <c r="C130" s="8" t="str">
        <f>'Ввод данных'!D130</f>
        <v>ООО, СОО</v>
      </c>
      <c r="D130" s="5" t="str">
        <f>CONCATENATE('Ввод данных'!G130," ",'Ввод данных'!H130," ",'Ввод данных'!I130," ",'Ввод данных'!J130)</f>
        <v>высшее… Костромской педагогический институт имени Некрасова 1992 Очная</v>
      </c>
      <c r="E130" s="5">
        <f>'Ввод данных'!F130</f>
        <v>32</v>
      </c>
      <c r="F130" s="5" t="str">
        <f>'Ввод данных'!K130</f>
        <v>учитель истории и обществознания, методист по воспитательной работе</v>
      </c>
      <c r="G130" s="5" t="str">
        <f>'Ввод данных'!L130</f>
        <v>заместитель директора </v>
      </c>
      <c r="H130" s="5">
        <f>'Ввод данных'!M130</f>
        <v>9</v>
      </c>
      <c r="I130" s="5" t="str">
        <f>'Ввод данных'!N130</f>
        <v>история обществознание</v>
      </c>
      <c r="J130" s="5">
        <f>'Ввод данных'!O130</f>
        <v>0</v>
      </c>
      <c r="K130" s="5" t="str">
        <f>CONCATENATE("КПК",'Ввод данных'!P130,"; тьютор",'Ввод данных'!Q130,"; ИКТ",'Ввод данных'!R130)</f>
        <v>КПК2022 (профпереподготовка по направлению менеджмент в сфере образования)  2023 ; тьютор; ИКТ</v>
      </c>
      <c r="L130" s="5" t="e">
        <f>CONCATENATE('Ввод данных'!#REF!,'Ввод данных'!#REF!,'Ввод данных'!S130,'Ввод данных'!T130)</f>
        <v>#REF!</v>
      </c>
      <c r="M130" s="8" t="e">
        <f>'Ввод данных'!#REF!</f>
        <v>#REF!</v>
      </c>
      <c r="N130" s="5" t="e">
        <f>'Ввод данных'!#REF!</f>
        <v>#REF!</v>
      </c>
      <c r="O130" s="5" t="e">
        <f>Обработка!S129</f>
        <v>#REF!</v>
      </c>
    </row>
    <row r="131" ht="127.5" spans="1:15">
      <c r="A131" s="5">
        <f>'Ввод данных'!B131</f>
        <v>117</v>
      </c>
      <c r="B131" s="5" t="str">
        <f>'Ввод данных'!C131</f>
        <v>Шатохина Александра Евгеньевна</v>
      </c>
      <c r="C131" s="8" t="str">
        <f>'Ввод данных'!D131</f>
        <v>НОО</v>
      </c>
      <c r="D131" s="5" t="str">
        <f>CONCATENATE('Ввод данных'!G131," ",'Ввод данных'!H131," ",'Ввод данных'!I131," ",'Ввод данных'!J131)</f>
        <v>высшее КГУ 2022 очная</v>
      </c>
      <c r="E131" s="5">
        <f>'Ввод данных'!F131</f>
        <v>4</v>
      </c>
      <c r="F131" s="5" t="str">
        <f>'Ввод данных'!K131</f>
        <v>специальное (дефектологическое) образование</v>
      </c>
      <c r="G131" s="5" t="str">
        <f>'Ввод данных'!L131</f>
        <v>учитель-дефектолог</v>
      </c>
      <c r="H131" s="5">
        <f>'Ввод данных'!M131</f>
        <v>36</v>
      </c>
      <c r="I131" s="5" t="str">
        <f>'Ввод данных'!N131</f>
        <v>начальные классы</v>
      </c>
      <c r="J131" s="5">
        <f>'Ввод данных'!O131</f>
        <v>0</v>
      </c>
      <c r="K131" s="5" t="str">
        <f>CONCATENATE("КПК",'Ввод данных'!P131,"; тьютор",'Ввод данных'!Q131,"; ИКТ",'Ввод данных'!R131)</f>
        <v>КПК2021 Профпереподготовка учитель начальных классов 2025 год профпереподготовка Альтернативная коммуникация; тьютор; ИКТ</v>
      </c>
      <c r="L131" s="5" t="str">
        <f>CONCATENATE('Ввод данных'!S131,'Ввод данных'!T131,'Ввод данных'!U131,'Ввод данных'!V131)</f>
        <v/>
      </c>
      <c r="M131" s="8" t="e">
        <f>'Ввод данных'!#REF!</f>
        <v>#REF!</v>
      </c>
      <c r="N131" s="5" t="e">
        <f>'Ввод данных'!#REF!</f>
        <v>#REF!</v>
      </c>
      <c r="O131" s="5" t="e">
        <f>Обработка!S130</f>
        <v>#REF!</v>
      </c>
    </row>
    <row r="132" ht="76.5" spans="1:15">
      <c r="A132" s="5">
        <f>'Ввод данных'!B132</f>
        <v>118</v>
      </c>
      <c r="B132" s="5" t="str">
        <f>'Ввод данных'!C132</f>
        <v>Штыркова Дарья Александровна</v>
      </c>
      <c r="C132" s="8" t="str">
        <f>'Ввод данных'!D132</f>
        <v>НОО, ООО</v>
      </c>
      <c r="D132" s="5" t="str">
        <f>CONCATENATE('Ввод данных'!G132," ",'Ввод данных'!H132," ",'Ввод данных'!I132," ",'Ввод данных'!J132)</f>
        <v>высшее Костромской государственный университет 2021 очная</v>
      </c>
      <c r="E132" s="5">
        <f>'Ввод данных'!F132</f>
        <v>3</v>
      </c>
      <c r="F132" s="5" t="str">
        <f>'Ввод данных'!K132</f>
        <v>Педагогическое образование с жвумя профилями иностранные языки</v>
      </c>
      <c r="G132" s="5" t="str">
        <f>'Ввод данных'!L132</f>
        <v> учитель английского языка</v>
      </c>
      <c r="H132" s="5">
        <f>'Ввод данных'!M132</f>
        <v>24</v>
      </c>
      <c r="I132" s="5" t="str">
        <f>'Ввод данных'!N132</f>
        <v>английский язык </v>
      </c>
      <c r="J132" s="5" t="str">
        <f>'Ввод данных'!O132</f>
        <v>КГУ магистратура</v>
      </c>
      <c r="K132" s="5" t="str">
        <f>CONCATENATE("КПК",'Ввод данных'!P132,"; тьютор",'Ввод данных'!Q132,"; ИКТ",'Ввод данных'!R132)</f>
        <v>КПК2023; тьютор; ИКТ</v>
      </c>
      <c r="L132" s="5" t="str">
        <f>CONCATENATE('Ввод данных'!S132,'Ввод данных'!T132,'Ввод данных'!U132,'Ввод данных'!V132)</f>
        <v>БП Комитета образования,культуры и спорта2024</v>
      </c>
      <c r="M132" s="8" t="e">
        <f>'Ввод данных'!#REF!</f>
        <v>#REF!</v>
      </c>
      <c r="N132" s="5" t="e">
        <f>'Ввод данных'!#REF!</f>
        <v>#REF!</v>
      </c>
      <c r="O132" s="5" t="e">
        <f>Обработка!S131</f>
        <v>#REF!</v>
      </c>
    </row>
    <row r="133" ht="89.25" spans="1:15">
      <c r="A133" s="5">
        <f>'Ввод данных'!B133</f>
        <v>119</v>
      </c>
      <c r="B133" s="5" t="str">
        <f>'Ввод данных'!C133</f>
        <v>Смирнова Елена Сафаровна</v>
      </c>
      <c r="C133" s="8" t="str">
        <f>'Ввод данных'!D133</f>
        <v>ООО, СОО</v>
      </c>
      <c r="D133" s="5" t="str">
        <f>CONCATENATE('Ввод данных'!G133," ",'Ввод данных'!H133," ",'Ввод данных'!I133," ",'Ввод данных'!J133)</f>
        <v>высшее Костромской государственный университет имени им. Некрасова 2008 очная</v>
      </c>
      <c r="E133" s="5">
        <f>'Ввод данных'!F133</f>
        <v>16</v>
      </c>
      <c r="F133" s="5" t="str">
        <f>'Ввод данных'!K133</f>
        <v>учитель математики и информатики</v>
      </c>
      <c r="G133" s="5" t="str">
        <f>'Ввод данных'!L133</f>
        <v>педагог дополнительного образования</v>
      </c>
      <c r="H133" s="5">
        <f>'Ввод данных'!M133</f>
        <v>18</v>
      </c>
      <c r="I133" s="5" t="str">
        <f>'Ввод данных'!N133</f>
        <v>информатика</v>
      </c>
      <c r="J133" s="5">
        <f>'Ввод данных'!O133</f>
        <v>0</v>
      </c>
      <c r="K133" s="5" t="str">
        <f>CONCATENATE("КПК",'Ввод данных'!P133,"; тьютор",'Ввод данных'!Q133,"; ИКТ",'Ввод данных'!R133)</f>
        <v>КПК2023; тьютор; ИКТ</v>
      </c>
      <c r="L133" s="5" t="str">
        <f>CONCATENATE('Ввод данных'!S133,'Ввод данных'!T133,'Ввод данных'!U133,'Ввод данных'!V133)</f>
        <v/>
      </c>
      <c r="M133" s="8" t="e">
        <f>'Ввод данных'!#REF!</f>
        <v>#REF!</v>
      </c>
      <c r="N133" s="5" t="e">
        <f>'Ввод данных'!#REF!</f>
        <v>#REF!</v>
      </c>
      <c r="O133" s="5" t="e">
        <f>Обработка!S132</f>
        <v>#REF!</v>
      </c>
    </row>
    <row r="134" ht="76.5" spans="1:15">
      <c r="A134" s="5">
        <f>'Ввод данных'!B134</f>
        <v>120</v>
      </c>
      <c r="B134" s="5" t="str">
        <f>'Ввод данных'!C142</f>
        <v>Седова Ольга Павловна</v>
      </c>
      <c r="C134" s="8">
        <f>'Ввод данных'!D142</f>
        <v>0</v>
      </c>
      <c r="D134" s="5" t="str">
        <f>CONCATENATE('Ввод данных'!G142," ",'Ввод данных'!H142," ",'Ввод данных'!I142," ",'Ввод данных'!J142)</f>
        <v>высшее Костромской государственный технологический университет 1978 очная</v>
      </c>
      <c r="E134" s="5">
        <f>'Ввод данных'!F142</f>
        <v>0</v>
      </c>
      <c r="F134" s="5" t="str">
        <f>'Ввод данных'!K142</f>
        <v>Инженер-технолог текстильной промышленности</v>
      </c>
      <c r="G134" s="5" t="str">
        <f>'Ввод данных'!L142</f>
        <v>лаборант</v>
      </c>
      <c r="H134" s="5">
        <f>'Ввод данных'!M149</f>
        <v>36</v>
      </c>
      <c r="I134" s="5">
        <f>'Ввод данных'!N149</f>
        <v>0</v>
      </c>
      <c r="J134" s="5">
        <f>'Ввод данных'!O149</f>
        <v>0</v>
      </c>
      <c r="K134" s="5" t="str">
        <f>CONCATENATE("КПК",'Ввод данных'!P149,"; тьютор",'Ввод данных'!Q149,"; ИКТ",'Ввод данных'!R149)</f>
        <v>КПК; тьютор; ИКТ</v>
      </c>
      <c r="L134" s="5" t="str">
        <f>CONCATENATE('Ввод данных'!S149,'Ввод данных'!T149,'Ввод данных'!U149,'Ввод данных'!V149)</f>
        <v/>
      </c>
      <c r="M134" s="8" t="e">
        <f>'Ввод данных'!#REF!</f>
        <v>#REF!</v>
      </c>
      <c r="N134" s="5" t="e">
        <f>'Ввод данных'!#REF!</f>
        <v>#REF!</v>
      </c>
      <c r="O134" s="5" t="e">
        <f>Обработка!S133</f>
        <v>#REF!</v>
      </c>
    </row>
    <row r="135" ht="89.25" spans="1:15">
      <c r="A135" s="5">
        <f>'Ввод данных'!B135</f>
        <v>121</v>
      </c>
      <c r="B135" s="5" t="str">
        <f>'Ввод данных'!C135</f>
        <v>Красавина Мария Сергеевна</v>
      </c>
      <c r="C135" s="8" t="str">
        <f>'Ввод данных'!D135</f>
        <v>ООО</v>
      </c>
      <c r="D135" s="5" t="str">
        <f>CONCATENATE('Ввод данных'!G135," ",'Ввод данных'!H135," ",'Ввод данных'!I135," ",'Ввод данных'!J135)</f>
        <v>высшее Костромской государственный технологический университет 2011 очная</v>
      </c>
      <c r="E135" s="5">
        <f>'Ввод данных'!F135</f>
        <v>6</v>
      </c>
      <c r="F135" s="5" t="str">
        <f>'Ввод данных'!K135</f>
        <v>инженер по специальности системы автоматизированного проектирования</v>
      </c>
      <c r="G135" s="5" t="str">
        <f>'Ввод данных'!L135</f>
        <v>педагог дополнительного образования</v>
      </c>
      <c r="H135" s="5" t="str">
        <f>'Ввод данных'!M135</f>
        <v>декрет</v>
      </c>
      <c r="I135" s="5">
        <f>'Ввод данных'!N135</f>
        <v>0</v>
      </c>
      <c r="J135" s="5">
        <f>'Ввод данных'!O135</f>
        <v>0</v>
      </c>
      <c r="K135" s="5" t="str">
        <f>CONCATENATE("КПК",'Ввод данных'!P135,"; тьютор",'Ввод данных'!Q135,"; ИКТ",'Ввод данных'!R135)</f>
        <v>КПК2021; тьютор; ИКТ</v>
      </c>
      <c r="L135" s="5" t="e">
        <f>CONCATENATE('Ввод данных'!#REF!,'Ввод данных'!#REF!,'Ввод данных'!S135,'Ввод данных'!T135)</f>
        <v>#REF!</v>
      </c>
      <c r="M135" s="8" t="e">
        <f>'Ввод данных'!#REF!</f>
        <v>#REF!</v>
      </c>
      <c r="N135" s="5" t="e">
        <f>'Ввод данных'!#REF!</f>
        <v>#REF!</v>
      </c>
      <c r="O135" s="5" t="e">
        <f>Обработка!S134</f>
        <v>#REF!</v>
      </c>
    </row>
    <row r="136" ht="63.75" spans="1:15">
      <c r="A136" s="5">
        <f>'Ввод данных'!B136</f>
        <v>122</v>
      </c>
      <c r="B136" s="5" t="str">
        <f>'Ввод данных'!C136</f>
        <v>Силкин Сергей Андрисович</v>
      </c>
      <c r="C136" s="8" t="str">
        <f>'Ввод данных'!D136</f>
        <v>ООО</v>
      </c>
      <c r="D136" s="5" t="str">
        <f>CONCATENATE('Ввод данных'!G136," ",'Ввод данных'!H136," ",'Ввод данных'!I136," ",'Ввод данных'!J136)</f>
        <v>высшее   </v>
      </c>
      <c r="E136" s="5">
        <f>'Ввод данных'!F136</f>
        <v>10</v>
      </c>
      <c r="F136" s="5">
        <f>'Ввод данных'!K136</f>
        <v>0</v>
      </c>
      <c r="G136" s="5" t="str">
        <f>'Ввод данных'!L136</f>
        <v>педагог дополнительного образования</v>
      </c>
      <c r="H136" s="5">
        <f>'Ввод данных'!M136</f>
        <v>18</v>
      </c>
      <c r="I136" s="5">
        <f>'Ввод данных'!N136</f>
        <v>0</v>
      </c>
      <c r="J136" s="5">
        <f>'Ввод данных'!O136</f>
        <v>0</v>
      </c>
      <c r="K136" s="5" t="str">
        <f>CONCATENATE("КПК",'Ввод данных'!P136,"; тьютор",'Ввод данных'!Q136,"; ИКТ",'Ввод данных'!R136)</f>
        <v>КПК2021; тьютор; ИКТ</v>
      </c>
      <c r="L136" s="5" t="str">
        <f>CONCATENATE('Ввод данных'!S136,'Ввод данных'!T136,'Ввод данных'!U136,'Ввод данных'!V136)</f>
        <v/>
      </c>
      <c r="M136" s="8" t="e">
        <f>'Ввод данных'!#REF!</f>
        <v>#REF!</v>
      </c>
      <c r="N136" s="5" t="e">
        <f>'Ввод данных'!#REF!</f>
        <v>#REF!</v>
      </c>
      <c r="O136" s="5" t="e">
        <f>Обработка!S135</f>
        <v>#REF!</v>
      </c>
    </row>
    <row r="137" ht="63.75" spans="1:15">
      <c r="A137" s="5">
        <f>'Ввод данных'!B137</f>
        <v>123</v>
      </c>
      <c r="B137" s="5" t="str">
        <f>'Ввод данных'!C137</f>
        <v>Махалов Евгений Сергеевич</v>
      </c>
      <c r="C137" s="8" t="str">
        <f>'Ввод данных'!D137</f>
        <v>ООО</v>
      </c>
      <c r="D137" s="5" t="str">
        <f>CONCATENATE('Ввод данных'!G137," ",'Ввод данных'!H137," ",'Ввод данных'!I137," ",'Ввод данных'!J137)</f>
        <v>высшее КГУ им. Некрасова 2012 очная</v>
      </c>
      <c r="E137" s="5">
        <f>'Ввод данных'!F137</f>
        <v>10</v>
      </c>
      <c r="F137" s="5" t="str">
        <f>'Ввод данных'!K137</f>
        <v>педагог по физической культуре</v>
      </c>
      <c r="G137" s="5" t="str">
        <f>'Ввод данных'!L137</f>
        <v>педагог дополнительного образования</v>
      </c>
      <c r="H137" s="5">
        <f>'Ввод данных'!M137</f>
        <v>9</v>
      </c>
      <c r="I137" s="5">
        <f>'Ввод данных'!N137</f>
        <v>0</v>
      </c>
      <c r="J137" s="5">
        <f>'Ввод данных'!O137</f>
        <v>0</v>
      </c>
      <c r="K137" s="5" t="str">
        <f>CONCATENATE("КПК",'Ввод данных'!P137,"; тьютор",'Ввод данных'!Q137,"; ИКТ",'Ввод данных'!R137)</f>
        <v>КПК; тьютор; ИКТ</v>
      </c>
      <c r="L137" s="5" t="e">
        <f>CONCATENATE('Ввод данных'!#REF!,'Ввод данных'!#REF!,'Ввод данных'!S137,'Ввод данных'!T137)</f>
        <v>#REF!</v>
      </c>
      <c r="M137" s="8" t="e">
        <f>'Ввод данных'!#REF!</f>
        <v>#REF!</v>
      </c>
      <c r="N137" s="5" t="e">
        <f>'Ввод данных'!#REF!</f>
        <v>#REF!</v>
      </c>
      <c r="O137" s="5" t="e">
        <f>Обработка!S136</f>
        <v>#REF!</v>
      </c>
    </row>
    <row r="138" spans="2:2">
      <c r="B138" s="23"/>
    </row>
    <row r="139" spans="2:2">
      <c r="B139" s="23"/>
    </row>
    <row r="140" spans="2:2">
      <c r="B140" s="23"/>
    </row>
    <row r="141" spans="2:2">
      <c r="B141" s="23"/>
    </row>
    <row r="142" spans="2:2">
      <c r="B142" s="23"/>
    </row>
    <row r="143" spans="2:2">
      <c r="B143" s="23"/>
    </row>
    <row r="144" spans="2:2">
      <c r="B144" s="23"/>
    </row>
    <row r="145" spans="2:2">
      <c r="B145" s="23"/>
    </row>
    <row r="146" spans="2:2">
      <c r="B146" s="23"/>
    </row>
    <row r="147" spans="2:2">
      <c r="B147" s="23"/>
    </row>
    <row r="148" spans="2:2">
      <c r="B148" s="23"/>
    </row>
    <row r="149" spans="2:2">
      <c r="B149" s="23"/>
    </row>
    <row r="150" spans="2:2">
      <c r="B150" s="23"/>
    </row>
    <row r="151" spans="2:2">
      <c r="B151" s="23"/>
    </row>
    <row r="152" spans="2:2">
      <c r="B152" s="23"/>
    </row>
    <row r="153" spans="2:2">
      <c r="B153" s="23"/>
    </row>
    <row r="154" spans="2:2">
      <c r="B154" s="23"/>
    </row>
    <row r="155" spans="2:2">
      <c r="B155" s="23"/>
    </row>
    <row r="156" spans="2:2">
      <c r="B156" s="23"/>
    </row>
    <row r="157" spans="2:2">
      <c r="B157" s="23"/>
    </row>
    <row r="158" spans="2:2">
      <c r="B158" s="23"/>
    </row>
    <row r="159" spans="2:2">
      <c r="B159" s="23"/>
    </row>
    <row r="160" spans="2:2">
      <c r="B160" s="23"/>
    </row>
    <row r="161" spans="2:2">
      <c r="B161" s="23"/>
    </row>
    <row r="162" spans="2:2">
      <c r="B162" s="23"/>
    </row>
    <row r="163" spans="2:2">
      <c r="B163" s="23"/>
    </row>
    <row r="164" spans="2:2">
      <c r="B164" s="23"/>
    </row>
    <row r="165" spans="2:2">
      <c r="B165" s="23"/>
    </row>
    <row r="166" spans="2:2">
      <c r="B166" s="23"/>
    </row>
    <row r="167" spans="2:2">
      <c r="B167" s="23"/>
    </row>
    <row r="168" spans="2:2">
      <c r="B168" s="23"/>
    </row>
    <row r="169" spans="2:2">
      <c r="B169" s="23"/>
    </row>
    <row r="170" spans="2:2">
      <c r="B170" s="23"/>
    </row>
    <row r="171" spans="2:2">
      <c r="B171" s="23"/>
    </row>
    <row r="172" spans="2:2">
      <c r="B172" s="23"/>
    </row>
    <row r="173" spans="2:2">
      <c r="B173" s="23"/>
    </row>
    <row r="174" spans="2:2">
      <c r="B174" s="23"/>
    </row>
    <row r="175" spans="2:2">
      <c r="B175" s="23"/>
    </row>
    <row r="176" spans="2:2">
      <c r="B176" s="23"/>
    </row>
    <row r="177" spans="2:2">
      <c r="B177" s="23"/>
    </row>
    <row r="178" spans="2:2">
      <c r="B178" s="23"/>
    </row>
    <row r="179" spans="2:2">
      <c r="B179" s="23"/>
    </row>
    <row r="180" spans="2:2">
      <c r="B180" s="23"/>
    </row>
    <row r="181" spans="2:2">
      <c r="B181" s="23"/>
    </row>
    <row r="182" spans="2:2">
      <c r="B182" s="23"/>
    </row>
    <row r="183" spans="2:2">
      <c r="B183" s="23"/>
    </row>
    <row r="184" spans="2:2">
      <c r="B184" s="23"/>
    </row>
    <row r="185" spans="2:2">
      <c r="B185" s="23"/>
    </row>
    <row r="186" spans="2:2">
      <c r="B186" s="23"/>
    </row>
    <row r="187" spans="2:2">
      <c r="B187" s="23"/>
    </row>
    <row r="188" spans="2:2">
      <c r="B188" s="23"/>
    </row>
    <row r="189" spans="2:2">
      <c r="B189" s="23"/>
    </row>
    <row r="190" spans="2:2">
      <c r="B190" s="23"/>
    </row>
    <row r="191" spans="2:2">
      <c r="B191" s="23"/>
    </row>
    <row r="192" spans="2:2">
      <c r="B192" s="23"/>
    </row>
    <row r="193" spans="2:2">
      <c r="B193" s="23"/>
    </row>
    <row r="194" spans="2:2">
      <c r="B194" s="23"/>
    </row>
    <row r="195" spans="2:2">
      <c r="B195" s="23"/>
    </row>
    <row r="196" spans="2:2">
      <c r="B196" s="23"/>
    </row>
    <row r="197" spans="2:2">
      <c r="B197" s="23"/>
    </row>
    <row r="198" spans="2:2">
      <c r="B198" s="23"/>
    </row>
    <row r="199" spans="2:2">
      <c r="B199" s="23"/>
    </row>
    <row r="200" spans="2:2">
      <c r="B200" s="23"/>
    </row>
    <row r="201" spans="2:2">
      <c r="B201" s="23"/>
    </row>
    <row r="202" spans="2:2">
      <c r="B202" s="23"/>
    </row>
    <row r="203" spans="2:2">
      <c r="B203" s="23"/>
    </row>
    <row r="204" spans="2:2">
      <c r="B204" s="23"/>
    </row>
    <row r="205" spans="2:2">
      <c r="B205" s="23"/>
    </row>
    <row r="206" spans="2:2">
      <c r="B206" s="23"/>
    </row>
    <row r="207" spans="2:2">
      <c r="B207" s="23"/>
    </row>
    <row r="208" spans="2:2">
      <c r="B208" s="23"/>
    </row>
    <row r="209" spans="2:2">
      <c r="B209" s="23"/>
    </row>
    <row r="210" spans="2:2">
      <c r="B210" s="23"/>
    </row>
    <row r="211" spans="2:2">
      <c r="B211" s="23"/>
    </row>
    <row r="212" spans="2:2">
      <c r="B212" s="23"/>
    </row>
    <row r="213" spans="2:2">
      <c r="B213" s="23"/>
    </row>
    <row r="214" spans="2:2">
      <c r="B214" s="23"/>
    </row>
    <row r="215" spans="2:2">
      <c r="B215" s="23"/>
    </row>
    <row r="216" spans="2:2">
      <c r="B216" s="23"/>
    </row>
    <row r="217" spans="2:2">
      <c r="B217" s="23"/>
    </row>
    <row r="218" spans="2:2">
      <c r="B218" s="23"/>
    </row>
    <row r="219" spans="2:2">
      <c r="B219" s="23"/>
    </row>
    <row r="220" spans="2:2">
      <c r="B220" s="23"/>
    </row>
    <row r="221" spans="2:2">
      <c r="B221" s="23"/>
    </row>
    <row r="222" spans="2:2">
      <c r="B222" s="23"/>
    </row>
    <row r="223" spans="2:2">
      <c r="B223" s="23"/>
    </row>
    <row r="224" spans="2:2">
      <c r="B224" s="23"/>
    </row>
    <row r="225" spans="2:2">
      <c r="B225" s="23"/>
    </row>
    <row r="226" spans="2:2">
      <c r="B226" s="23"/>
    </row>
    <row r="227" spans="2:2">
      <c r="B227" s="23"/>
    </row>
    <row r="228" spans="2:2">
      <c r="B228" s="23"/>
    </row>
    <row r="229" spans="2:2">
      <c r="B229" s="23"/>
    </row>
    <row r="230" spans="2:2">
      <c r="B230" s="23"/>
    </row>
    <row r="231" spans="2:2">
      <c r="B231" s="23"/>
    </row>
    <row r="232" spans="2:2">
      <c r="B232" s="23"/>
    </row>
    <row r="233" spans="2:2">
      <c r="B233" s="23"/>
    </row>
    <row r="234" spans="2:2">
      <c r="B234" s="23"/>
    </row>
    <row r="235" spans="2:2">
      <c r="B235" s="23"/>
    </row>
    <row r="236" spans="2:2">
      <c r="B236" s="23"/>
    </row>
    <row r="237" spans="2:2">
      <c r="B237" s="23"/>
    </row>
    <row r="238" spans="2:2">
      <c r="B238" s="23"/>
    </row>
    <row r="239" spans="2:2">
      <c r="B239" s="23"/>
    </row>
    <row r="240" spans="2:2">
      <c r="B240" s="23"/>
    </row>
    <row r="241" spans="2:2">
      <c r="B241" s="23"/>
    </row>
    <row r="242" spans="2:2">
      <c r="B242" s="23"/>
    </row>
    <row r="243" spans="2:2">
      <c r="B243" s="23"/>
    </row>
    <row r="244" spans="2:2">
      <c r="B244" s="23"/>
    </row>
    <row r="245" spans="2:2">
      <c r="B245" s="23"/>
    </row>
    <row r="246" spans="2:2">
      <c r="B246" s="23"/>
    </row>
    <row r="247" spans="2:2">
      <c r="B247" s="23"/>
    </row>
    <row r="248" spans="2:2">
      <c r="B248" s="23"/>
    </row>
    <row r="249" spans="2:2">
      <c r="B249" s="23"/>
    </row>
    <row r="250" spans="2:2">
      <c r="B250" s="23"/>
    </row>
    <row r="251" spans="2:2">
      <c r="B251" s="23"/>
    </row>
    <row r="252" spans="2:2">
      <c r="B252" s="23"/>
    </row>
    <row r="253" spans="2:2">
      <c r="B253" s="23"/>
    </row>
    <row r="254" spans="2:2">
      <c r="B254" s="23"/>
    </row>
    <row r="255" spans="2:2">
      <c r="B255" s="23"/>
    </row>
    <row r="256" spans="2:2">
      <c r="B256" s="23"/>
    </row>
    <row r="257" spans="2:2">
      <c r="B257" s="23"/>
    </row>
    <row r="258" spans="2:2">
      <c r="B258" s="23"/>
    </row>
    <row r="259" spans="2:2">
      <c r="B259" s="23"/>
    </row>
    <row r="260" spans="2:2">
      <c r="B260" s="23"/>
    </row>
    <row r="261" spans="2:2">
      <c r="B261" s="23"/>
    </row>
    <row r="262" spans="2:2">
      <c r="B262" s="23"/>
    </row>
    <row r="263" spans="2:2">
      <c r="B263" s="23"/>
    </row>
    <row r="264" spans="2:2">
      <c r="B264" s="23"/>
    </row>
    <row r="265" spans="2:2">
      <c r="B265" s="23"/>
    </row>
    <row r="266" spans="2:2">
      <c r="B266" s="23"/>
    </row>
    <row r="267" spans="2:2">
      <c r="B267" s="23"/>
    </row>
    <row r="268" spans="2:2">
      <c r="B268" s="23"/>
    </row>
    <row r="269" spans="2:2">
      <c r="B269" s="23"/>
    </row>
    <row r="270" spans="2:2">
      <c r="B270" s="23"/>
    </row>
    <row r="271" spans="2:2">
      <c r="B271" s="23"/>
    </row>
    <row r="272" spans="2:2">
      <c r="B272" s="23"/>
    </row>
    <row r="273" spans="2:2">
      <c r="B273" s="23"/>
    </row>
    <row r="274" spans="2:2">
      <c r="B274" s="23"/>
    </row>
  </sheetData>
  <pageMargins left="0.47244094488189" right="0.15748031496063" top="0.984251968503937" bottom="0.984251968503937" header="0.511811023622047" footer="0.511811023622047"/>
  <pageSetup paperSize="9" scale="71" fitToHeight="0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2:S196"/>
  <sheetViews>
    <sheetView workbookViewId="0">
      <selection activeCell="R14" sqref="R14:R153"/>
    </sheetView>
  </sheetViews>
  <sheetFormatPr defaultColWidth="9" defaultRowHeight="12.75"/>
  <cols>
    <col min="6" max="6" width="13.1444444444444" customWidth="1"/>
    <col min="12" max="12" width="15.5666666666667" customWidth="1"/>
    <col min="13" max="13" width="11.4222222222222" customWidth="1"/>
    <col min="14" max="14" width="13.4222222222222" customWidth="1"/>
    <col min="15" max="15" width="12" customWidth="1"/>
    <col min="16" max="16" width="12.4222222222222" customWidth="1"/>
    <col min="18" max="18" width="16.8555555555556" customWidth="1"/>
    <col min="19" max="19" width="16.7111111111111" customWidth="1"/>
  </cols>
  <sheetData>
    <row r="12" spans="2:18">
      <c r="B12" t="s">
        <v>451</v>
      </c>
      <c r="C12" t="s">
        <v>452</v>
      </c>
      <c r="F12" t="s">
        <v>453</v>
      </c>
      <c r="L12" t="s">
        <v>454</v>
      </c>
      <c r="R12" t="s">
        <v>455</v>
      </c>
    </row>
    <row r="13" spans="1:18">
      <c r="A13" t="s">
        <v>456</v>
      </c>
      <c r="B13" t="s">
        <v>457</v>
      </c>
      <c r="C13" t="s">
        <v>458</v>
      </c>
      <c r="D13" t="s">
        <v>456</v>
      </c>
      <c r="E13" t="s">
        <v>457</v>
      </c>
      <c r="F13" t="s">
        <v>459</v>
      </c>
      <c r="L13" t="s">
        <v>459</v>
      </c>
      <c r="R13" t="s">
        <v>459</v>
      </c>
    </row>
    <row r="14" ht="69.75" customHeight="1" spans="1:19">
      <c r="A14">
        <f>DAY('Ввод данных'!W14)</f>
        <v>29</v>
      </c>
      <c r="B14">
        <f>MONTH('Ввод данных'!W14)</f>
        <v>12</v>
      </c>
      <c r="C14" t="str">
        <f>TEXT(YEAR('Ввод данных'!W14),0)</f>
        <v>2021</v>
      </c>
      <c r="D14" t="str">
        <f t="shared" ref="D14:D77" si="0">IF(A14&lt;10,0&amp;TEXT(A14,0),TEXT(A14,0))</f>
        <v>29</v>
      </c>
      <c r="E14" t="str">
        <f t="shared" ref="E14:E77" si="1">IF(B14&lt;10,0&amp;TEXT(B14,0),TEXT(B14,0))</f>
        <v>12</v>
      </c>
      <c r="F14" t="str">
        <f>D14&amp;"."&amp;E14&amp;"."&amp;C14&amp;"  "&amp;'Ввод данных'!X14&amp;" у  "</f>
        <v>29.12.2021  высшая у  </v>
      </c>
      <c r="G14" t="e">
        <f>DAY('Ввод данных'!#REF!)</f>
        <v>#REF!</v>
      </c>
      <c r="H14" t="e">
        <f>MONTH('Ввод данных'!#REF!)</f>
        <v>#REF!</v>
      </c>
      <c r="I14" t="e">
        <f>TEXT(YEAR('Ввод данных'!#REF!),0)</f>
        <v>#REF!</v>
      </c>
      <c r="J14" t="e">
        <f t="shared" ref="J14:J77" si="2">IF(G14&lt;10,0&amp;TEXT(G14,0),TEXT(G14,0))</f>
        <v>#REF!</v>
      </c>
      <c r="K14" t="e">
        <f t="shared" ref="K14:K77" si="3">IF(H14&lt;10,0&amp;TEXT(H14,0),TEXT(H14,0))</f>
        <v>#REF!</v>
      </c>
      <c r="L14" t="e">
        <f>J14&amp;"."&amp;K14&amp;"."&amp;I14&amp;"  "&amp;'Ввод данных'!#REF!&amp;" а  "</f>
        <v>#REF!</v>
      </c>
      <c r="M14" t="e">
        <f>DAY('Ввод данных'!#REF!)</f>
        <v>#REF!</v>
      </c>
      <c r="N14" t="e">
        <f>MONTH('Ввод данных'!#REF!)</f>
        <v>#REF!</v>
      </c>
      <c r="O14" t="e">
        <f>TEXT(YEAR('Ввод данных'!#REF!),0)</f>
        <v>#REF!</v>
      </c>
      <c r="P14" t="e">
        <f t="shared" ref="P14:P77" si="4">IF(M14&lt;10,0&amp;TEXT(M14,0),TEXT(M14,0))</f>
        <v>#REF!</v>
      </c>
      <c r="Q14" t="e">
        <f t="shared" ref="Q14:Q77" si="5">IF(N14&lt;10,0&amp;TEXT(N14,0),TEXT(N14,0))</f>
        <v>#REF!</v>
      </c>
      <c r="R14" t="e">
        <f>P14&amp;"."&amp;Q14&amp;"."&amp;O14&amp;"  "&amp;'Ввод данных'!#REF!&amp;"  "&amp;'Ввод данных'!#REF!</f>
        <v>#REF!</v>
      </c>
      <c r="S14" t="e">
        <f t="shared" ref="S14:S77" si="6">IF(A14&lt;&gt;0,F14,)&amp;IF(G14&lt;&gt;0,L14,)&amp;IF(M14&lt;&gt;0,R14,)</f>
        <v>#REF!</v>
      </c>
    </row>
    <row r="15" spans="1:19">
      <c r="A15">
        <f>DAY('Ввод данных'!W15)</f>
        <v>10</v>
      </c>
      <c r="B15">
        <f>MONTH('Ввод данных'!W15)</f>
        <v>10</v>
      </c>
      <c r="C15" t="str">
        <f>TEXT(YEAR('Ввод данных'!W15),0)</f>
        <v>2024</v>
      </c>
      <c r="D15" t="str">
        <f t="shared" si="0"/>
        <v>10</v>
      </c>
      <c r="E15" t="str">
        <f t="shared" si="1"/>
        <v>10</v>
      </c>
      <c r="F15" t="str">
        <f>D15&amp;"."&amp;E15&amp;"."&amp;C15&amp;"  "&amp;'Ввод данных'!X15&amp;" у  "</f>
        <v>10.10.2024  сзд у  </v>
      </c>
      <c r="G15" t="e">
        <f>DAY('Ввод данных'!#REF!)</f>
        <v>#REF!</v>
      </c>
      <c r="H15" t="e">
        <f>MONTH('Ввод данных'!#REF!)</f>
        <v>#REF!</v>
      </c>
      <c r="I15" t="e">
        <f>TEXT(YEAR('Ввод данных'!#REF!),0)</f>
        <v>#REF!</v>
      </c>
      <c r="J15" t="e">
        <f t="shared" si="2"/>
        <v>#REF!</v>
      </c>
      <c r="K15" t="e">
        <f t="shared" si="3"/>
        <v>#REF!</v>
      </c>
      <c r="L15" t="e">
        <f>J15&amp;"."&amp;K15&amp;"."&amp;I15&amp;"  "&amp;'Ввод данных'!#REF!&amp;" а  "</f>
        <v>#REF!</v>
      </c>
      <c r="M15" t="e">
        <f>DAY('Ввод данных'!#REF!)</f>
        <v>#REF!</v>
      </c>
      <c r="N15" t="e">
        <f>MONTH('Ввод данных'!#REF!)</f>
        <v>#REF!</v>
      </c>
      <c r="O15" t="e">
        <f>TEXT(YEAR('Ввод данных'!#REF!),0)</f>
        <v>#REF!</v>
      </c>
      <c r="P15" t="e">
        <f t="shared" si="4"/>
        <v>#REF!</v>
      </c>
      <c r="Q15" t="e">
        <f t="shared" si="5"/>
        <v>#REF!</v>
      </c>
      <c r="R15" t="e">
        <f>P15&amp;"."&amp;Q15&amp;"."&amp;O15&amp;"  "&amp;'Ввод данных'!#REF!&amp;"  "&amp;'Ввод данных'!#REF!</f>
        <v>#REF!</v>
      </c>
      <c r="S15" t="e">
        <f t="shared" si="6"/>
        <v>#REF!</v>
      </c>
    </row>
    <row r="16" spans="1:19">
      <c r="A16" t="e">
        <f>DAY('Ввод данных'!#REF!)</f>
        <v>#REF!</v>
      </c>
      <c r="B16" t="e">
        <f>MONTH('Ввод данных'!#REF!)</f>
        <v>#REF!</v>
      </c>
      <c r="C16" t="e">
        <f>TEXT(YEAR('Ввод данных'!#REF!),0)</f>
        <v>#REF!</v>
      </c>
      <c r="D16" t="e">
        <f t="shared" si="0"/>
        <v>#REF!</v>
      </c>
      <c r="E16" t="e">
        <f t="shared" si="1"/>
        <v>#REF!</v>
      </c>
      <c r="F16" t="e">
        <f>D16&amp;"."&amp;E16&amp;"."&amp;C16&amp;"  "&amp;'Ввод данных'!#REF!&amp;" у  "</f>
        <v>#REF!</v>
      </c>
      <c r="G16" t="e">
        <f>DAY('Ввод данных'!#REF!)</f>
        <v>#REF!</v>
      </c>
      <c r="H16" t="e">
        <f>MONTH('Ввод данных'!#REF!)</f>
        <v>#REF!</v>
      </c>
      <c r="I16" t="e">
        <f>TEXT(YEAR('Ввод данных'!#REF!),0)</f>
        <v>#REF!</v>
      </c>
      <c r="J16" t="e">
        <f t="shared" si="2"/>
        <v>#REF!</v>
      </c>
      <c r="K16" t="e">
        <f t="shared" si="3"/>
        <v>#REF!</v>
      </c>
      <c r="L16" t="e">
        <f>J16&amp;"."&amp;K16&amp;"."&amp;I16&amp;"  "&amp;'Ввод данных'!#REF!&amp;" а  "</f>
        <v>#REF!</v>
      </c>
      <c r="M16" t="e">
        <f>DAY('Ввод данных'!#REF!)</f>
        <v>#REF!</v>
      </c>
      <c r="N16" t="e">
        <f>MONTH('Ввод данных'!#REF!)</f>
        <v>#REF!</v>
      </c>
      <c r="O16" t="e">
        <f>TEXT(YEAR('Ввод данных'!#REF!),0)</f>
        <v>#REF!</v>
      </c>
      <c r="P16" t="e">
        <f t="shared" si="4"/>
        <v>#REF!</v>
      </c>
      <c r="Q16" t="e">
        <f t="shared" si="5"/>
        <v>#REF!</v>
      </c>
      <c r="R16" t="e">
        <f>P16&amp;"."&amp;Q16&amp;"."&amp;O16&amp;"  "&amp;'Ввод данных'!#REF!&amp;"  "&amp;'Ввод данных'!#REF!</f>
        <v>#REF!</v>
      </c>
      <c r="S16" t="e">
        <f t="shared" si="6"/>
        <v>#REF!</v>
      </c>
    </row>
    <row r="17" spans="1:19">
      <c r="A17">
        <f>DAY('Ввод данных'!W16)</f>
        <v>0</v>
      </c>
      <c r="B17">
        <f>MONTH('Ввод данных'!W16)</f>
        <v>1</v>
      </c>
      <c r="C17" t="str">
        <f>TEXT(YEAR('Ввод данных'!W16),0)</f>
        <v>1900</v>
      </c>
      <c r="D17" t="str">
        <f t="shared" si="0"/>
        <v>00</v>
      </c>
      <c r="E17" t="str">
        <f t="shared" si="1"/>
        <v>01</v>
      </c>
      <c r="F17" t="str">
        <f>D17&amp;"."&amp;E17&amp;"."&amp;C17&amp;"  "&amp;'Ввод данных'!X16&amp;" у  "</f>
        <v>00.01.1900   у  </v>
      </c>
      <c r="G17" t="e">
        <f>DAY('Ввод данных'!#REF!)</f>
        <v>#REF!</v>
      </c>
      <c r="H17" t="e">
        <f>MONTH('Ввод данных'!#REF!)</f>
        <v>#REF!</v>
      </c>
      <c r="I17" t="e">
        <f>TEXT(YEAR('Ввод данных'!#REF!),0)</f>
        <v>#REF!</v>
      </c>
      <c r="J17" t="e">
        <f t="shared" si="2"/>
        <v>#REF!</v>
      </c>
      <c r="K17" t="e">
        <f t="shared" si="3"/>
        <v>#REF!</v>
      </c>
      <c r="L17" t="e">
        <f>J17&amp;"."&amp;K17&amp;"."&amp;I17&amp;"  "&amp;'Ввод данных'!#REF!&amp;" а  "</f>
        <v>#REF!</v>
      </c>
      <c r="M17" t="e">
        <f>DAY('Ввод данных'!#REF!)</f>
        <v>#REF!</v>
      </c>
      <c r="N17" t="e">
        <f>MONTH('Ввод данных'!#REF!)</f>
        <v>#REF!</v>
      </c>
      <c r="O17" t="e">
        <f>TEXT(YEAR('Ввод данных'!#REF!),0)</f>
        <v>#REF!</v>
      </c>
      <c r="P17" t="e">
        <f t="shared" si="4"/>
        <v>#REF!</v>
      </c>
      <c r="Q17" t="e">
        <f t="shared" si="5"/>
        <v>#REF!</v>
      </c>
      <c r="R17" t="e">
        <f>P17&amp;"."&amp;Q17&amp;"."&amp;O17&amp;"  "&amp;'Ввод данных'!#REF!&amp;"  "&amp;'Ввод данных'!#REF!</f>
        <v>#REF!</v>
      </c>
      <c r="S17" t="e">
        <f t="shared" si="6"/>
        <v>#REF!</v>
      </c>
    </row>
    <row r="18" spans="1:19">
      <c r="A18">
        <f>DAY('Ввод данных'!W17)</f>
        <v>22</v>
      </c>
      <c r="B18">
        <f>MONTH('Ввод данных'!W17)</f>
        <v>3</v>
      </c>
      <c r="C18" t="str">
        <f>TEXT(YEAR('Ввод данных'!W17),0)</f>
        <v>2022</v>
      </c>
      <c r="D18" t="str">
        <f t="shared" si="0"/>
        <v>22</v>
      </c>
      <c r="E18" t="str">
        <f t="shared" si="1"/>
        <v>03</v>
      </c>
      <c r="F18" t="str">
        <f>D18&amp;"."&amp;E18&amp;"."&amp;C18&amp;"  "&amp;'Ввод данных'!X17&amp;" у  "</f>
        <v>22.03.2022  высшая у  </v>
      </c>
      <c r="G18" t="e">
        <f>DAY('Ввод данных'!#REF!)</f>
        <v>#REF!</v>
      </c>
      <c r="H18" t="e">
        <f>MONTH('Ввод данных'!#REF!)</f>
        <v>#REF!</v>
      </c>
      <c r="I18" t="e">
        <f>TEXT(YEAR('Ввод данных'!#REF!),0)</f>
        <v>#REF!</v>
      </c>
      <c r="J18" t="e">
        <f t="shared" si="2"/>
        <v>#REF!</v>
      </c>
      <c r="K18" t="e">
        <f t="shared" si="3"/>
        <v>#REF!</v>
      </c>
      <c r="L18" t="e">
        <f>J18&amp;"."&amp;K18&amp;"."&amp;I18&amp;"  "&amp;'Ввод данных'!#REF!&amp;" а  "</f>
        <v>#REF!</v>
      </c>
      <c r="M18" t="e">
        <f>DAY('Ввод данных'!#REF!)</f>
        <v>#REF!</v>
      </c>
      <c r="N18" t="e">
        <f>MONTH('Ввод данных'!#REF!)</f>
        <v>#REF!</v>
      </c>
      <c r="O18" t="e">
        <f>TEXT(YEAR('Ввод данных'!#REF!),0)</f>
        <v>#REF!</v>
      </c>
      <c r="P18" t="e">
        <f t="shared" si="4"/>
        <v>#REF!</v>
      </c>
      <c r="Q18" t="e">
        <f t="shared" si="5"/>
        <v>#REF!</v>
      </c>
      <c r="R18" t="e">
        <f>P18&amp;"."&amp;Q18&amp;"."&amp;O18&amp;"  "&amp;'Ввод данных'!#REF!&amp;"  "&amp;'Ввод данных'!#REF!</f>
        <v>#REF!</v>
      </c>
      <c r="S18" t="e">
        <f t="shared" si="6"/>
        <v>#REF!</v>
      </c>
    </row>
    <row r="19" spans="1:19">
      <c r="A19">
        <f>DAY('Ввод данных'!W18)</f>
        <v>0</v>
      </c>
      <c r="B19">
        <f>MONTH('Ввод данных'!W18)</f>
        <v>1</v>
      </c>
      <c r="C19" t="str">
        <f>TEXT(YEAR('Ввод данных'!W18),0)</f>
        <v>1900</v>
      </c>
      <c r="D19" t="str">
        <f t="shared" si="0"/>
        <v>00</v>
      </c>
      <c r="E19" t="str">
        <f t="shared" si="1"/>
        <v>01</v>
      </c>
      <c r="F19" t="str">
        <f>D19&amp;"."&amp;E19&amp;"."&amp;C19&amp;"  "&amp;'Ввод данных'!X18&amp;" у  "</f>
        <v>00.01.1900   у  </v>
      </c>
      <c r="G19" t="e">
        <f>DAY('Ввод данных'!#REF!)</f>
        <v>#REF!</v>
      </c>
      <c r="H19" t="e">
        <f>MONTH('Ввод данных'!#REF!)</f>
        <v>#REF!</v>
      </c>
      <c r="I19" t="e">
        <f>TEXT(YEAR('Ввод данных'!#REF!),0)</f>
        <v>#REF!</v>
      </c>
      <c r="J19" t="e">
        <f t="shared" si="2"/>
        <v>#REF!</v>
      </c>
      <c r="K19" t="e">
        <f t="shared" si="3"/>
        <v>#REF!</v>
      </c>
      <c r="L19" t="e">
        <f>J19&amp;"."&amp;K19&amp;"."&amp;I19&amp;"  "&amp;'Ввод данных'!#REF!&amp;" а  "</f>
        <v>#REF!</v>
      </c>
      <c r="M19" t="e">
        <f>DAY('Ввод данных'!#REF!)</f>
        <v>#REF!</v>
      </c>
      <c r="N19" t="e">
        <f>MONTH('Ввод данных'!#REF!)</f>
        <v>#REF!</v>
      </c>
      <c r="O19" t="e">
        <f>TEXT(YEAR('Ввод данных'!#REF!),0)</f>
        <v>#REF!</v>
      </c>
      <c r="P19" t="e">
        <f t="shared" si="4"/>
        <v>#REF!</v>
      </c>
      <c r="Q19" t="e">
        <f t="shared" si="5"/>
        <v>#REF!</v>
      </c>
      <c r="R19" t="e">
        <f>P19&amp;"."&amp;Q19&amp;"."&amp;O19&amp;"  "&amp;'Ввод данных'!#REF!&amp;"  "&amp;'Ввод данных'!#REF!</f>
        <v>#REF!</v>
      </c>
      <c r="S19" t="e">
        <f t="shared" si="6"/>
        <v>#REF!</v>
      </c>
    </row>
    <row r="20" spans="1:19">
      <c r="A20">
        <f>DAY('Ввод данных'!W19)</f>
        <v>29</v>
      </c>
      <c r="B20">
        <f>MONTH('Ввод данных'!W19)</f>
        <v>4</v>
      </c>
      <c r="C20" t="str">
        <f>TEXT(YEAR('Ввод данных'!W19),0)</f>
        <v>2022</v>
      </c>
      <c r="D20" t="str">
        <f t="shared" si="0"/>
        <v>29</v>
      </c>
      <c r="E20" t="str">
        <f t="shared" si="1"/>
        <v>04</v>
      </c>
      <c r="F20" t="str">
        <f>D20&amp;"."&amp;E20&amp;"."&amp;C20&amp;"  "&amp;'Ввод данных'!X19&amp;" у  "</f>
        <v>29.04.2022  первая у  </v>
      </c>
      <c r="G20" t="e">
        <f>DAY('Ввод данных'!#REF!)</f>
        <v>#REF!</v>
      </c>
      <c r="H20" t="e">
        <f>MONTH('Ввод данных'!#REF!)</f>
        <v>#REF!</v>
      </c>
      <c r="I20" t="e">
        <f>TEXT(YEAR('Ввод данных'!#REF!),0)</f>
        <v>#REF!</v>
      </c>
      <c r="J20" t="e">
        <f t="shared" si="2"/>
        <v>#REF!</v>
      </c>
      <c r="K20" t="e">
        <f t="shared" si="3"/>
        <v>#REF!</v>
      </c>
      <c r="L20" t="e">
        <f>J20&amp;"."&amp;K20&amp;"."&amp;I20&amp;"  "&amp;'Ввод данных'!#REF!&amp;" а  "</f>
        <v>#REF!</v>
      </c>
      <c r="M20" t="e">
        <f>DAY('Ввод данных'!#REF!)</f>
        <v>#REF!</v>
      </c>
      <c r="N20" t="e">
        <f>MONTH('Ввод данных'!#REF!)</f>
        <v>#REF!</v>
      </c>
      <c r="O20" t="e">
        <f>TEXT(YEAR('Ввод данных'!#REF!),0)</f>
        <v>#REF!</v>
      </c>
      <c r="P20" t="e">
        <f t="shared" si="4"/>
        <v>#REF!</v>
      </c>
      <c r="Q20" t="e">
        <f t="shared" si="5"/>
        <v>#REF!</v>
      </c>
      <c r="R20" t="e">
        <f>P20&amp;"."&amp;Q20&amp;"."&amp;O20&amp;"  "&amp;'Ввод данных'!#REF!&amp;"  "&amp;'Ввод данных'!#REF!</f>
        <v>#REF!</v>
      </c>
      <c r="S20" t="e">
        <f t="shared" si="6"/>
        <v>#REF!</v>
      </c>
    </row>
    <row r="21" spans="1:19">
      <c r="A21">
        <f>DAY('Ввод данных'!W20)</f>
        <v>2</v>
      </c>
      <c r="B21">
        <f>MONTH('Ввод данных'!W20)</f>
        <v>12</v>
      </c>
      <c r="C21" t="str">
        <f>TEXT(YEAR('Ввод данных'!W20),0)</f>
        <v>2022</v>
      </c>
      <c r="D21" t="str">
        <f t="shared" si="0"/>
        <v>02</v>
      </c>
      <c r="E21" t="str">
        <f t="shared" si="1"/>
        <v>12</v>
      </c>
      <c r="F21" t="str">
        <f>D21&amp;"."&amp;E21&amp;"."&amp;C21&amp;"  "&amp;'Ввод данных'!X20&amp;" у  "</f>
        <v>02.12.2022  первая у  </v>
      </c>
      <c r="G21" t="e">
        <f>DAY('Ввод данных'!#REF!)</f>
        <v>#REF!</v>
      </c>
      <c r="H21" t="e">
        <f>MONTH('Ввод данных'!#REF!)</f>
        <v>#REF!</v>
      </c>
      <c r="I21" t="e">
        <f>TEXT(YEAR('Ввод данных'!#REF!),0)</f>
        <v>#REF!</v>
      </c>
      <c r="J21" t="e">
        <f t="shared" si="2"/>
        <v>#REF!</v>
      </c>
      <c r="K21" t="e">
        <f t="shared" si="3"/>
        <v>#REF!</v>
      </c>
      <c r="L21" t="e">
        <f>J21&amp;"."&amp;K21&amp;"."&amp;I21&amp;"  "&amp;'Ввод данных'!#REF!&amp;" а  "</f>
        <v>#REF!</v>
      </c>
      <c r="M21" t="e">
        <f>DAY('Ввод данных'!#REF!)</f>
        <v>#REF!</v>
      </c>
      <c r="N21" t="e">
        <f>MONTH('Ввод данных'!#REF!)</f>
        <v>#REF!</v>
      </c>
      <c r="O21" t="e">
        <f>TEXT(YEAR('Ввод данных'!#REF!),0)</f>
        <v>#REF!</v>
      </c>
      <c r="P21" t="e">
        <f t="shared" si="4"/>
        <v>#REF!</v>
      </c>
      <c r="Q21" t="e">
        <f t="shared" si="5"/>
        <v>#REF!</v>
      </c>
      <c r="R21" t="e">
        <f>P21&amp;"."&amp;Q21&amp;"."&amp;O21&amp;"  "&amp;'Ввод данных'!#REF!&amp;"  "&amp;'Ввод данных'!#REF!</f>
        <v>#REF!</v>
      </c>
      <c r="S21" t="e">
        <f t="shared" si="6"/>
        <v>#REF!</v>
      </c>
    </row>
    <row r="22" spans="1:19">
      <c r="A22">
        <f>DAY('Ввод данных'!W21)</f>
        <v>0</v>
      </c>
      <c r="B22">
        <f>MONTH('Ввод данных'!W21)</f>
        <v>1</v>
      </c>
      <c r="C22" t="str">
        <f>TEXT(YEAR('Ввод данных'!W21),0)</f>
        <v>1900</v>
      </c>
      <c r="D22" t="str">
        <f t="shared" si="0"/>
        <v>00</v>
      </c>
      <c r="E22" t="str">
        <f t="shared" si="1"/>
        <v>01</v>
      </c>
      <c r="F22" t="str">
        <f>D22&amp;"."&amp;E22&amp;"."&amp;C22&amp;"  "&amp;'Ввод данных'!X21&amp;" у  "</f>
        <v>00.01.1900   у  </v>
      </c>
      <c r="G22" t="e">
        <f>DAY('Ввод данных'!#REF!)</f>
        <v>#REF!</v>
      </c>
      <c r="H22" t="e">
        <f>MONTH('Ввод данных'!#REF!)</f>
        <v>#REF!</v>
      </c>
      <c r="I22" t="e">
        <f>TEXT(YEAR('Ввод данных'!#REF!),0)</f>
        <v>#REF!</v>
      </c>
      <c r="J22" t="e">
        <f t="shared" si="2"/>
        <v>#REF!</v>
      </c>
      <c r="K22" t="e">
        <f t="shared" si="3"/>
        <v>#REF!</v>
      </c>
      <c r="L22" t="e">
        <f>J22&amp;"."&amp;K22&amp;"."&amp;I22&amp;"  "&amp;'Ввод данных'!#REF!&amp;" а  "</f>
        <v>#REF!</v>
      </c>
      <c r="M22" t="e">
        <f>DAY('Ввод данных'!#REF!)</f>
        <v>#REF!</v>
      </c>
      <c r="N22" t="e">
        <f>MONTH('Ввод данных'!#REF!)</f>
        <v>#REF!</v>
      </c>
      <c r="O22" t="e">
        <f>TEXT(YEAR('Ввод данных'!#REF!),0)</f>
        <v>#REF!</v>
      </c>
      <c r="P22" t="e">
        <f t="shared" si="4"/>
        <v>#REF!</v>
      </c>
      <c r="Q22" t="e">
        <f t="shared" si="5"/>
        <v>#REF!</v>
      </c>
      <c r="R22" t="e">
        <f>P22&amp;"."&amp;Q22&amp;"."&amp;O22&amp;"  "&amp;'Ввод данных'!#REF!&amp;"  "&amp;'Ввод данных'!#REF!</f>
        <v>#REF!</v>
      </c>
      <c r="S22" t="e">
        <f t="shared" si="6"/>
        <v>#REF!</v>
      </c>
    </row>
    <row r="23" spans="1:19">
      <c r="A23">
        <f>DAY('Ввод данных'!W22)</f>
        <v>0</v>
      </c>
      <c r="B23">
        <f>MONTH('Ввод данных'!W22)</f>
        <v>1</v>
      </c>
      <c r="C23" t="str">
        <f>TEXT(YEAR('Ввод данных'!W22),0)</f>
        <v>1900</v>
      </c>
      <c r="D23" t="str">
        <f t="shared" si="0"/>
        <v>00</v>
      </c>
      <c r="E23" t="str">
        <f t="shared" si="1"/>
        <v>01</v>
      </c>
      <c r="F23" t="str">
        <f>D23&amp;"."&amp;E23&amp;"."&amp;C23&amp;"  "&amp;'Ввод данных'!X22&amp;" у  "</f>
        <v>00.01.1900   у  </v>
      </c>
      <c r="G23" t="e">
        <f>DAY('Ввод данных'!#REF!)</f>
        <v>#REF!</v>
      </c>
      <c r="H23" t="e">
        <f>MONTH('Ввод данных'!#REF!)</f>
        <v>#REF!</v>
      </c>
      <c r="I23" t="e">
        <f>TEXT(YEAR('Ввод данных'!#REF!),0)</f>
        <v>#REF!</v>
      </c>
      <c r="J23" t="e">
        <f t="shared" si="2"/>
        <v>#REF!</v>
      </c>
      <c r="K23" t="e">
        <f t="shared" si="3"/>
        <v>#REF!</v>
      </c>
      <c r="L23" t="e">
        <f>J23&amp;"."&amp;K23&amp;"."&amp;I23&amp;"  "&amp;'Ввод данных'!#REF!&amp;" а  "</f>
        <v>#REF!</v>
      </c>
      <c r="M23" t="e">
        <f>DAY('Ввод данных'!#REF!)</f>
        <v>#REF!</v>
      </c>
      <c r="N23" t="e">
        <f>MONTH('Ввод данных'!#REF!)</f>
        <v>#REF!</v>
      </c>
      <c r="O23" t="e">
        <f>TEXT(YEAR('Ввод данных'!#REF!),0)</f>
        <v>#REF!</v>
      </c>
      <c r="P23" t="e">
        <f t="shared" si="4"/>
        <v>#REF!</v>
      </c>
      <c r="Q23" t="e">
        <f t="shared" si="5"/>
        <v>#REF!</v>
      </c>
      <c r="R23" t="e">
        <f>P23&amp;"."&amp;Q23&amp;"."&amp;O23&amp;"  "&amp;'Ввод данных'!#REF!&amp;"  "&amp;'Ввод данных'!#REF!</f>
        <v>#REF!</v>
      </c>
      <c r="S23" t="e">
        <f t="shared" si="6"/>
        <v>#REF!</v>
      </c>
    </row>
    <row r="24" spans="1:19">
      <c r="A24">
        <f>DAY('Ввод данных'!W23)</f>
        <v>1</v>
      </c>
      <c r="B24">
        <f>MONTH('Ввод данных'!W23)</f>
        <v>4</v>
      </c>
      <c r="C24" t="str">
        <f>TEXT(YEAR('Ввод данных'!W23),0)</f>
        <v>2022</v>
      </c>
      <c r="D24" t="str">
        <f t="shared" si="0"/>
        <v>01</v>
      </c>
      <c r="E24" t="str">
        <f t="shared" si="1"/>
        <v>04</v>
      </c>
      <c r="F24" t="str">
        <f>D24&amp;"."&amp;E24&amp;"."&amp;C24&amp;"  "&amp;'Ввод данных'!X23&amp;" у  "</f>
        <v>01.04.2022  высшая у  </v>
      </c>
      <c r="G24" t="e">
        <f>DAY('Ввод данных'!#REF!)</f>
        <v>#REF!</v>
      </c>
      <c r="H24" t="e">
        <f>MONTH('Ввод данных'!#REF!)</f>
        <v>#REF!</v>
      </c>
      <c r="I24" t="e">
        <f>TEXT(YEAR('Ввод данных'!#REF!),0)</f>
        <v>#REF!</v>
      </c>
      <c r="J24" t="e">
        <f t="shared" si="2"/>
        <v>#REF!</v>
      </c>
      <c r="K24" t="e">
        <f t="shared" si="3"/>
        <v>#REF!</v>
      </c>
      <c r="L24" t="e">
        <f>J24&amp;"."&amp;K24&amp;"."&amp;I24&amp;"  "&amp;'Ввод данных'!#REF!&amp;" а  "</f>
        <v>#REF!</v>
      </c>
      <c r="M24" t="e">
        <f>DAY('Ввод данных'!#REF!)</f>
        <v>#REF!</v>
      </c>
      <c r="N24" t="e">
        <f>MONTH('Ввод данных'!#REF!)</f>
        <v>#REF!</v>
      </c>
      <c r="O24" t="e">
        <f>TEXT(YEAR('Ввод данных'!#REF!),0)</f>
        <v>#REF!</v>
      </c>
      <c r="P24" t="e">
        <f t="shared" si="4"/>
        <v>#REF!</v>
      </c>
      <c r="Q24" t="e">
        <f t="shared" si="5"/>
        <v>#REF!</v>
      </c>
      <c r="R24" t="e">
        <f>P24&amp;"."&amp;Q24&amp;"."&amp;O24&amp;"  "&amp;'Ввод данных'!#REF!&amp;"  "&amp;'Ввод данных'!#REF!</f>
        <v>#REF!</v>
      </c>
      <c r="S24" t="e">
        <f t="shared" si="6"/>
        <v>#REF!</v>
      </c>
    </row>
    <row r="25" spans="1:19">
      <c r="A25">
        <f>DAY('Ввод данных'!W24)</f>
        <v>14</v>
      </c>
      <c r="B25">
        <f>MONTH('Ввод данных'!W24)</f>
        <v>4</v>
      </c>
      <c r="C25" t="str">
        <f>TEXT(YEAR('Ввод данных'!W24),0)</f>
        <v>2023</v>
      </c>
      <c r="D25" t="str">
        <f t="shared" si="0"/>
        <v>14</v>
      </c>
      <c r="E25" t="str">
        <f t="shared" si="1"/>
        <v>04</v>
      </c>
      <c r="F25" t="str">
        <f>D25&amp;"."&amp;E25&amp;"."&amp;C25&amp;"  "&amp;'Ввод данных'!X24&amp;" у  "</f>
        <v>14.04.2023  высшая у  </v>
      </c>
      <c r="G25" t="e">
        <f>DAY('Ввод данных'!#REF!)</f>
        <v>#REF!</v>
      </c>
      <c r="H25" t="e">
        <f>MONTH('Ввод данных'!#REF!)</f>
        <v>#REF!</v>
      </c>
      <c r="I25" t="e">
        <f>TEXT(YEAR('Ввод данных'!#REF!),0)</f>
        <v>#REF!</v>
      </c>
      <c r="J25" t="e">
        <f t="shared" si="2"/>
        <v>#REF!</v>
      </c>
      <c r="K25" t="e">
        <f t="shared" si="3"/>
        <v>#REF!</v>
      </c>
      <c r="L25" t="e">
        <f>J25&amp;"."&amp;K25&amp;"."&amp;I25&amp;"  "&amp;'Ввод данных'!#REF!&amp;" а  "</f>
        <v>#REF!</v>
      </c>
      <c r="M25" t="e">
        <f>DAY('Ввод данных'!#REF!)</f>
        <v>#REF!</v>
      </c>
      <c r="N25" t="e">
        <f>MONTH('Ввод данных'!#REF!)</f>
        <v>#REF!</v>
      </c>
      <c r="O25" t="e">
        <f>TEXT(YEAR('Ввод данных'!#REF!),0)</f>
        <v>#REF!</v>
      </c>
      <c r="P25" t="e">
        <f t="shared" si="4"/>
        <v>#REF!</v>
      </c>
      <c r="Q25" t="e">
        <f t="shared" si="5"/>
        <v>#REF!</v>
      </c>
      <c r="R25" t="e">
        <f>P25&amp;"."&amp;Q25&amp;"."&amp;O25&amp;"  "&amp;'Ввод данных'!#REF!&amp;"  "&amp;'Ввод данных'!#REF!</f>
        <v>#REF!</v>
      </c>
      <c r="S25" t="e">
        <f t="shared" si="6"/>
        <v>#REF!</v>
      </c>
    </row>
    <row r="26" spans="1:19">
      <c r="A26" t="e">
        <f>DAY('Ввод данных'!#REF!)</f>
        <v>#REF!</v>
      </c>
      <c r="B26" t="e">
        <f>MONTH('Ввод данных'!#REF!)</f>
        <v>#REF!</v>
      </c>
      <c r="C26" t="e">
        <f>TEXT(YEAR('Ввод данных'!#REF!),0)</f>
        <v>#REF!</v>
      </c>
      <c r="D26" t="e">
        <f t="shared" si="0"/>
        <v>#REF!</v>
      </c>
      <c r="E26" t="e">
        <f t="shared" si="1"/>
        <v>#REF!</v>
      </c>
      <c r="F26" t="e">
        <f>D26&amp;"."&amp;E26&amp;"."&amp;C26&amp;"  "&amp;'Ввод данных'!#REF!&amp;" у  "</f>
        <v>#REF!</v>
      </c>
      <c r="G26" t="e">
        <f>DAY('Ввод данных'!#REF!)</f>
        <v>#REF!</v>
      </c>
      <c r="H26" t="e">
        <f>MONTH('Ввод данных'!#REF!)</f>
        <v>#REF!</v>
      </c>
      <c r="I26" t="e">
        <f>TEXT(YEAR('Ввод данных'!#REF!),0)</f>
        <v>#REF!</v>
      </c>
      <c r="J26" t="e">
        <f t="shared" si="2"/>
        <v>#REF!</v>
      </c>
      <c r="K26" t="e">
        <f t="shared" si="3"/>
        <v>#REF!</v>
      </c>
      <c r="L26" t="e">
        <f>J26&amp;"."&amp;K26&amp;"."&amp;I26&amp;"  "&amp;'Ввод данных'!#REF!&amp;" а  "</f>
        <v>#REF!</v>
      </c>
      <c r="M26" t="e">
        <f>DAY('Ввод данных'!#REF!)</f>
        <v>#REF!</v>
      </c>
      <c r="N26" t="e">
        <f>MONTH('Ввод данных'!#REF!)</f>
        <v>#REF!</v>
      </c>
      <c r="O26" t="e">
        <f>TEXT(YEAR('Ввод данных'!#REF!),0)</f>
        <v>#REF!</v>
      </c>
      <c r="P26" t="e">
        <f t="shared" si="4"/>
        <v>#REF!</v>
      </c>
      <c r="Q26" t="e">
        <f t="shared" si="5"/>
        <v>#REF!</v>
      </c>
      <c r="R26" t="e">
        <f>P26&amp;"."&amp;Q26&amp;"."&amp;O26&amp;"  "&amp;'Ввод данных'!#REF!&amp;"  "&amp;'Ввод данных'!#REF!</f>
        <v>#REF!</v>
      </c>
      <c r="S26" t="e">
        <f t="shared" si="6"/>
        <v>#REF!</v>
      </c>
    </row>
    <row r="27" spans="1:19">
      <c r="A27">
        <f>DAY('Ввод данных'!W25)</f>
        <v>19</v>
      </c>
      <c r="B27">
        <f>MONTH('Ввод данных'!W25)</f>
        <v>2</v>
      </c>
      <c r="C27" t="str">
        <f>TEXT(YEAR('Ввод данных'!W25),0)</f>
        <v>2024</v>
      </c>
      <c r="D27" t="str">
        <f t="shared" si="0"/>
        <v>19</v>
      </c>
      <c r="E27" t="str">
        <f t="shared" si="1"/>
        <v>02</v>
      </c>
      <c r="F27" t="str">
        <f>D27&amp;"."&amp;E27&amp;"."&amp;C27&amp;"  "&amp;'Ввод данных'!X25&amp;" у  "</f>
        <v>19.02.2024  первая у  </v>
      </c>
      <c r="G27" t="e">
        <f>DAY('Ввод данных'!#REF!)</f>
        <v>#REF!</v>
      </c>
      <c r="H27" t="e">
        <f>MONTH('Ввод данных'!#REF!)</f>
        <v>#REF!</v>
      </c>
      <c r="I27" t="e">
        <f>TEXT(YEAR('Ввод данных'!#REF!),0)</f>
        <v>#REF!</v>
      </c>
      <c r="J27" t="e">
        <f t="shared" si="2"/>
        <v>#REF!</v>
      </c>
      <c r="K27" t="e">
        <f t="shared" si="3"/>
        <v>#REF!</v>
      </c>
      <c r="L27" t="e">
        <f>J27&amp;"."&amp;K27&amp;"."&amp;I27&amp;"  "&amp;'Ввод данных'!#REF!&amp;" а  "</f>
        <v>#REF!</v>
      </c>
      <c r="M27" t="e">
        <f>DAY('Ввод данных'!#REF!)</f>
        <v>#REF!</v>
      </c>
      <c r="N27" t="e">
        <f>MONTH('Ввод данных'!#REF!)</f>
        <v>#REF!</v>
      </c>
      <c r="O27" t="e">
        <f>TEXT(YEAR('Ввод данных'!#REF!),0)</f>
        <v>#REF!</v>
      </c>
      <c r="P27" t="e">
        <f t="shared" si="4"/>
        <v>#REF!</v>
      </c>
      <c r="Q27" t="e">
        <f t="shared" si="5"/>
        <v>#REF!</v>
      </c>
      <c r="R27" t="e">
        <f>P27&amp;"."&amp;Q27&amp;"."&amp;O27&amp;"  "&amp;'Ввод данных'!#REF!&amp;"  "&amp;'Ввод данных'!#REF!</f>
        <v>#REF!</v>
      </c>
      <c r="S27" t="e">
        <f t="shared" si="6"/>
        <v>#REF!</v>
      </c>
    </row>
    <row r="28" spans="1:19">
      <c r="A28">
        <f>DAY('Ввод данных'!W26)</f>
        <v>9</v>
      </c>
      <c r="B28">
        <f>MONTH('Ввод данных'!W26)</f>
        <v>4</v>
      </c>
      <c r="C28" t="str">
        <f>TEXT(YEAR('Ввод данных'!W26),0)</f>
        <v>2024</v>
      </c>
      <c r="D28" t="str">
        <f t="shared" si="0"/>
        <v>09</v>
      </c>
      <c r="E28" t="str">
        <f t="shared" si="1"/>
        <v>04</v>
      </c>
      <c r="F28" t="str">
        <f>D28&amp;"."&amp;E28&amp;"."&amp;C28&amp;"  "&amp;'Ввод данных'!X26&amp;" у  "</f>
        <v>09.04.2024  сзд у  </v>
      </c>
      <c r="G28" t="e">
        <f>DAY('Ввод данных'!#REF!)</f>
        <v>#REF!</v>
      </c>
      <c r="H28" t="e">
        <f>MONTH('Ввод данных'!#REF!)</f>
        <v>#REF!</v>
      </c>
      <c r="I28" t="e">
        <f>TEXT(YEAR('Ввод данных'!#REF!),0)</f>
        <v>#REF!</v>
      </c>
      <c r="J28" t="e">
        <f t="shared" si="2"/>
        <v>#REF!</v>
      </c>
      <c r="K28" t="e">
        <f t="shared" si="3"/>
        <v>#REF!</v>
      </c>
      <c r="L28" t="e">
        <f>J28&amp;"."&amp;K28&amp;"."&amp;I28&amp;"  "&amp;'Ввод данных'!#REF!&amp;" а  "</f>
        <v>#REF!</v>
      </c>
      <c r="M28" t="e">
        <f>DAY('Ввод данных'!#REF!)</f>
        <v>#REF!</v>
      </c>
      <c r="N28" t="e">
        <f>MONTH('Ввод данных'!#REF!)</f>
        <v>#REF!</v>
      </c>
      <c r="O28" t="e">
        <f>TEXT(YEAR('Ввод данных'!#REF!),0)</f>
        <v>#REF!</v>
      </c>
      <c r="P28" t="e">
        <f t="shared" si="4"/>
        <v>#REF!</v>
      </c>
      <c r="Q28" t="e">
        <f t="shared" si="5"/>
        <v>#REF!</v>
      </c>
      <c r="R28" t="e">
        <f>P28&amp;"."&amp;Q28&amp;"."&amp;O28&amp;"  "&amp;'Ввод данных'!#REF!&amp;"  "&amp;'Ввод данных'!#REF!</f>
        <v>#REF!</v>
      </c>
      <c r="S28" t="e">
        <f t="shared" si="6"/>
        <v>#REF!</v>
      </c>
    </row>
    <row r="29" spans="1:19">
      <c r="A29">
        <f>DAY('Ввод данных'!W27)</f>
        <v>12</v>
      </c>
      <c r="B29">
        <f>MONTH('Ввод данных'!W27)</f>
        <v>5</v>
      </c>
      <c r="C29" t="str">
        <f>TEXT(YEAR('Ввод данных'!W27),0)</f>
        <v>2023</v>
      </c>
      <c r="D29" t="str">
        <f t="shared" si="0"/>
        <v>12</v>
      </c>
      <c r="E29" t="str">
        <f t="shared" si="1"/>
        <v>05</v>
      </c>
      <c r="F29" t="str">
        <f>D29&amp;"."&amp;E29&amp;"."&amp;C29&amp;"  "&amp;'Ввод данных'!X27&amp;" у  "</f>
        <v>12.05.2023  высшая у  </v>
      </c>
      <c r="G29" t="e">
        <f>DAY('Ввод данных'!#REF!)</f>
        <v>#REF!</v>
      </c>
      <c r="H29" t="e">
        <f>MONTH('Ввод данных'!#REF!)</f>
        <v>#REF!</v>
      </c>
      <c r="I29" t="e">
        <f>TEXT(YEAR('Ввод данных'!#REF!),0)</f>
        <v>#REF!</v>
      </c>
      <c r="J29" t="e">
        <f t="shared" si="2"/>
        <v>#REF!</v>
      </c>
      <c r="K29" t="e">
        <f t="shared" si="3"/>
        <v>#REF!</v>
      </c>
      <c r="L29" t="e">
        <f>J29&amp;"."&amp;K29&amp;"."&amp;I29&amp;"  "&amp;'Ввод данных'!#REF!&amp;" а  "</f>
        <v>#REF!</v>
      </c>
      <c r="M29" t="e">
        <f>DAY('Ввод данных'!#REF!)</f>
        <v>#REF!</v>
      </c>
      <c r="N29" t="e">
        <f>MONTH('Ввод данных'!#REF!)</f>
        <v>#REF!</v>
      </c>
      <c r="O29" t="e">
        <f>TEXT(YEAR('Ввод данных'!#REF!),0)</f>
        <v>#REF!</v>
      </c>
      <c r="P29" t="e">
        <f t="shared" si="4"/>
        <v>#REF!</v>
      </c>
      <c r="Q29" t="e">
        <f t="shared" si="5"/>
        <v>#REF!</v>
      </c>
      <c r="R29" t="e">
        <f>P29&amp;"."&amp;Q29&amp;"."&amp;O29&amp;"  "&amp;'Ввод данных'!#REF!&amp;"  "&amp;'Ввод данных'!#REF!</f>
        <v>#REF!</v>
      </c>
      <c r="S29" t="e">
        <f t="shared" si="6"/>
        <v>#REF!</v>
      </c>
    </row>
    <row r="30" spans="1:19">
      <c r="A30">
        <f>DAY('Ввод данных'!W28)</f>
        <v>7</v>
      </c>
      <c r="B30">
        <f>MONTH('Ввод данных'!W28)</f>
        <v>10</v>
      </c>
      <c r="C30" t="str">
        <f>TEXT(YEAR('Ввод данных'!W28),0)</f>
        <v>2024</v>
      </c>
      <c r="D30" t="str">
        <f t="shared" si="0"/>
        <v>07</v>
      </c>
      <c r="E30" t="str">
        <f t="shared" si="1"/>
        <v>10</v>
      </c>
      <c r="F30" t="str">
        <f>D30&amp;"."&amp;E30&amp;"."&amp;C30&amp;"  "&amp;'Ввод данных'!X28&amp;" у  "</f>
        <v>07.10.2024  высшая у  </v>
      </c>
      <c r="G30" t="e">
        <f>DAY('Ввод данных'!#REF!)</f>
        <v>#REF!</v>
      </c>
      <c r="H30" t="e">
        <f>MONTH('Ввод данных'!#REF!)</f>
        <v>#REF!</v>
      </c>
      <c r="I30" t="e">
        <f>TEXT(YEAR('Ввод данных'!#REF!),0)</f>
        <v>#REF!</v>
      </c>
      <c r="J30" t="e">
        <f t="shared" si="2"/>
        <v>#REF!</v>
      </c>
      <c r="K30" t="e">
        <f t="shared" si="3"/>
        <v>#REF!</v>
      </c>
      <c r="L30" t="e">
        <f>J30&amp;"."&amp;K30&amp;"."&amp;I30&amp;"  "&amp;'Ввод данных'!#REF!&amp;" а  "</f>
        <v>#REF!</v>
      </c>
      <c r="M30" t="e">
        <f>DAY('Ввод данных'!#REF!)</f>
        <v>#REF!</v>
      </c>
      <c r="N30" t="e">
        <f>MONTH('Ввод данных'!#REF!)</f>
        <v>#REF!</v>
      </c>
      <c r="O30" t="e">
        <f>TEXT(YEAR('Ввод данных'!#REF!),0)</f>
        <v>#REF!</v>
      </c>
      <c r="P30" t="e">
        <f t="shared" si="4"/>
        <v>#REF!</v>
      </c>
      <c r="Q30" t="e">
        <f t="shared" si="5"/>
        <v>#REF!</v>
      </c>
      <c r="R30" t="e">
        <f>P30&amp;"."&amp;Q30&amp;"."&amp;O30&amp;"  "&amp;'Ввод данных'!#REF!&amp;"  "&amp;'Ввод данных'!#REF!</f>
        <v>#REF!</v>
      </c>
      <c r="S30" t="e">
        <f t="shared" si="6"/>
        <v>#REF!</v>
      </c>
    </row>
    <row r="31" spans="1:19">
      <c r="A31">
        <f>DAY('Ввод данных'!W29)</f>
        <v>0</v>
      </c>
      <c r="B31">
        <f>MONTH('Ввод данных'!W29)</f>
        <v>1</v>
      </c>
      <c r="C31" t="str">
        <f>TEXT(YEAR('Ввод данных'!W29),0)</f>
        <v>1900</v>
      </c>
      <c r="D31" t="str">
        <f t="shared" si="0"/>
        <v>00</v>
      </c>
      <c r="E31" t="str">
        <f t="shared" si="1"/>
        <v>01</v>
      </c>
      <c r="F31" t="str">
        <f>D31&amp;"."&amp;E31&amp;"."&amp;C31&amp;"  "&amp;'Ввод данных'!X29&amp;" у  "</f>
        <v>00.01.1900   у  </v>
      </c>
      <c r="G31" t="e">
        <f>DAY('Ввод данных'!#REF!)</f>
        <v>#REF!</v>
      </c>
      <c r="H31" t="e">
        <f>MONTH('Ввод данных'!#REF!)</f>
        <v>#REF!</v>
      </c>
      <c r="I31" t="e">
        <f>TEXT(YEAR('Ввод данных'!#REF!),0)</f>
        <v>#REF!</v>
      </c>
      <c r="J31" t="e">
        <f t="shared" si="2"/>
        <v>#REF!</v>
      </c>
      <c r="K31" t="e">
        <f t="shared" si="3"/>
        <v>#REF!</v>
      </c>
      <c r="L31" t="e">
        <f>J31&amp;"."&amp;K31&amp;"."&amp;I31&amp;"  "&amp;'Ввод данных'!#REF!&amp;" а  "</f>
        <v>#REF!</v>
      </c>
      <c r="M31" t="e">
        <f>DAY('Ввод данных'!#REF!)</f>
        <v>#REF!</v>
      </c>
      <c r="N31" t="e">
        <f>MONTH('Ввод данных'!#REF!)</f>
        <v>#REF!</v>
      </c>
      <c r="O31" t="e">
        <f>TEXT(YEAR('Ввод данных'!#REF!),0)</f>
        <v>#REF!</v>
      </c>
      <c r="P31" t="e">
        <f t="shared" si="4"/>
        <v>#REF!</v>
      </c>
      <c r="Q31" t="e">
        <f t="shared" si="5"/>
        <v>#REF!</v>
      </c>
      <c r="R31" t="e">
        <f>P31&amp;"."&amp;Q31&amp;"."&amp;O31&amp;"  "&amp;'Ввод данных'!#REF!&amp;"  "&amp;'Ввод данных'!#REF!</f>
        <v>#REF!</v>
      </c>
      <c r="S31" t="e">
        <f t="shared" si="6"/>
        <v>#REF!</v>
      </c>
    </row>
    <row r="32" spans="1:19">
      <c r="A32">
        <f>DAY('Ввод данных'!W30)</f>
        <v>2</v>
      </c>
      <c r="B32">
        <f>MONTH('Ввод данных'!W30)</f>
        <v>8</v>
      </c>
      <c r="C32" t="str">
        <f>TEXT(YEAR('Ввод данных'!W30),0)</f>
        <v>2022</v>
      </c>
      <c r="D32" t="str">
        <f t="shared" si="0"/>
        <v>02</v>
      </c>
      <c r="E32" t="str">
        <f t="shared" si="1"/>
        <v>08</v>
      </c>
      <c r="F32" t="str">
        <f>D32&amp;"."&amp;E32&amp;"."&amp;C32&amp;"  "&amp;'Ввод данных'!X30&amp;" у  "</f>
        <v>02.08.2022  сзд у  </v>
      </c>
      <c r="G32" t="e">
        <f>DAY('Ввод данных'!#REF!)</f>
        <v>#REF!</v>
      </c>
      <c r="H32" t="e">
        <f>MONTH('Ввод данных'!#REF!)</f>
        <v>#REF!</v>
      </c>
      <c r="I32" t="e">
        <f>TEXT(YEAR('Ввод данных'!#REF!),0)</f>
        <v>#REF!</v>
      </c>
      <c r="J32" t="e">
        <f t="shared" si="2"/>
        <v>#REF!</v>
      </c>
      <c r="K32" t="e">
        <f t="shared" si="3"/>
        <v>#REF!</v>
      </c>
      <c r="L32" t="e">
        <f>J32&amp;"."&amp;K32&amp;"."&amp;I32&amp;"  "&amp;'Ввод данных'!#REF!&amp;" а  "</f>
        <v>#REF!</v>
      </c>
      <c r="M32" t="e">
        <f>DAY('Ввод данных'!#REF!)</f>
        <v>#REF!</v>
      </c>
      <c r="N32" t="e">
        <f>MONTH('Ввод данных'!#REF!)</f>
        <v>#REF!</v>
      </c>
      <c r="O32" t="e">
        <f>TEXT(YEAR('Ввод данных'!#REF!),0)</f>
        <v>#REF!</v>
      </c>
      <c r="P32" t="e">
        <f t="shared" si="4"/>
        <v>#REF!</v>
      </c>
      <c r="Q32" t="e">
        <f t="shared" si="5"/>
        <v>#REF!</v>
      </c>
      <c r="R32" t="e">
        <f>P32&amp;"."&amp;Q32&amp;"."&amp;O32&amp;"  "&amp;'Ввод данных'!#REF!&amp;"  "&amp;'Ввод данных'!#REF!</f>
        <v>#REF!</v>
      </c>
      <c r="S32" t="e">
        <f t="shared" si="6"/>
        <v>#REF!</v>
      </c>
    </row>
    <row r="33" spans="1:19">
      <c r="A33">
        <f>DAY('Ввод данных'!W31)</f>
        <v>0</v>
      </c>
      <c r="B33">
        <f>MONTH('Ввод данных'!W31)</f>
        <v>1</v>
      </c>
      <c r="C33" t="str">
        <f>TEXT(YEAR('Ввод данных'!W31),0)</f>
        <v>1900</v>
      </c>
      <c r="D33" t="str">
        <f t="shared" si="0"/>
        <v>00</v>
      </c>
      <c r="E33" t="str">
        <f t="shared" si="1"/>
        <v>01</v>
      </c>
      <c r="F33" t="str">
        <f>D33&amp;"."&amp;E33&amp;"."&amp;C33&amp;"  "&amp;'Ввод данных'!X31&amp;" у  "</f>
        <v>00.01.1900   у  </v>
      </c>
      <c r="G33" t="e">
        <f>DAY('Ввод данных'!#REF!)</f>
        <v>#REF!</v>
      </c>
      <c r="H33" t="e">
        <f>MONTH('Ввод данных'!#REF!)</f>
        <v>#REF!</v>
      </c>
      <c r="I33" t="e">
        <f>TEXT(YEAR('Ввод данных'!#REF!),0)</f>
        <v>#REF!</v>
      </c>
      <c r="J33" t="e">
        <f t="shared" si="2"/>
        <v>#REF!</v>
      </c>
      <c r="K33" t="e">
        <f t="shared" si="3"/>
        <v>#REF!</v>
      </c>
      <c r="L33" t="e">
        <f>J33&amp;"."&amp;K33&amp;"."&amp;I33&amp;"  "&amp;'Ввод данных'!#REF!&amp;" а  "</f>
        <v>#REF!</v>
      </c>
      <c r="M33" t="e">
        <f>DAY('Ввод данных'!#REF!)</f>
        <v>#REF!</v>
      </c>
      <c r="N33" t="e">
        <f>MONTH('Ввод данных'!#REF!)</f>
        <v>#REF!</v>
      </c>
      <c r="O33" t="e">
        <f>TEXT(YEAR('Ввод данных'!#REF!),0)</f>
        <v>#REF!</v>
      </c>
      <c r="P33" t="e">
        <f t="shared" si="4"/>
        <v>#REF!</v>
      </c>
      <c r="Q33" t="e">
        <f t="shared" si="5"/>
        <v>#REF!</v>
      </c>
      <c r="R33" t="e">
        <f>P33&amp;"."&amp;Q33&amp;"."&amp;O33&amp;"  "&amp;'Ввод данных'!#REF!&amp;"  "&amp;'Ввод данных'!#REF!</f>
        <v>#REF!</v>
      </c>
      <c r="S33" t="e">
        <f t="shared" si="6"/>
        <v>#REF!</v>
      </c>
    </row>
    <row r="34" spans="1:19">
      <c r="A34">
        <f>DAY('Ввод данных'!W32)</f>
        <v>24</v>
      </c>
      <c r="B34">
        <f>MONTH('Ввод данных'!W32)</f>
        <v>2</v>
      </c>
      <c r="C34" t="str">
        <f>TEXT(YEAR('Ввод данных'!W32),0)</f>
        <v>2022</v>
      </c>
      <c r="D34" t="str">
        <f t="shared" si="0"/>
        <v>24</v>
      </c>
      <c r="E34" t="str">
        <f t="shared" si="1"/>
        <v>02</v>
      </c>
      <c r="F34" t="str">
        <f>D34&amp;"."&amp;E34&amp;"."&amp;C34&amp;"  "&amp;'Ввод данных'!X32&amp;" у  "</f>
        <v>24.02.2022  первая у  </v>
      </c>
      <c r="G34" t="e">
        <f>DAY('Ввод данных'!#REF!)</f>
        <v>#REF!</v>
      </c>
      <c r="H34" t="e">
        <f>MONTH('Ввод данных'!#REF!)</f>
        <v>#REF!</v>
      </c>
      <c r="I34" t="e">
        <f>TEXT(YEAR('Ввод данных'!#REF!),0)</f>
        <v>#REF!</v>
      </c>
      <c r="J34" t="e">
        <f t="shared" si="2"/>
        <v>#REF!</v>
      </c>
      <c r="K34" t="e">
        <f t="shared" si="3"/>
        <v>#REF!</v>
      </c>
      <c r="L34" t="e">
        <f>J34&amp;"."&amp;K34&amp;"."&amp;I34&amp;"  "&amp;'Ввод данных'!#REF!&amp;" а  "</f>
        <v>#REF!</v>
      </c>
      <c r="M34" t="e">
        <f>DAY('Ввод данных'!#REF!)</f>
        <v>#REF!</v>
      </c>
      <c r="N34" t="e">
        <f>MONTH('Ввод данных'!#REF!)</f>
        <v>#REF!</v>
      </c>
      <c r="O34" t="e">
        <f>TEXT(YEAR('Ввод данных'!#REF!),0)</f>
        <v>#REF!</v>
      </c>
      <c r="P34" t="e">
        <f t="shared" si="4"/>
        <v>#REF!</v>
      </c>
      <c r="Q34" t="e">
        <f t="shared" si="5"/>
        <v>#REF!</v>
      </c>
      <c r="R34" t="e">
        <f>P34&amp;"."&amp;Q34&amp;"."&amp;O34&amp;"  "&amp;'Ввод данных'!#REF!&amp;"  "&amp;'Ввод данных'!#REF!</f>
        <v>#REF!</v>
      </c>
      <c r="S34" t="e">
        <f t="shared" si="6"/>
        <v>#REF!</v>
      </c>
    </row>
    <row r="35" spans="1:19">
      <c r="A35">
        <f>DAY('Ввод данных'!W33)</f>
        <v>26</v>
      </c>
      <c r="B35">
        <f>MONTH('Ввод данных'!W33)</f>
        <v>11</v>
      </c>
      <c r="C35" t="str">
        <f>TEXT(YEAR('Ввод данных'!W33),0)</f>
        <v>2021</v>
      </c>
      <c r="D35" t="str">
        <f t="shared" si="0"/>
        <v>26</v>
      </c>
      <c r="E35" t="str">
        <f t="shared" si="1"/>
        <v>11</v>
      </c>
      <c r="F35" t="str">
        <f>D35&amp;"."&amp;E35&amp;"."&amp;C35&amp;"  "&amp;'Ввод данных'!X33&amp;" у  "</f>
        <v>26.11.2021  высшая у  </v>
      </c>
      <c r="G35" t="e">
        <f>DAY('Ввод данных'!#REF!)</f>
        <v>#REF!</v>
      </c>
      <c r="H35" t="e">
        <f>MONTH('Ввод данных'!#REF!)</f>
        <v>#REF!</v>
      </c>
      <c r="I35" t="e">
        <f>TEXT(YEAR('Ввод данных'!#REF!),0)</f>
        <v>#REF!</v>
      </c>
      <c r="J35" t="e">
        <f t="shared" si="2"/>
        <v>#REF!</v>
      </c>
      <c r="K35" t="e">
        <f t="shared" si="3"/>
        <v>#REF!</v>
      </c>
      <c r="L35" t="e">
        <f>J35&amp;"."&amp;K35&amp;"."&amp;I35&amp;"  "&amp;'Ввод данных'!#REF!&amp;" а  "</f>
        <v>#REF!</v>
      </c>
      <c r="M35" t="e">
        <f>DAY('Ввод данных'!#REF!)</f>
        <v>#REF!</v>
      </c>
      <c r="N35" t="e">
        <f>MONTH('Ввод данных'!#REF!)</f>
        <v>#REF!</v>
      </c>
      <c r="O35" t="e">
        <f>TEXT(YEAR('Ввод данных'!#REF!),0)</f>
        <v>#REF!</v>
      </c>
      <c r="P35" t="e">
        <f t="shared" si="4"/>
        <v>#REF!</v>
      </c>
      <c r="Q35" t="e">
        <f t="shared" si="5"/>
        <v>#REF!</v>
      </c>
      <c r="R35" t="e">
        <f>P35&amp;"."&amp;Q35&amp;"."&amp;O35&amp;"  "&amp;'Ввод данных'!#REF!&amp;"  "&amp;'Ввод данных'!#REF!</f>
        <v>#REF!</v>
      </c>
      <c r="S35" t="e">
        <f t="shared" si="6"/>
        <v>#REF!</v>
      </c>
    </row>
    <row r="36" spans="1:19">
      <c r="A36">
        <f>DAY('Ввод данных'!W34)</f>
        <v>4</v>
      </c>
      <c r="B36">
        <f>MONTH('Ввод данных'!W34)</f>
        <v>12</v>
      </c>
      <c r="C36" t="str">
        <f>TEXT(YEAR('Ввод данных'!W34),0)</f>
        <v>2024</v>
      </c>
      <c r="D36" t="str">
        <f t="shared" si="0"/>
        <v>04</v>
      </c>
      <c r="E36" t="str">
        <f t="shared" si="1"/>
        <v>12</v>
      </c>
      <c r="F36" t="str">
        <f>D36&amp;"."&amp;E36&amp;"."&amp;C36&amp;"  "&amp;'Ввод данных'!X34&amp;" у  "</f>
        <v>04.12.2024  первая у  </v>
      </c>
      <c r="G36" t="e">
        <f>DAY('Ввод данных'!#REF!)</f>
        <v>#REF!</v>
      </c>
      <c r="H36" t="e">
        <f>MONTH('Ввод данных'!#REF!)</f>
        <v>#REF!</v>
      </c>
      <c r="I36" t="e">
        <f>TEXT(YEAR('Ввод данных'!#REF!),0)</f>
        <v>#REF!</v>
      </c>
      <c r="J36" t="e">
        <f t="shared" si="2"/>
        <v>#REF!</v>
      </c>
      <c r="K36" t="e">
        <f t="shared" si="3"/>
        <v>#REF!</v>
      </c>
      <c r="L36" t="e">
        <f>J36&amp;"."&amp;K36&amp;"."&amp;I36&amp;"  "&amp;'Ввод данных'!#REF!&amp;" а  "</f>
        <v>#REF!</v>
      </c>
      <c r="M36" t="e">
        <f>DAY('Ввод данных'!#REF!)</f>
        <v>#REF!</v>
      </c>
      <c r="N36" t="e">
        <f>MONTH('Ввод данных'!#REF!)</f>
        <v>#REF!</v>
      </c>
      <c r="O36" t="e">
        <f>TEXT(YEAR('Ввод данных'!#REF!),0)</f>
        <v>#REF!</v>
      </c>
      <c r="P36" t="e">
        <f t="shared" si="4"/>
        <v>#REF!</v>
      </c>
      <c r="Q36" t="e">
        <f t="shared" si="5"/>
        <v>#REF!</v>
      </c>
      <c r="R36" t="e">
        <f>P36&amp;"."&amp;Q36&amp;"."&amp;O36&amp;"  "&amp;'Ввод данных'!#REF!&amp;"  "&amp;'Ввод данных'!#REF!</f>
        <v>#REF!</v>
      </c>
      <c r="S36" t="e">
        <f t="shared" si="6"/>
        <v>#REF!</v>
      </c>
    </row>
    <row r="37" spans="1:19">
      <c r="A37">
        <f>DAY('Ввод данных'!W35)</f>
        <v>12</v>
      </c>
      <c r="B37">
        <f>MONTH('Ввод данных'!W35)</f>
        <v>11</v>
      </c>
      <c r="C37" t="str">
        <f>TEXT(YEAR('Ввод данных'!W35),0)</f>
        <v>2021</v>
      </c>
      <c r="D37" t="str">
        <f t="shared" si="0"/>
        <v>12</v>
      </c>
      <c r="E37" t="str">
        <f t="shared" si="1"/>
        <v>11</v>
      </c>
      <c r="F37" t="str">
        <f>D37&amp;"."&amp;E37&amp;"."&amp;C37&amp;"  "&amp;'Ввод данных'!X35&amp;" у  "</f>
        <v>12.11.2021  высшая у  </v>
      </c>
      <c r="G37" t="e">
        <f>DAY('Ввод данных'!#REF!)</f>
        <v>#REF!</v>
      </c>
      <c r="H37" t="e">
        <f>MONTH('Ввод данных'!#REF!)</f>
        <v>#REF!</v>
      </c>
      <c r="I37" t="e">
        <f>TEXT(YEAR('Ввод данных'!#REF!),0)</f>
        <v>#REF!</v>
      </c>
      <c r="J37" t="e">
        <f t="shared" si="2"/>
        <v>#REF!</v>
      </c>
      <c r="K37" t="e">
        <f t="shared" si="3"/>
        <v>#REF!</v>
      </c>
      <c r="L37" t="e">
        <f>J37&amp;"."&amp;K37&amp;"."&amp;I37&amp;"  "&amp;'Ввод данных'!#REF!&amp;" а  "</f>
        <v>#REF!</v>
      </c>
      <c r="M37" t="e">
        <f>DAY('Ввод данных'!#REF!)</f>
        <v>#REF!</v>
      </c>
      <c r="N37" t="e">
        <f>MONTH('Ввод данных'!#REF!)</f>
        <v>#REF!</v>
      </c>
      <c r="O37" t="e">
        <f>TEXT(YEAR('Ввод данных'!#REF!),0)</f>
        <v>#REF!</v>
      </c>
      <c r="P37" t="e">
        <f t="shared" si="4"/>
        <v>#REF!</v>
      </c>
      <c r="Q37" t="e">
        <f t="shared" si="5"/>
        <v>#REF!</v>
      </c>
      <c r="R37" t="e">
        <f>P37&amp;"."&amp;Q37&amp;"."&amp;O37&amp;"  "&amp;'Ввод данных'!#REF!&amp;"  "&amp;'Ввод данных'!#REF!</f>
        <v>#REF!</v>
      </c>
      <c r="S37" t="e">
        <f t="shared" si="6"/>
        <v>#REF!</v>
      </c>
    </row>
    <row r="38" spans="1:19">
      <c r="A38">
        <f>DAY('Ввод данных'!W36)</f>
        <v>18</v>
      </c>
      <c r="B38">
        <f>MONTH('Ввод данных'!W36)</f>
        <v>7</v>
      </c>
      <c r="C38" t="str">
        <f>TEXT(YEAR('Ввод данных'!W36),0)</f>
        <v>2022</v>
      </c>
      <c r="D38" t="str">
        <f t="shared" si="0"/>
        <v>18</v>
      </c>
      <c r="E38" t="str">
        <f t="shared" si="1"/>
        <v>07</v>
      </c>
      <c r="F38" t="str">
        <f>D38&amp;"."&amp;E38&amp;"."&amp;C38&amp;"  "&amp;'Ввод данных'!X36&amp;" у  "</f>
        <v>18.07.2022  сзд у  </v>
      </c>
      <c r="G38" t="e">
        <f>DAY('Ввод данных'!#REF!)</f>
        <v>#REF!</v>
      </c>
      <c r="H38" t="e">
        <f>MONTH('Ввод данных'!#REF!)</f>
        <v>#REF!</v>
      </c>
      <c r="I38" t="e">
        <f>TEXT(YEAR('Ввод данных'!#REF!),0)</f>
        <v>#REF!</v>
      </c>
      <c r="J38" t="e">
        <f t="shared" si="2"/>
        <v>#REF!</v>
      </c>
      <c r="K38" t="e">
        <f t="shared" si="3"/>
        <v>#REF!</v>
      </c>
      <c r="L38" t="e">
        <f>J38&amp;"."&amp;K38&amp;"."&amp;I38&amp;"  "&amp;'Ввод данных'!#REF!&amp;" а  "</f>
        <v>#REF!</v>
      </c>
      <c r="M38" t="e">
        <f>DAY('Ввод данных'!#REF!)</f>
        <v>#REF!</v>
      </c>
      <c r="N38" t="e">
        <f>MONTH('Ввод данных'!#REF!)</f>
        <v>#REF!</v>
      </c>
      <c r="O38" t="e">
        <f>TEXT(YEAR('Ввод данных'!#REF!),0)</f>
        <v>#REF!</v>
      </c>
      <c r="P38" t="e">
        <f t="shared" si="4"/>
        <v>#REF!</v>
      </c>
      <c r="Q38" t="e">
        <f t="shared" si="5"/>
        <v>#REF!</v>
      </c>
      <c r="R38" t="e">
        <f>P38&amp;"."&amp;Q38&amp;"."&amp;O38&amp;"  "&amp;'Ввод данных'!#REF!&amp;"  "&amp;'Ввод данных'!#REF!</f>
        <v>#REF!</v>
      </c>
      <c r="S38" t="e">
        <f t="shared" si="6"/>
        <v>#REF!</v>
      </c>
    </row>
    <row r="39" spans="1:19">
      <c r="A39">
        <f>DAY('Ввод данных'!W37)</f>
        <v>0</v>
      </c>
      <c r="B39">
        <f>MONTH('Ввод данных'!W37)</f>
        <v>1</v>
      </c>
      <c r="C39" t="str">
        <f>TEXT(YEAR('Ввод данных'!W37),0)</f>
        <v>1900</v>
      </c>
      <c r="D39" t="str">
        <f t="shared" si="0"/>
        <v>00</v>
      </c>
      <c r="E39" t="str">
        <f t="shared" si="1"/>
        <v>01</v>
      </c>
      <c r="F39" t="str">
        <f>D39&amp;"."&amp;E39&amp;"."&amp;C39&amp;"  "&amp;'Ввод данных'!X37&amp;" у  "</f>
        <v>00.01.1900   у  </v>
      </c>
      <c r="G39" t="e">
        <f>DAY('Ввод данных'!#REF!)</f>
        <v>#REF!</v>
      </c>
      <c r="H39" t="e">
        <f>MONTH('Ввод данных'!#REF!)</f>
        <v>#REF!</v>
      </c>
      <c r="I39" t="e">
        <f>TEXT(YEAR('Ввод данных'!#REF!),0)</f>
        <v>#REF!</v>
      </c>
      <c r="J39" t="e">
        <f t="shared" si="2"/>
        <v>#REF!</v>
      </c>
      <c r="K39" t="e">
        <f t="shared" si="3"/>
        <v>#REF!</v>
      </c>
      <c r="L39" t="e">
        <f>J39&amp;"."&amp;K39&amp;"."&amp;I39&amp;"  "&amp;'Ввод данных'!#REF!&amp;" а  "</f>
        <v>#REF!</v>
      </c>
      <c r="M39" t="e">
        <f>DAY('Ввод данных'!#REF!)</f>
        <v>#REF!</v>
      </c>
      <c r="N39" t="e">
        <f>MONTH('Ввод данных'!#REF!)</f>
        <v>#REF!</v>
      </c>
      <c r="O39" t="e">
        <f>TEXT(YEAR('Ввод данных'!#REF!),0)</f>
        <v>#REF!</v>
      </c>
      <c r="P39" t="e">
        <f t="shared" si="4"/>
        <v>#REF!</v>
      </c>
      <c r="Q39" t="e">
        <f t="shared" si="5"/>
        <v>#REF!</v>
      </c>
      <c r="R39" t="e">
        <f>P39&amp;"."&amp;Q39&amp;"."&amp;O39&amp;"  "&amp;'Ввод данных'!#REF!&amp;"  "&amp;'Ввод данных'!#REF!</f>
        <v>#REF!</v>
      </c>
      <c r="S39" t="e">
        <f t="shared" si="6"/>
        <v>#REF!</v>
      </c>
    </row>
    <row r="40" spans="1:19">
      <c r="A40">
        <f>DAY('Ввод данных'!W39)</f>
        <v>18</v>
      </c>
      <c r="B40">
        <f>MONTH('Ввод данных'!W39)</f>
        <v>7</v>
      </c>
      <c r="C40" t="str">
        <f>TEXT(YEAR('Ввод данных'!W39),0)</f>
        <v>2022</v>
      </c>
      <c r="D40" t="str">
        <f t="shared" si="0"/>
        <v>18</v>
      </c>
      <c r="E40" t="str">
        <f t="shared" si="1"/>
        <v>07</v>
      </c>
      <c r="F40" t="str">
        <f>D40&amp;"."&amp;E40&amp;"."&amp;C40&amp;"  "&amp;'Ввод данных'!X39&amp;" у  "</f>
        <v>18.07.2022  сзд у  </v>
      </c>
      <c r="G40" t="e">
        <f>DAY('Ввод данных'!#REF!)</f>
        <v>#REF!</v>
      </c>
      <c r="H40" t="e">
        <f>MONTH('Ввод данных'!#REF!)</f>
        <v>#REF!</v>
      </c>
      <c r="I40" t="e">
        <f>TEXT(YEAR('Ввод данных'!#REF!),0)</f>
        <v>#REF!</v>
      </c>
      <c r="J40" t="e">
        <f t="shared" si="2"/>
        <v>#REF!</v>
      </c>
      <c r="K40" t="e">
        <f t="shared" si="3"/>
        <v>#REF!</v>
      </c>
      <c r="L40" t="e">
        <f>J40&amp;"."&amp;K40&amp;"."&amp;I40&amp;"  "&amp;'Ввод данных'!#REF!&amp;" а  "</f>
        <v>#REF!</v>
      </c>
      <c r="M40" t="e">
        <f>DAY('Ввод данных'!#REF!)</f>
        <v>#REF!</v>
      </c>
      <c r="N40" t="e">
        <f>MONTH('Ввод данных'!#REF!)</f>
        <v>#REF!</v>
      </c>
      <c r="O40" t="e">
        <f>TEXT(YEAR('Ввод данных'!#REF!),0)</f>
        <v>#REF!</v>
      </c>
      <c r="P40" t="e">
        <f t="shared" si="4"/>
        <v>#REF!</v>
      </c>
      <c r="Q40" t="e">
        <f t="shared" si="5"/>
        <v>#REF!</v>
      </c>
      <c r="R40" t="e">
        <f>P40&amp;"."&amp;Q40&amp;"."&amp;O40&amp;"  "&amp;'Ввод данных'!#REF!&amp;"  "&amp;'Ввод данных'!#REF!</f>
        <v>#REF!</v>
      </c>
      <c r="S40" t="e">
        <f t="shared" si="6"/>
        <v>#REF!</v>
      </c>
    </row>
    <row r="41" spans="1:19">
      <c r="A41">
        <f>DAY('Ввод данных'!W40)</f>
        <v>30</v>
      </c>
      <c r="B41">
        <f>MONTH('Ввод данных'!W40)</f>
        <v>12</v>
      </c>
      <c r="C41" t="str">
        <f>TEXT(YEAR('Ввод данных'!W40),0)</f>
        <v>2021</v>
      </c>
      <c r="D41" t="str">
        <f t="shared" si="0"/>
        <v>30</v>
      </c>
      <c r="E41" t="str">
        <f t="shared" si="1"/>
        <v>12</v>
      </c>
      <c r="F41" t="str">
        <f>D41&amp;"."&amp;E41&amp;"."&amp;C41&amp;"  "&amp;'Ввод данных'!X40&amp;" у  "</f>
        <v>30.12.2021  высшая у  </v>
      </c>
      <c r="G41" t="e">
        <f>DAY('Ввод данных'!#REF!)</f>
        <v>#REF!</v>
      </c>
      <c r="H41" t="e">
        <f>MONTH('Ввод данных'!#REF!)</f>
        <v>#REF!</v>
      </c>
      <c r="I41" t="e">
        <f>TEXT(YEAR('Ввод данных'!#REF!),0)</f>
        <v>#REF!</v>
      </c>
      <c r="J41" t="e">
        <f t="shared" si="2"/>
        <v>#REF!</v>
      </c>
      <c r="K41" t="e">
        <f t="shared" si="3"/>
        <v>#REF!</v>
      </c>
      <c r="L41" t="e">
        <f>J41&amp;"."&amp;K41&amp;"."&amp;I41&amp;"  "&amp;'Ввод данных'!#REF!&amp;" а  "</f>
        <v>#REF!</v>
      </c>
      <c r="M41" t="e">
        <f>DAY('Ввод данных'!#REF!)</f>
        <v>#REF!</v>
      </c>
      <c r="N41" t="e">
        <f>MONTH('Ввод данных'!#REF!)</f>
        <v>#REF!</v>
      </c>
      <c r="O41" t="e">
        <f>TEXT(YEAR('Ввод данных'!#REF!),0)</f>
        <v>#REF!</v>
      </c>
      <c r="P41" t="e">
        <f t="shared" si="4"/>
        <v>#REF!</v>
      </c>
      <c r="Q41" t="e">
        <f t="shared" si="5"/>
        <v>#REF!</v>
      </c>
      <c r="R41" t="e">
        <f>P41&amp;"."&amp;Q41&amp;"."&amp;O41&amp;"  "&amp;'Ввод данных'!#REF!&amp;"  "&amp;'Ввод данных'!#REF!</f>
        <v>#REF!</v>
      </c>
      <c r="S41" t="e">
        <f t="shared" si="6"/>
        <v>#REF!</v>
      </c>
    </row>
    <row r="42" spans="1:19">
      <c r="A42">
        <f>DAY('Ввод данных'!W41)</f>
        <v>30</v>
      </c>
      <c r="B42">
        <f>MONTH('Ввод данных'!W41)</f>
        <v>11</v>
      </c>
      <c r="C42" t="str">
        <f>TEXT(YEAR('Ввод данных'!W41),0)</f>
        <v>2020</v>
      </c>
      <c r="D42" t="str">
        <f t="shared" si="0"/>
        <v>30</v>
      </c>
      <c r="E42" t="str">
        <f t="shared" si="1"/>
        <v>11</v>
      </c>
      <c r="F42" t="str">
        <f>D42&amp;"."&amp;E42&amp;"."&amp;C42&amp;"  "&amp;'Ввод данных'!X41&amp;" у  "</f>
        <v>30.11.2020  высшая у  </v>
      </c>
      <c r="G42" t="e">
        <f>DAY('Ввод данных'!#REF!)</f>
        <v>#REF!</v>
      </c>
      <c r="H42" t="e">
        <f>MONTH('Ввод данных'!#REF!)</f>
        <v>#REF!</v>
      </c>
      <c r="I42" t="e">
        <f>TEXT(YEAR('Ввод данных'!#REF!),0)</f>
        <v>#REF!</v>
      </c>
      <c r="J42" t="e">
        <f t="shared" si="2"/>
        <v>#REF!</v>
      </c>
      <c r="K42" t="e">
        <f t="shared" si="3"/>
        <v>#REF!</v>
      </c>
      <c r="L42" t="e">
        <f>J42&amp;"."&amp;K42&amp;"."&amp;I42&amp;"  "&amp;'Ввод данных'!#REF!&amp;" а  "</f>
        <v>#REF!</v>
      </c>
      <c r="M42" t="e">
        <f>DAY('Ввод данных'!#REF!)</f>
        <v>#REF!</v>
      </c>
      <c r="N42" t="e">
        <f>MONTH('Ввод данных'!#REF!)</f>
        <v>#REF!</v>
      </c>
      <c r="O42" t="e">
        <f>TEXT(YEAR('Ввод данных'!#REF!),0)</f>
        <v>#REF!</v>
      </c>
      <c r="P42" t="e">
        <f t="shared" si="4"/>
        <v>#REF!</v>
      </c>
      <c r="Q42" t="e">
        <f t="shared" si="5"/>
        <v>#REF!</v>
      </c>
      <c r="R42" t="e">
        <f>P42&amp;"."&amp;Q42&amp;"."&amp;O42&amp;"  "&amp;'Ввод данных'!#REF!&amp;"  "&amp;'Ввод данных'!#REF!</f>
        <v>#REF!</v>
      </c>
      <c r="S42" t="e">
        <f t="shared" si="6"/>
        <v>#REF!</v>
      </c>
    </row>
    <row r="43" spans="1:19">
      <c r="A43">
        <f>DAY('Ввод данных'!W42)</f>
        <v>29</v>
      </c>
      <c r="B43">
        <f>MONTH('Ввод данных'!W42)</f>
        <v>12</v>
      </c>
      <c r="C43" t="str">
        <f>TEXT(YEAR('Ввод данных'!W42),0)</f>
        <v>2023</v>
      </c>
      <c r="D43" t="str">
        <f t="shared" si="0"/>
        <v>29</v>
      </c>
      <c r="E43" t="str">
        <f t="shared" si="1"/>
        <v>12</v>
      </c>
      <c r="F43" t="str">
        <f>D43&amp;"."&amp;E43&amp;"."&amp;C43&amp;"  "&amp;'Ввод данных'!X42&amp;" у  "</f>
        <v>29.12.2023  высшая у  </v>
      </c>
      <c r="G43" t="e">
        <f>DAY('Ввод данных'!#REF!)</f>
        <v>#REF!</v>
      </c>
      <c r="H43" t="e">
        <f>MONTH('Ввод данных'!#REF!)</f>
        <v>#REF!</v>
      </c>
      <c r="I43" t="e">
        <f>TEXT(YEAR('Ввод данных'!#REF!),0)</f>
        <v>#REF!</v>
      </c>
      <c r="J43" t="e">
        <f t="shared" si="2"/>
        <v>#REF!</v>
      </c>
      <c r="K43" t="e">
        <f t="shared" si="3"/>
        <v>#REF!</v>
      </c>
      <c r="L43" t="e">
        <f>J43&amp;"."&amp;K43&amp;"."&amp;I43&amp;"  "&amp;'Ввод данных'!#REF!&amp;" а  "</f>
        <v>#REF!</v>
      </c>
      <c r="M43" t="e">
        <f>DAY('Ввод данных'!#REF!)</f>
        <v>#REF!</v>
      </c>
      <c r="N43" t="e">
        <f>MONTH('Ввод данных'!#REF!)</f>
        <v>#REF!</v>
      </c>
      <c r="O43" t="e">
        <f>TEXT(YEAR('Ввод данных'!#REF!),0)</f>
        <v>#REF!</v>
      </c>
      <c r="P43" t="e">
        <f t="shared" si="4"/>
        <v>#REF!</v>
      </c>
      <c r="Q43" t="e">
        <f t="shared" si="5"/>
        <v>#REF!</v>
      </c>
      <c r="R43" t="e">
        <f>P43&amp;"."&amp;Q43&amp;"."&amp;O43&amp;"  "&amp;'Ввод данных'!#REF!&amp;"  "&amp;'Ввод данных'!#REF!</f>
        <v>#REF!</v>
      </c>
      <c r="S43" t="e">
        <f t="shared" si="6"/>
        <v>#REF!</v>
      </c>
    </row>
    <row r="44" spans="1:19">
      <c r="A44">
        <f>DAY('Ввод данных'!W43)</f>
        <v>15</v>
      </c>
      <c r="B44">
        <f>MONTH('Ввод данных'!W43)</f>
        <v>4</v>
      </c>
      <c r="C44" t="str">
        <f>TEXT(YEAR('Ввод данных'!W43),0)</f>
        <v>2022</v>
      </c>
      <c r="D44" t="str">
        <f t="shared" si="0"/>
        <v>15</v>
      </c>
      <c r="E44" t="str">
        <f t="shared" si="1"/>
        <v>04</v>
      </c>
      <c r="F44" t="str">
        <f>D44&amp;"."&amp;E44&amp;"."&amp;C44&amp;"  "&amp;'Ввод данных'!X43&amp;" у  "</f>
        <v>15.04.2022  первая у  </v>
      </c>
      <c r="G44" t="e">
        <f>DAY('Ввод данных'!#REF!)</f>
        <v>#REF!</v>
      </c>
      <c r="H44" t="e">
        <f>MONTH('Ввод данных'!#REF!)</f>
        <v>#REF!</v>
      </c>
      <c r="I44" t="e">
        <f>TEXT(YEAR('Ввод данных'!#REF!),0)</f>
        <v>#REF!</v>
      </c>
      <c r="J44" t="e">
        <f t="shared" si="2"/>
        <v>#REF!</v>
      </c>
      <c r="K44" t="e">
        <f t="shared" si="3"/>
        <v>#REF!</v>
      </c>
      <c r="L44" t="e">
        <f>J44&amp;"."&amp;K44&amp;"."&amp;I44&amp;"  "&amp;'Ввод данных'!#REF!&amp;" а  "</f>
        <v>#REF!</v>
      </c>
      <c r="M44" t="e">
        <f>DAY('Ввод данных'!#REF!)</f>
        <v>#REF!</v>
      </c>
      <c r="N44" t="e">
        <f>MONTH('Ввод данных'!#REF!)</f>
        <v>#REF!</v>
      </c>
      <c r="O44" t="e">
        <f>TEXT(YEAR('Ввод данных'!#REF!),0)</f>
        <v>#REF!</v>
      </c>
      <c r="P44" t="e">
        <f t="shared" si="4"/>
        <v>#REF!</v>
      </c>
      <c r="Q44" t="e">
        <f t="shared" si="5"/>
        <v>#REF!</v>
      </c>
      <c r="R44" t="e">
        <f>P44&amp;"."&amp;Q44&amp;"."&amp;O44&amp;"  "&amp;'Ввод данных'!#REF!&amp;"  "&amp;'Ввод данных'!#REF!</f>
        <v>#REF!</v>
      </c>
      <c r="S44" t="e">
        <f t="shared" si="6"/>
        <v>#REF!</v>
      </c>
    </row>
    <row r="45" spans="1:19">
      <c r="A45">
        <f>DAY('Ввод данных'!W44)</f>
        <v>17</v>
      </c>
      <c r="B45">
        <f>MONTH('Ввод данных'!W44)</f>
        <v>9</v>
      </c>
      <c r="C45" t="str">
        <f>TEXT(YEAR('Ввод данных'!W44),0)</f>
        <v>2024</v>
      </c>
      <c r="D45" t="str">
        <f t="shared" si="0"/>
        <v>17</v>
      </c>
      <c r="E45" t="str">
        <f t="shared" si="1"/>
        <v>09</v>
      </c>
      <c r="F45" t="str">
        <f>D45&amp;"."&amp;E45&amp;"."&amp;C45&amp;"  "&amp;'Ввод данных'!X44&amp;" у  "</f>
        <v>17.09.2024  высшая у  </v>
      </c>
      <c r="G45" t="e">
        <f>DAY('Ввод данных'!#REF!)</f>
        <v>#REF!</v>
      </c>
      <c r="H45" t="e">
        <f>MONTH('Ввод данных'!#REF!)</f>
        <v>#REF!</v>
      </c>
      <c r="I45" t="e">
        <f>TEXT(YEAR('Ввод данных'!#REF!),0)</f>
        <v>#REF!</v>
      </c>
      <c r="J45" t="e">
        <f t="shared" si="2"/>
        <v>#REF!</v>
      </c>
      <c r="K45" t="e">
        <f t="shared" si="3"/>
        <v>#REF!</v>
      </c>
      <c r="L45" t="e">
        <f>J45&amp;"."&amp;K45&amp;"."&amp;I45&amp;"  "&amp;'Ввод данных'!#REF!&amp;" а  "</f>
        <v>#REF!</v>
      </c>
      <c r="M45" t="e">
        <f>DAY('Ввод данных'!#REF!)</f>
        <v>#REF!</v>
      </c>
      <c r="N45" t="e">
        <f>MONTH('Ввод данных'!#REF!)</f>
        <v>#REF!</v>
      </c>
      <c r="O45" t="e">
        <f>TEXT(YEAR('Ввод данных'!#REF!),0)</f>
        <v>#REF!</v>
      </c>
      <c r="P45" t="e">
        <f t="shared" si="4"/>
        <v>#REF!</v>
      </c>
      <c r="Q45" t="e">
        <f t="shared" si="5"/>
        <v>#REF!</v>
      </c>
      <c r="R45" t="e">
        <f>P45&amp;"."&amp;Q45&amp;"."&amp;O45&amp;"  "&amp;'Ввод данных'!#REF!&amp;"  "&amp;'Ввод данных'!#REF!</f>
        <v>#REF!</v>
      </c>
      <c r="S45" t="e">
        <f t="shared" si="6"/>
        <v>#REF!</v>
      </c>
    </row>
    <row r="46" spans="1:19">
      <c r="A46">
        <f>DAY('Ввод данных'!W45)</f>
        <v>22</v>
      </c>
      <c r="B46">
        <f>MONTH('Ввод данных'!W45)</f>
        <v>9</v>
      </c>
      <c r="C46" t="str">
        <f>TEXT(YEAR('Ввод данных'!W45),0)</f>
        <v>2020</v>
      </c>
      <c r="D46" t="str">
        <f t="shared" si="0"/>
        <v>22</v>
      </c>
      <c r="E46" t="str">
        <f t="shared" si="1"/>
        <v>09</v>
      </c>
      <c r="F46" t="str">
        <f>D46&amp;"."&amp;E46&amp;"."&amp;C46&amp;"  "&amp;'Ввод данных'!X45&amp;" у  "</f>
        <v>22.09.2020  сзд у  </v>
      </c>
      <c r="G46" t="e">
        <f>DAY('Ввод данных'!#REF!)</f>
        <v>#REF!</v>
      </c>
      <c r="H46" t="e">
        <f>MONTH('Ввод данных'!#REF!)</f>
        <v>#REF!</v>
      </c>
      <c r="I46" t="e">
        <f>TEXT(YEAR('Ввод данных'!#REF!),0)</f>
        <v>#REF!</v>
      </c>
      <c r="J46" t="e">
        <f t="shared" si="2"/>
        <v>#REF!</v>
      </c>
      <c r="K46" t="e">
        <f t="shared" si="3"/>
        <v>#REF!</v>
      </c>
      <c r="L46" t="e">
        <f>J46&amp;"."&amp;K46&amp;"."&amp;I46&amp;"  "&amp;'Ввод данных'!#REF!&amp;" а  "</f>
        <v>#REF!</v>
      </c>
      <c r="M46" t="e">
        <f>DAY('Ввод данных'!#REF!)</f>
        <v>#REF!</v>
      </c>
      <c r="N46" t="e">
        <f>MONTH('Ввод данных'!#REF!)</f>
        <v>#REF!</v>
      </c>
      <c r="O46" t="e">
        <f>TEXT(YEAR('Ввод данных'!#REF!),0)</f>
        <v>#REF!</v>
      </c>
      <c r="P46" t="e">
        <f t="shared" si="4"/>
        <v>#REF!</v>
      </c>
      <c r="Q46" t="e">
        <f t="shared" si="5"/>
        <v>#REF!</v>
      </c>
      <c r="R46" t="e">
        <f>P46&amp;"."&amp;Q46&amp;"."&amp;O46&amp;"  "&amp;'Ввод данных'!#REF!&amp;"  "&amp;'Ввод данных'!#REF!</f>
        <v>#REF!</v>
      </c>
      <c r="S46" t="e">
        <f t="shared" si="6"/>
        <v>#REF!</v>
      </c>
    </row>
    <row r="47" spans="1:19">
      <c r="A47">
        <f>DAY('Ввод данных'!W47)</f>
        <v>0</v>
      </c>
      <c r="B47">
        <f>MONTH('Ввод данных'!W47)</f>
        <v>1</v>
      </c>
      <c r="C47" t="str">
        <f>TEXT(YEAR('Ввод данных'!W47),0)</f>
        <v>1900</v>
      </c>
      <c r="D47" t="str">
        <f t="shared" si="0"/>
        <v>00</v>
      </c>
      <c r="E47" t="str">
        <f t="shared" si="1"/>
        <v>01</v>
      </c>
      <c r="F47" t="str">
        <f>D47&amp;"."&amp;E47&amp;"."&amp;C47&amp;"  "&amp;'Ввод данных'!X47&amp;" у  "</f>
        <v>00.01.1900   у  </v>
      </c>
      <c r="G47" t="e">
        <f>DAY('Ввод данных'!#REF!)</f>
        <v>#REF!</v>
      </c>
      <c r="H47" t="e">
        <f>MONTH('Ввод данных'!#REF!)</f>
        <v>#REF!</v>
      </c>
      <c r="I47" t="e">
        <f>TEXT(YEAR('Ввод данных'!#REF!),0)</f>
        <v>#REF!</v>
      </c>
      <c r="J47" t="e">
        <f t="shared" si="2"/>
        <v>#REF!</v>
      </c>
      <c r="K47" t="e">
        <f t="shared" si="3"/>
        <v>#REF!</v>
      </c>
      <c r="L47" t="e">
        <f>J47&amp;"."&amp;K47&amp;"."&amp;I47&amp;"  "&amp;'Ввод данных'!#REF!&amp;" а  "</f>
        <v>#REF!</v>
      </c>
      <c r="M47" t="e">
        <f>DAY('Ввод данных'!#REF!)</f>
        <v>#REF!</v>
      </c>
      <c r="N47" t="e">
        <f>MONTH('Ввод данных'!#REF!)</f>
        <v>#REF!</v>
      </c>
      <c r="O47" t="e">
        <f>TEXT(YEAR('Ввод данных'!#REF!),0)</f>
        <v>#REF!</v>
      </c>
      <c r="P47" t="e">
        <f t="shared" si="4"/>
        <v>#REF!</v>
      </c>
      <c r="Q47" t="e">
        <f t="shared" si="5"/>
        <v>#REF!</v>
      </c>
      <c r="R47" t="e">
        <f>P47&amp;"."&amp;Q47&amp;"."&amp;O47&amp;"  "&amp;'Ввод данных'!#REF!&amp;"  "&amp;'Ввод данных'!#REF!</f>
        <v>#REF!</v>
      </c>
      <c r="S47" t="e">
        <f t="shared" si="6"/>
        <v>#REF!</v>
      </c>
    </row>
    <row r="48" spans="1:19">
      <c r="A48">
        <f>DAY('Ввод данных'!W48)</f>
        <v>0</v>
      </c>
      <c r="B48">
        <f>MONTH('Ввод данных'!W48)</f>
        <v>1</v>
      </c>
      <c r="C48" t="str">
        <f>TEXT(YEAR('Ввод данных'!W48),0)</f>
        <v>1900</v>
      </c>
      <c r="D48" t="str">
        <f t="shared" si="0"/>
        <v>00</v>
      </c>
      <c r="E48" t="str">
        <f t="shared" si="1"/>
        <v>01</v>
      </c>
      <c r="F48" t="str">
        <f>D48&amp;"."&amp;E48&amp;"."&amp;C48&amp;"  "&amp;'Ввод данных'!X48&amp;" у  "</f>
        <v>00.01.1900   у  </v>
      </c>
      <c r="G48" t="e">
        <f>DAY('Ввод данных'!#REF!)</f>
        <v>#REF!</v>
      </c>
      <c r="H48" t="e">
        <f>MONTH('Ввод данных'!#REF!)</f>
        <v>#REF!</v>
      </c>
      <c r="I48" t="e">
        <f>TEXT(YEAR('Ввод данных'!#REF!),0)</f>
        <v>#REF!</v>
      </c>
      <c r="J48" t="e">
        <f t="shared" si="2"/>
        <v>#REF!</v>
      </c>
      <c r="K48" t="e">
        <f t="shared" si="3"/>
        <v>#REF!</v>
      </c>
      <c r="L48" t="e">
        <f>J48&amp;"."&amp;K48&amp;"."&amp;I48&amp;"  "&amp;'Ввод данных'!#REF!&amp;" а  "</f>
        <v>#REF!</v>
      </c>
      <c r="M48" t="e">
        <f>DAY('Ввод данных'!#REF!)</f>
        <v>#REF!</v>
      </c>
      <c r="N48" t="e">
        <f>MONTH('Ввод данных'!#REF!)</f>
        <v>#REF!</v>
      </c>
      <c r="O48" t="e">
        <f>TEXT(YEAR('Ввод данных'!#REF!),0)</f>
        <v>#REF!</v>
      </c>
      <c r="P48" t="e">
        <f t="shared" si="4"/>
        <v>#REF!</v>
      </c>
      <c r="Q48" t="e">
        <f t="shared" si="5"/>
        <v>#REF!</v>
      </c>
      <c r="R48" t="e">
        <f>P48&amp;"."&amp;Q48&amp;"."&amp;O48&amp;"  "&amp;'Ввод данных'!#REF!&amp;"  "&amp;'Ввод данных'!#REF!</f>
        <v>#REF!</v>
      </c>
      <c r="S48" t="e">
        <f t="shared" si="6"/>
        <v>#REF!</v>
      </c>
    </row>
    <row r="49" spans="1:19">
      <c r="A49">
        <f>DAY('Ввод данных'!W49)</f>
        <v>11</v>
      </c>
      <c r="B49">
        <f>MONTH('Ввод данных'!W49)</f>
        <v>12</v>
      </c>
      <c r="C49" t="str">
        <f>TEXT(YEAR('Ввод данных'!W49),0)</f>
        <v>2020</v>
      </c>
      <c r="D49" t="str">
        <f t="shared" si="0"/>
        <v>11</v>
      </c>
      <c r="E49" t="str">
        <f t="shared" si="1"/>
        <v>12</v>
      </c>
      <c r="F49" t="str">
        <f>D49&amp;"."&amp;E49&amp;"."&amp;C49&amp;"  "&amp;'Ввод данных'!X49&amp;" у  "</f>
        <v>11.12.2020  высшая у  </v>
      </c>
      <c r="G49" t="e">
        <f>DAY('Ввод данных'!#REF!)</f>
        <v>#REF!</v>
      </c>
      <c r="H49" t="e">
        <f>MONTH('Ввод данных'!#REF!)</f>
        <v>#REF!</v>
      </c>
      <c r="I49" t="e">
        <f>TEXT(YEAR('Ввод данных'!#REF!),0)</f>
        <v>#REF!</v>
      </c>
      <c r="J49" t="e">
        <f t="shared" si="2"/>
        <v>#REF!</v>
      </c>
      <c r="K49" t="e">
        <f t="shared" si="3"/>
        <v>#REF!</v>
      </c>
      <c r="L49" t="e">
        <f>J49&amp;"."&amp;K49&amp;"."&amp;I49&amp;"  "&amp;'Ввод данных'!#REF!&amp;" а  "</f>
        <v>#REF!</v>
      </c>
      <c r="M49" t="e">
        <f>DAY('Ввод данных'!#REF!)</f>
        <v>#REF!</v>
      </c>
      <c r="N49" t="e">
        <f>MONTH('Ввод данных'!#REF!)</f>
        <v>#REF!</v>
      </c>
      <c r="O49" t="e">
        <f>TEXT(YEAR('Ввод данных'!#REF!),0)</f>
        <v>#REF!</v>
      </c>
      <c r="P49" t="e">
        <f t="shared" si="4"/>
        <v>#REF!</v>
      </c>
      <c r="Q49" t="e">
        <f t="shared" si="5"/>
        <v>#REF!</v>
      </c>
      <c r="R49" t="e">
        <f>P49&amp;"."&amp;Q49&amp;"."&amp;O49&amp;"  "&amp;'Ввод данных'!#REF!&amp;"  "&amp;'Ввод данных'!#REF!</f>
        <v>#REF!</v>
      </c>
      <c r="S49" t="e">
        <f t="shared" si="6"/>
        <v>#REF!</v>
      </c>
    </row>
    <row r="50" spans="1:19">
      <c r="A50" t="e">
        <f>DAY('Ввод данных'!#REF!)</f>
        <v>#REF!</v>
      </c>
      <c r="B50" t="e">
        <f>MONTH('Ввод данных'!#REF!)</f>
        <v>#REF!</v>
      </c>
      <c r="C50" t="e">
        <f>TEXT(YEAR('Ввод данных'!#REF!),0)</f>
        <v>#REF!</v>
      </c>
      <c r="D50" t="e">
        <f t="shared" si="0"/>
        <v>#REF!</v>
      </c>
      <c r="E50" t="e">
        <f t="shared" si="1"/>
        <v>#REF!</v>
      </c>
      <c r="F50" t="e">
        <f>D50&amp;"."&amp;E50&amp;"."&amp;C50&amp;"  "&amp;'Ввод данных'!#REF!&amp;" у  "</f>
        <v>#REF!</v>
      </c>
      <c r="G50" t="e">
        <f>DAY('Ввод данных'!#REF!)</f>
        <v>#REF!</v>
      </c>
      <c r="H50" t="e">
        <f>MONTH('Ввод данных'!#REF!)</f>
        <v>#REF!</v>
      </c>
      <c r="I50" t="e">
        <f>TEXT(YEAR('Ввод данных'!#REF!),0)</f>
        <v>#REF!</v>
      </c>
      <c r="J50" t="e">
        <f t="shared" si="2"/>
        <v>#REF!</v>
      </c>
      <c r="K50" t="e">
        <f t="shared" si="3"/>
        <v>#REF!</v>
      </c>
      <c r="L50" t="e">
        <f>J50&amp;"."&amp;K50&amp;"."&amp;I50&amp;"  "&amp;'Ввод данных'!#REF!&amp;" а  "</f>
        <v>#REF!</v>
      </c>
      <c r="M50" t="e">
        <f>DAY('Ввод данных'!#REF!)</f>
        <v>#REF!</v>
      </c>
      <c r="N50" t="e">
        <f>MONTH('Ввод данных'!#REF!)</f>
        <v>#REF!</v>
      </c>
      <c r="O50" t="e">
        <f>TEXT(YEAR('Ввод данных'!#REF!),0)</f>
        <v>#REF!</v>
      </c>
      <c r="P50" t="e">
        <f t="shared" si="4"/>
        <v>#REF!</v>
      </c>
      <c r="Q50" t="e">
        <f t="shared" si="5"/>
        <v>#REF!</v>
      </c>
      <c r="R50" t="e">
        <f>P50&amp;"."&amp;Q50&amp;"."&amp;O50&amp;"  "&amp;'Ввод данных'!#REF!&amp;"  "&amp;'Ввод данных'!#REF!</f>
        <v>#REF!</v>
      </c>
      <c r="S50" t="e">
        <f t="shared" si="6"/>
        <v>#REF!</v>
      </c>
    </row>
    <row r="51" spans="1:19">
      <c r="A51">
        <f>DAY('Ввод данных'!W50)</f>
        <v>9</v>
      </c>
      <c r="B51">
        <f>MONTH('Ввод данных'!W50)</f>
        <v>6</v>
      </c>
      <c r="C51" t="str">
        <f>TEXT(YEAR('Ввод данных'!W50),0)</f>
        <v>2022</v>
      </c>
      <c r="D51" t="str">
        <f t="shared" si="0"/>
        <v>09</v>
      </c>
      <c r="E51" t="str">
        <f t="shared" si="1"/>
        <v>06</v>
      </c>
      <c r="F51" t="str">
        <f>D51&amp;"."&amp;E51&amp;"."&amp;C51&amp;"  "&amp;'Ввод данных'!X50&amp;" у  "</f>
        <v>09.06.2022  первая у  </v>
      </c>
      <c r="G51" t="e">
        <f>DAY('Ввод данных'!#REF!)</f>
        <v>#REF!</v>
      </c>
      <c r="H51" t="e">
        <f>MONTH('Ввод данных'!#REF!)</f>
        <v>#REF!</v>
      </c>
      <c r="I51" t="e">
        <f>TEXT(YEAR('Ввод данных'!#REF!),0)</f>
        <v>#REF!</v>
      </c>
      <c r="J51" t="e">
        <f t="shared" si="2"/>
        <v>#REF!</v>
      </c>
      <c r="K51" t="e">
        <f t="shared" si="3"/>
        <v>#REF!</v>
      </c>
      <c r="L51" t="e">
        <f>J51&amp;"."&amp;K51&amp;"."&amp;I51&amp;"  "&amp;'Ввод данных'!#REF!&amp;" а  "</f>
        <v>#REF!</v>
      </c>
      <c r="M51" t="e">
        <f>DAY('Ввод данных'!#REF!)</f>
        <v>#REF!</v>
      </c>
      <c r="N51" t="e">
        <f>MONTH('Ввод данных'!#REF!)</f>
        <v>#REF!</v>
      </c>
      <c r="O51" t="e">
        <f>TEXT(YEAR('Ввод данных'!#REF!),0)</f>
        <v>#REF!</v>
      </c>
      <c r="P51" t="e">
        <f t="shared" si="4"/>
        <v>#REF!</v>
      </c>
      <c r="Q51" t="e">
        <f t="shared" si="5"/>
        <v>#REF!</v>
      </c>
      <c r="R51" t="e">
        <f>P51&amp;"."&amp;Q51&amp;"."&amp;O51&amp;"  "&amp;'Ввод данных'!#REF!&amp;"  "&amp;'Ввод данных'!#REF!</f>
        <v>#REF!</v>
      </c>
      <c r="S51" t="e">
        <f t="shared" si="6"/>
        <v>#REF!</v>
      </c>
    </row>
    <row r="52" spans="1:19">
      <c r="A52">
        <f>DAY('Ввод данных'!W51)</f>
        <v>29</v>
      </c>
      <c r="B52">
        <f>MONTH('Ввод данных'!W51)</f>
        <v>12</v>
      </c>
      <c r="C52" t="str">
        <f>TEXT(YEAR('Ввод данных'!W51),0)</f>
        <v>2023</v>
      </c>
      <c r="D52" t="str">
        <f t="shared" si="0"/>
        <v>29</v>
      </c>
      <c r="E52" t="str">
        <f t="shared" si="1"/>
        <v>12</v>
      </c>
      <c r="F52" t="str">
        <f>D52&amp;"."&amp;E52&amp;"."&amp;C52&amp;"  "&amp;'Ввод данных'!X51&amp;" у  "</f>
        <v>29.12.2023  высшая у  </v>
      </c>
      <c r="G52" t="e">
        <f>DAY('Ввод данных'!#REF!)</f>
        <v>#REF!</v>
      </c>
      <c r="H52" t="e">
        <f>MONTH('Ввод данных'!#REF!)</f>
        <v>#REF!</v>
      </c>
      <c r="I52" t="e">
        <f>TEXT(YEAR('Ввод данных'!#REF!),0)</f>
        <v>#REF!</v>
      </c>
      <c r="J52" t="e">
        <f t="shared" si="2"/>
        <v>#REF!</v>
      </c>
      <c r="K52" t="e">
        <f t="shared" si="3"/>
        <v>#REF!</v>
      </c>
      <c r="L52" t="e">
        <f>J52&amp;"."&amp;K52&amp;"."&amp;I52&amp;"  "&amp;'Ввод данных'!#REF!&amp;" а  "</f>
        <v>#REF!</v>
      </c>
      <c r="M52" t="e">
        <f>DAY('Ввод данных'!#REF!)</f>
        <v>#REF!</v>
      </c>
      <c r="N52" t="e">
        <f>MONTH('Ввод данных'!#REF!)</f>
        <v>#REF!</v>
      </c>
      <c r="O52" t="e">
        <f>TEXT(YEAR('Ввод данных'!#REF!),0)</f>
        <v>#REF!</v>
      </c>
      <c r="P52" t="e">
        <f t="shared" si="4"/>
        <v>#REF!</v>
      </c>
      <c r="Q52" t="e">
        <f t="shared" si="5"/>
        <v>#REF!</v>
      </c>
      <c r="R52" t="e">
        <f>P52&amp;"."&amp;Q52&amp;"."&amp;O52&amp;"  "&amp;'Ввод данных'!#REF!&amp;"  "&amp;'Ввод данных'!#REF!</f>
        <v>#REF!</v>
      </c>
      <c r="S52" t="e">
        <f t="shared" si="6"/>
        <v>#REF!</v>
      </c>
    </row>
    <row r="53" spans="1:19">
      <c r="A53" t="e">
        <f>DAY('Ввод данных'!#REF!)</f>
        <v>#REF!</v>
      </c>
      <c r="B53" t="e">
        <f>MONTH('Ввод данных'!#REF!)</f>
        <v>#REF!</v>
      </c>
      <c r="C53" t="e">
        <f>TEXT(YEAR('Ввод данных'!#REF!),0)</f>
        <v>#REF!</v>
      </c>
      <c r="D53" t="e">
        <f t="shared" si="0"/>
        <v>#REF!</v>
      </c>
      <c r="E53" t="e">
        <f t="shared" si="1"/>
        <v>#REF!</v>
      </c>
      <c r="F53" t="e">
        <f>D53&amp;"."&amp;E53&amp;"."&amp;C53&amp;"  "&amp;'Ввод данных'!#REF!&amp;" у  "</f>
        <v>#REF!</v>
      </c>
      <c r="G53" t="e">
        <f>DAY('Ввод данных'!#REF!)</f>
        <v>#REF!</v>
      </c>
      <c r="H53" t="e">
        <f>MONTH('Ввод данных'!#REF!)</f>
        <v>#REF!</v>
      </c>
      <c r="I53" t="e">
        <f>TEXT(YEAR('Ввод данных'!#REF!),0)</f>
        <v>#REF!</v>
      </c>
      <c r="J53" t="e">
        <f t="shared" si="2"/>
        <v>#REF!</v>
      </c>
      <c r="K53" t="e">
        <f t="shared" si="3"/>
        <v>#REF!</v>
      </c>
      <c r="L53" t="e">
        <f>J53&amp;"."&amp;K53&amp;"."&amp;I53&amp;"  "&amp;'Ввод данных'!#REF!&amp;" а  "</f>
        <v>#REF!</v>
      </c>
      <c r="M53" t="e">
        <f>DAY('Ввод данных'!#REF!)</f>
        <v>#REF!</v>
      </c>
      <c r="N53" t="e">
        <f>MONTH('Ввод данных'!#REF!)</f>
        <v>#REF!</v>
      </c>
      <c r="O53" t="e">
        <f>TEXT(YEAR('Ввод данных'!#REF!),0)</f>
        <v>#REF!</v>
      </c>
      <c r="P53" t="e">
        <f t="shared" si="4"/>
        <v>#REF!</v>
      </c>
      <c r="Q53" t="e">
        <f t="shared" si="5"/>
        <v>#REF!</v>
      </c>
      <c r="R53" t="e">
        <f>P53&amp;"."&amp;Q53&amp;"."&amp;O53&amp;"  "&amp;'Ввод данных'!#REF!&amp;"  "&amp;'Ввод данных'!#REF!</f>
        <v>#REF!</v>
      </c>
      <c r="S53" t="e">
        <f t="shared" si="6"/>
        <v>#REF!</v>
      </c>
    </row>
    <row r="54" spans="1:19">
      <c r="A54">
        <f>DAY('Ввод данных'!W52)</f>
        <v>18</v>
      </c>
      <c r="B54">
        <f>MONTH('Ввод данных'!W52)</f>
        <v>4</v>
      </c>
      <c r="C54" t="str">
        <f>TEXT(YEAR('Ввод данных'!W52),0)</f>
        <v>2023</v>
      </c>
      <c r="D54" t="str">
        <f t="shared" si="0"/>
        <v>18</v>
      </c>
      <c r="E54" t="str">
        <f t="shared" si="1"/>
        <v>04</v>
      </c>
      <c r="F54" t="str">
        <f>D54&amp;"."&amp;E54&amp;"."&amp;C54&amp;"  "&amp;'Ввод данных'!X52&amp;" у  "</f>
        <v>18.04.2023  высшая у  </v>
      </c>
      <c r="G54" t="e">
        <f>DAY('Ввод данных'!#REF!)</f>
        <v>#REF!</v>
      </c>
      <c r="H54" t="e">
        <f>MONTH('Ввод данных'!#REF!)</f>
        <v>#REF!</v>
      </c>
      <c r="I54" t="e">
        <f>TEXT(YEAR('Ввод данных'!#REF!),0)</f>
        <v>#REF!</v>
      </c>
      <c r="J54" t="e">
        <f t="shared" si="2"/>
        <v>#REF!</v>
      </c>
      <c r="K54" t="e">
        <f t="shared" si="3"/>
        <v>#REF!</v>
      </c>
      <c r="L54" t="e">
        <f>J54&amp;"."&amp;K54&amp;"."&amp;I54&amp;"  "&amp;'Ввод данных'!#REF!&amp;" а  "</f>
        <v>#REF!</v>
      </c>
      <c r="M54" t="e">
        <f>DAY('Ввод данных'!#REF!)</f>
        <v>#REF!</v>
      </c>
      <c r="N54" t="e">
        <f>MONTH('Ввод данных'!#REF!)</f>
        <v>#REF!</v>
      </c>
      <c r="O54" t="e">
        <f>TEXT(YEAR('Ввод данных'!#REF!),0)</f>
        <v>#REF!</v>
      </c>
      <c r="P54" t="e">
        <f t="shared" si="4"/>
        <v>#REF!</v>
      </c>
      <c r="Q54" t="e">
        <f t="shared" si="5"/>
        <v>#REF!</v>
      </c>
      <c r="R54" t="e">
        <f>P54&amp;"."&amp;Q54&amp;"."&amp;O54&amp;"  "&amp;'Ввод данных'!#REF!&amp;"  "&amp;'Ввод данных'!#REF!</f>
        <v>#REF!</v>
      </c>
      <c r="S54" t="e">
        <f t="shared" si="6"/>
        <v>#REF!</v>
      </c>
    </row>
    <row r="55" spans="1:19">
      <c r="A55">
        <f>DAY('Ввод данных'!W53)</f>
        <v>9</v>
      </c>
      <c r="B55">
        <f>MONTH('Ввод данных'!W53)</f>
        <v>12</v>
      </c>
      <c r="C55" t="str">
        <f>TEXT(YEAR('Ввод данных'!W53),0)</f>
        <v>2019</v>
      </c>
      <c r="D55" t="str">
        <f t="shared" si="0"/>
        <v>09</v>
      </c>
      <c r="E55" t="str">
        <f t="shared" si="1"/>
        <v>12</v>
      </c>
      <c r="F55" t="str">
        <f>D55&amp;"."&amp;E55&amp;"."&amp;C55&amp;"  "&amp;'Ввод данных'!X53&amp;" у  "</f>
        <v>09.12.2019  первая у  </v>
      </c>
      <c r="G55" t="e">
        <f>DAY('Ввод данных'!#REF!)</f>
        <v>#REF!</v>
      </c>
      <c r="H55" t="e">
        <f>MONTH('Ввод данных'!#REF!)</f>
        <v>#REF!</v>
      </c>
      <c r="I55" t="e">
        <f>TEXT(YEAR('Ввод данных'!#REF!),0)</f>
        <v>#REF!</v>
      </c>
      <c r="J55" t="e">
        <f t="shared" si="2"/>
        <v>#REF!</v>
      </c>
      <c r="K55" t="e">
        <f t="shared" si="3"/>
        <v>#REF!</v>
      </c>
      <c r="L55" t="e">
        <f>J55&amp;"."&amp;K55&amp;"."&amp;I55&amp;"  "&amp;'Ввод данных'!#REF!&amp;" а  "</f>
        <v>#REF!</v>
      </c>
      <c r="M55" t="e">
        <f>DAY('Ввод данных'!#REF!)</f>
        <v>#REF!</v>
      </c>
      <c r="N55" t="e">
        <f>MONTH('Ввод данных'!#REF!)</f>
        <v>#REF!</v>
      </c>
      <c r="O55" t="e">
        <f>TEXT(YEAR('Ввод данных'!#REF!),0)</f>
        <v>#REF!</v>
      </c>
      <c r="P55" t="e">
        <f t="shared" si="4"/>
        <v>#REF!</v>
      </c>
      <c r="Q55" t="e">
        <f t="shared" si="5"/>
        <v>#REF!</v>
      </c>
      <c r="R55" t="e">
        <f>P55&amp;"."&amp;Q55&amp;"."&amp;O55&amp;"  "&amp;'Ввод данных'!#REF!&amp;"  "&amp;'Ввод данных'!#REF!</f>
        <v>#REF!</v>
      </c>
      <c r="S55" t="e">
        <f t="shared" si="6"/>
        <v>#REF!</v>
      </c>
    </row>
    <row r="56" spans="1:19">
      <c r="A56">
        <f>DAY('Ввод данных'!W54)</f>
        <v>0</v>
      </c>
      <c r="B56">
        <f>MONTH('Ввод данных'!W54)</f>
        <v>1</v>
      </c>
      <c r="C56" t="str">
        <f>TEXT(YEAR('Ввод данных'!W54),0)</f>
        <v>1900</v>
      </c>
      <c r="D56" t="str">
        <f t="shared" si="0"/>
        <v>00</v>
      </c>
      <c r="E56" t="str">
        <f t="shared" si="1"/>
        <v>01</v>
      </c>
      <c r="F56" t="str">
        <f>D56&amp;"."&amp;E56&amp;"."&amp;C56&amp;"  "&amp;'Ввод данных'!X54&amp;" у  "</f>
        <v>00.01.1900   у  </v>
      </c>
      <c r="G56" t="e">
        <f>DAY('Ввод данных'!#REF!)</f>
        <v>#REF!</v>
      </c>
      <c r="H56" t="e">
        <f>MONTH('Ввод данных'!#REF!)</f>
        <v>#REF!</v>
      </c>
      <c r="I56" t="e">
        <f>TEXT(YEAR('Ввод данных'!#REF!),0)</f>
        <v>#REF!</v>
      </c>
      <c r="J56" t="e">
        <f t="shared" si="2"/>
        <v>#REF!</v>
      </c>
      <c r="K56" t="e">
        <f t="shared" si="3"/>
        <v>#REF!</v>
      </c>
      <c r="L56" t="e">
        <f>J56&amp;"."&amp;K56&amp;"."&amp;I56&amp;"  "&amp;'Ввод данных'!#REF!&amp;" а  "</f>
        <v>#REF!</v>
      </c>
      <c r="M56" t="e">
        <f>DAY('Ввод данных'!#REF!)</f>
        <v>#REF!</v>
      </c>
      <c r="N56" t="e">
        <f>MONTH('Ввод данных'!#REF!)</f>
        <v>#REF!</v>
      </c>
      <c r="O56" t="e">
        <f>TEXT(YEAR('Ввод данных'!#REF!),0)</f>
        <v>#REF!</v>
      </c>
      <c r="P56" t="e">
        <f t="shared" si="4"/>
        <v>#REF!</v>
      </c>
      <c r="Q56" t="e">
        <f t="shared" si="5"/>
        <v>#REF!</v>
      </c>
      <c r="R56" t="e">
        <f>P56&amp;"."&amp;Q56&amp;"."&amp;O56&amp;"  "&amp;'Ввод данных'!#REF!&amp;"  "&amp;'Ввод данных'!#REF!</f>
        <v>#REF!</v>
      </c>
      <c r="S56" t="e">
        <f t="shared" si="6"/>
        <v>#REF!</v>
      </c>
    </row>
    <row r="57" spans="1:19">
      <c r="A57">
        <f>DAY('Ввод данных'!W55)</f>
        <v>9</v>
      </c>
      <c r="B57">
        <f>MONTH('Ввод данных'!W55)</f>
        <v>4</v>
      </c>
      <c r="C57" t="str">
        <f>TEXT(YEAR('Ввод данных'!W55),0)</f>
        <v>2024</v>
      </c>
      <c r="D57" t="str">
        <f t="shared" si="0"/>
        <v>09</v>
      </c>
      <c r="E57" t="str">
        <f t="shared" si="1"/>
        <v>04</v>
      </c>
      <c r="F57" t="str">
        <f>D57&amp;"."&amp;E57&amp;"."&amp;C57&amp;"  "&amp;'Ввод данных'!X55&amp;" у  "</f>
        <v>09.04.2024  сзд у  </v>
      </c>
      <c r="G57" t="e">
        <f>DAY('Ввод данных'!#REF!)</f>
        <v>#REF!</v>
      </c>
      <c r="H57" t="e">
        <f>MONTH('Ввод данных'!#REF!)</f>
        <v>#REF!</v>
      </c>
      <c r="I57" t="e">
        <f>TEXT(YEAR('Ввод данных'!#REF!),0)</f>
        <v>#REF!</v>
      </c>
      <c r="J57" t="e">
        <f t="shared" si="2"/>
        <v>#REF!</v>
      </c>
      <c r="K57" t="e">
        <f t="shared" si="3"/>
        <v>#REF!</v>
      </c>
      <c r="L57" t="e">
        <f>J57&amp;"."&amp;K57&amp;"."&amp;I57&amp;"  "&amp;'Ввод данных'!#REF!&amp;" а  "</f>
        <v>#REF!</v>
      </c>
      <c r="M57" t="e">
        <f>DAY('Ввод данных'!#REF!)</f>
        <v>#REF!</v>
      </c>
      <c r="N57" t="e">
        <f>MONTH('Ввод данных'!#REF!)</f>
        <v>#REF!</v>
      </c>
      <c r="O57" t="e">
        <f>TEXT(YEAR('Ввод данных'!#REF!),0)</f>
        <v>#REF!</v>
      </c>
      <c r="P57" t="e">
        <f t="shared" si="4"/>
        <v>#REF!</v>
      </c>
      <c r="Q57" t="e">
        <f t="shared" si="5"/>
        <v>#REF!</v>
      </c>
      <c r="R57" t="e">
        <f>P57&amp;"."&amp;Q57&amp;"."&amp;O57&amp;"  "&amp;'Ввод данных'!#REF!&amp;"  "&amp;'Ввод данных'!#REF!</f>
        <v>#REF!</v>
      </c>
      <c r="S57" t="e">
        <f t="shared" si="6"/>
        <v>#REF!</v>
      </c>
    </row>
    <row r="58" spans="1:19">
      <c r="A58">
        <f>DAY('Ввод данных'!W56)</f>
        <v>17</v>
      </c>
      <c r="B58">
        <f>MONTH('Ввод данных'!W56)</f>
        <v>3</v>
      </c>
      <c r="C58" t="str">
        <f>TEXT(YEAR('Ввод данных'!W56),0)</f>
        <v>2023</v>
      </c>
      <c r="D58" t="str">
        <f t="shared" si="0"/>
        <v>17</v>
      </c>
      <c r="E58" t="str">
        <f t="shared" si="1"/>
        <v>03</v>
      </c>
      <c r="F58" t="str">
        <f>D58&amp;"."&amp;E58&amp;"."&amp;C58&amp;"  "&amp;'Ввод данных'!X56&amp;" у  "</f>
        <v>17.03.2023  высшая у  </v>
      </c>
      <c r="G58" t="e">
        <f>DAY('Ввод данных'!#REF!)</f>
        <v>#REF!</v>
      </c>
      <c r="H58" t="e">
        <f>MONTH('Ввод данных'!#REF!)</f>
        <v>#REF!</v>
      </c>
      <c r="I58" t="e">
        <f>TEXT(YEAR('Ввод данных'!#REF!),0)</f>
        <v>#REF!</v>
      </c>
      <c r="J58" t="e">
        <f t="shared" si="2"/>
        <v>#REF!</v>
      </c>
      <c r="K58" t="e">
        <f t="shared" si="3"/>
        <v>#REF!</v>
      </c>
      <c r="L58" t="e">
        <f>J58&amp;"."&amp;K58&amp;"."&amp;I58&amp;"  "&amp;'Ввод данных'!#REF!&amp;" а  "</f>
        <v>#REF!</v>
      </c>
      <c r="M58" t="e">
        <f>DAY('Ввод данных'!#REF!)</f>
        <v>#REF!</v>
      </c>
      <c r="N58" t="e">
        <f>MONTH('Ввод данных'!#REF!)</f>
        <v>#REF!</v>
      </c>
      <c r="O58" t="e">
        <f>TEXT(YEAR('Ввод данных'!#REF!),0)</f>
        <v>#REF!</v>
      </c>
      <c r="P58" t="e">
        <f t="shared" si="4"/>
        <v>#REF!</v>
      </c>
      <c r="Q58" t="e">
        <f t="shared" si="5"/>
        <v>#REF!</v>
      </c>
      <c r="R58" t="e">
        <f>P58&amp;"."&amp;Q58&amp;"."&amp;O58&amp;"  "&amp;'Ввод данных'!#REF!&amp;"  "&amp;'Ввод данных'!#REF!</f>
        <v>#REF!</v>
      </c>
      <c r="S58" t="e">
        <f t="shared" si="6"/>
        <v>#REF!</v>
      </c>
    </row>
    <row r="59" spans="1:19">
      <c r="A59">
        <f>DAY('Ввод данных'!W57)</f>
        <v>24</v>
      </c>
      <c r="B59">
        <f>MONTH('Ввод данных'!W57)</f>
        <v>6</v>
      </c>
      <c r="C59" t="str">
        <f>TEXT(YEAR('Ввод данных'!W57),0)</f>
        <v>2024</v>
      </c>
      <c r="D59" t="str">
        <f t="shared" si="0"/>
        <v>24</v>
      </c>
      <c r="E59" t="str">
        <f t="shared" si="1"/>
        <v>06</v>
      </c>
      <c r="F59" t="str">
        <f>D59&amp;"."&amp;E59&amp;"."&amp;C59&amp;"  "&amp;'Ввод данных'!X57&amp;" у  "</f>
        <v>24.06.2024  сзд у  </v>
      </c>
      <c r="G59" t="e">
        <f>DAY('Ввод данных'!#REF!)</f>
        <v>#REF!</v>
      </c>
      <c r="H59" t="e">
        <f>MONTH('Ввод данных'!#REF!)</f>
        <v>#REF!</v>
      </c>
      <c r="I59" t="e">
        <f>TEXT(YEAR('Ввод данных'!#REF!),0)</f>
        <v>#REF!</v>
      </c>
      <c r="J59" t="e">
        <f t="shared" si="2"/>
        <v>#REF!</v>
      </c>
      <c r="K59" t="e">
        <f t="shared" si="3"/>
        <v>#REF!</v>
      </c>
      <c r="L59" t="e">
        <f>J59&amp;"."&amp;K59&amp;"."&amp;I59&amp;"  "&amp;'Ввод данных'!#REF!&amp;" а  "</f>
        <v>#REF!</v>
      </c>
      <c r="M59" t="e">
        <f>DAY('Ввод данных'!#REF!)</f>
        <v>#REF!</v>
      </c>
      <c r="N59" t="e">
        <f>MONTH('Ввод данных'!#REF!)</f>
        <v>#REF!</v>
      </c>
      <c r="O59" t="e">
        <f>TEXT(YEAR('Ввод данных'!#REF!),0)</f>
        <v>#REF!</v>
      </c>
      <c r="P59" t="e">
        <f t="shared" si="4"/>
        <v>#REF!</v>
      </c>
      <c r="Q59" t="e">
        <f t="shared" si="5"/>
        <v>#REF!</v>
      </c>
      <c r="R59" t="e">
        <f>P59&amp;"."&amp;Q59&amp;"."&amp;O59&amp;"  "&amp;'Ввод данных'!#REF!&amp;"  "&amp;'Ввод данных'!#REF!</f>
        <v>#REF!</v>
      </c>
      <c r="S59" t="e">
        <f t="shared" si="6"/>
        <v>#REF!</v>
      </c>
    </row>
    <row r="60" spans="1:19">
      <c r="A60">
        <f>DAY('Ввод данных'!W58)</f>
        <v>24</v>
      </c>
      <c r="B60">
        <f>MONTH('Ввод данных'!W58)</f>
        <v>6</v>
      </c>
      <c r="C60" t="str">
        <f>TEXT(YEAR('Ввод данных'!W58),0)</f>
        <v>2024</v>
      </c>
      <c r="D60" t="str">
        <f t="shared" si="0"/>
        <v>24</v>
      </c>
      <c r="E60" t="str">
        <f t="shared" si="1"/>
        <v>06</v>
      </c>
      <c r="F60" t="str">
        <f>D60&amp;"."&amp;E60&amp;"."&amp;C60&amp;"  "&amp;'Ввод данных'!X58&amp;" у  "</f>
        <v>24.06.2024  сзд у  </v>
      </c>
      <c r="G60" t="e">
        <f>DAY('Ввод данных'!#REF!)</f>
        <v>#REF!</v>
      </c>
      <c r="H60" t="e">
        <f>MONTH('Ввод данных'!#REF!)</f>
        <v>#REF!</v>
      </c>
      <c r="I60" t="e">
        <f>TEXT(YEAR('Ввод данных'!#REF!),0)</f>
        <v>#REF!</v>
      </c>
      <c r="J60" t="e">
        <f t="shared" si="2"/>
        <v>#REF!</v>
      </c>
      <c r="K60" t="e">
        <f t="shared" si="3"/>
        <v>#REF!</v>
      </c>
      <c r="L60" t="e">
        <f>J60&amp;"."&amp;K60&amp;"."&amp;I60&amp;"  "&amp;'Ввод данных'!#REF!&amp;" а  "</f>
        <v>#REF!</v>
      </c>
      <c r="M60" t="e">
        <f>DAY('Ввод данных'!#REF!)</f>
        <v>#REF!</v>
      </c>
      <c r="N60" t="e">
        <f>MONTH('Ввод данных'!#REF!)</f>
        <v>#REF!</v>
      </c>
      <c r="O60" t="e">
        <f>TEXT(YEAR('Ввод данных'!#REF!),0)</f>
        <v>#REF!</v>
      </c>
      <c r="P60" t="e">
        <f t="shared" si="4"/>
        <v>#REF!</v>
      </c>
      <c r="Q60" t="e">
        <f t="shared" si="5"/>
        <v>#REF!</v>
      </c>
      <c r="R60" t="e">
        <f>P60&amp;"."&amp;Q60&amp;"."&amp;O60&amp;"  "&amp;'Ввод данных'!#REF!&amp;"  "&amp;'Ввод данных'!#REF!</f>
        <v>#REF!</v>
      </c>
      <c r="S60" t="e">
        <f t="shared" si="6"/>
        <v>#REF!</v>
      </c>
    </row>
    <row r="61" spans="1:19">
      <c r="A61">
        <f>DAY('Ввод данных'!W60)</f>
        <v>0</v>
      </c>
      <c r="B61">
        <f>MONTH('Ввод данных'!W60)</f>
        <v>1</v>
      </c>
      <c r="C61" t="str">
        <f>TEXT(YEAR('Ввод данных'!W60),0)</f>
        <v>1900</v>
      </c>
      <c r="D61" t="str">
        <f t="shared" si="0"/>
        <v>00</v>
      </c>
      <c r="E61" t="str">
        <f t="shared" si="1"/>
        <v>01</v>
      </c>
      <c r="F61" t="str">
        <f>D61&amp;"."&amp;E61&amp;"."&amp;C61&amp;"  "&amp;'Ввод данных'!X60&amp;" у  "</f>
        <v>00.01.1900   у  </v>
      </c>
      <c r="G61" t="e">
        <f>DAY('Ввод данных'!#REF!)</f>
        <v>#REF!</v>
      </c>
      <c r="H61" t="e">
        <f>MONTH('Ввод данных'!#REF!)</f>
        <v>#REF!</v>
      </c>
      <c r="I61" t="e">
        <f>TEXT(YEAR('Ввод данных'!#REF!),0)</f>
        <v>#REF!</v>
      </c>
      <c r="J61" t="e">
        <f t="shared" si="2"/>
        <v>#REF!</v>
      </c>
      <c r="K61" t="e">
        <f t="shared" si="3"/>
        <v>#REF!</v>
      </c>
      <c r="L61" t="e">
        <f>J61&amp;"."&amp;K61&amp;"."&amp;I61&amp;"  "&amp;'Ввод данных'!#REF!&amp;" а  "</f>
        <v>#REF!</v>
      </c>
      <c r="M61" t="e">
        <f>DAY('Ввод данных'!#REF!)</f>
        <v>#REF!</v>
      </c>
      <c r="N61" t="e">
        <f>MONTH('Ввод данных'!#REF!)</f>
        <v>#REF!</v>
      </c>
      <c r="O61" t="e">
        <f>TEXT(YEAR('Ввод данных'!#REF!),0)</f>
        <v>#REF!</v>
      </c>
      <c r="P61" t="e">
        <f t="shared" si="4"/>
        <v>#REF!</v>
      </c>
      <c r="Q61" t="e">
        <f t="shared" si="5"/>
        <v>#REF!</v>
      </c>
      <c r="R61" t="e">
        <f>P61&amp;"."&amp;Q61&amp;"."&amp;O61&amp;"  "&amp;'Ввод данных'!#REF!&amp;"  "&amp;'Ввод данных'!#REF!</f>
        <v>#REF!</v>
      </c>
      <c r="S61" t="e">
        <f t="shared" si="6"/>
        <v>#REF!</v>
      </c>
    </row>
    <row r="62" spans="1:19">
      <c r="A62">
        <f>DAY('Ввод данных'!W62)</f>
        <v>20</v>
      </c>
      <c r="B62">
        <f>MONTH('Ввод данных'!W62)</f>
        <v>9</v>
      </c>
      <c r="C62" t="str">
        <f>TEXT(YEAR('Ввод данных'!W62),0)</f>
        <v>2020</v>
      </c>
      <c r="D62" t="str">
        <f t="shared" si="0"/>
        <v>20</v>
      </c>
      <c r="E62" t="str">
        <f t="shared" si="1"/>
        <v>09</v>
      </c>
      <c r="F62" t="str">
        <f>D62&amp;"."&amp;E62&amp;"."&amp;C62&amp;"  "&amp;'Ввод данных'!X62&amp;" у  "</f>
        <v>20.09.2020  сзд у  </v>
      </c>
      <c r="G62" t="e">
        <f>DAY('Ввод данных'!#REF!)</f>
        <v>#REF!</v>
      </c>
      <c r="H62" t="e">
        <f>MONTH('Ввод данных'!#REF!)</f>
        <v>#REF!</v>
      </c>
      <c r="I62" t="e">
        <f>TEXT(YEAR('Ввод данных'!#REF!),0)</f>
        <v>#REF!</v>
      </c>
      <c r="J62" t="e">
        <f t="shared" si="2"/>
        <v>#REF!</v>
      </c>
      <c r="K62" t="e">
        <f t="shared" si="3"/>
        <v>#REF!</v>
      </c>
      <c r="L62" t="e">
        <f>J62&amp;"."&amp;K62&amp;"."&amp;I62&amp;"  "&amp;'Ввод данных'!#REF!&amp;" а  "</f>
        <v>#REF!</v>
      </c>
      <c r="M62" t="e">
        <f>DAY('Ввод данных'!#REF!)</f>
        <v>#REF!</v>
      </c>
      <c r="N62" t="e">
        <f>MONTH('Ввод данных'!#REF!)</f>
        <v>#REF!</v>
      </c>
      <c r="O62" t="e">
        <f>TEXT(YEAR('Ввод данных'!#REF!),0)</f>
        <v>#REF!</v>
      </c>
      <c r="P62" t="e">
        <f t="shared" si="4"/>
        <v>#REF!</v>
      </c>
      <c r="Q62" t="e">
        <f t="shared" si="5"/>
        <v>#REF!</v>
      </c>
      <c r="R62" t="e">
        <f>P62&amp;"."&amp;Q62&amp;"."&amp;O62&amp;"  "&amp;'Ввод данных'!#REF!&amp;"  "&amp;'Ввод данных'!#REF!</f>
        <v>#REF!</v>
      </c>
      <c r="S62" t="e">
        <f t="shared" si="6"/>
        <v>#REF!</v>
      </c>
    </row>
    <row r="63" spans="1:19">
      <c r="A63">
        <f>DAY('Ввод данных'!W63)</f>
        <v>18</v>
      </c>
      <c r="B63">
        <f>MONTH('Ввод данных'!W63)</f>
        <v>12</v>
      </c>
      <c r="C63" t="str">
        <f>TEXT(YEAR('Ввод данных'!W63),0)</f>
        <v>2020</v>
      </c>
      <c r="D63" t="str">
        <f t="shared" si="0"/>
        <v>18</v>
      </c>
      <c r="E63" t="str">
        <f t="shared" si="1"/>
        <v>12</v>
      </c>
      <c r="F63" t="str">
        <f>D63&amp;"."&amp;E63&amp;"."&amp;C63&amp;"  "&amp;'Ввод данных'!X63&amp;" у  "</f>
        <v>18.12.2020  первая у  </v>
      </c>
      <c r="G63" t="e">
        <f>DAY('Ввод данных'!#REF!)</f>
        <v>#REF!</v>
      </c>
      <c r="H63" t="e">
        <f>MONTH('Ввод данных'!#REF!)</f>
        <v>#REF!</v>
      </c>
      <c r="I63" t="e">
        <f>TEXT(YEAR('Ввод данных'!#REF!),0)</f>
        <v>#REF!</v>
      </c>
      <c r="J63" t="e">
        <f t="shared" si="2"/>
        <v>#REF!</v>
      </c>
      <c r="K63" t="e">
        <f t="shared" si="3"/>
        <v>#REF!</v>
      </c>
      <c r="L63" t="e">
        <f>J63&amp;"."&amp;K63&amp;"."&amp;I63&amp;"  "&amp;'Ввод данных'!#REF!&amp;" а  "</f>
        <v>#REF!</v>
      </c>
      <c r="M63" t="e">
        <f>DAY('Ввод данных'!#REF!)</f>
        <v>#REF!</v>
      </c>
      <c r="N63" t="e">
        <f>MONTH('Ввод данных'!#REF!)</f>
        <v>#REF!</v>
      </c>
      <c r="O63" t="e">
        <f>TEXT(YEAR('Ввод данных'!#REF!),0)</f>
        <v>#REF!</v>
      </c>
      <c r="P63" t="e">
        <f t="shared" si="4"/>
        <v>#REF!</v>
      </c>
      <c r="Q63" t="e">
        <f t="shared" si="5"/>
        <v>#REF!</v>
      </c>
      <c r="R63" t="e">
        <f>P63&amp;"."&amp;Q63&amp;"."&amp;O63&amp;"  "&amp;'Ввод данных'!#REF!&amp;"  "&amp;'Ввод данных'!#REF!</f>
        <v>#REF!</v>
      </c>
      <c r="S63" t="e">
        <f t="shared" si="6"/>
        <v>#REF!</v>
      </c>
    </row>
    <row r="64" spans="1:19">
      <c r="A64">
        <f>DAY('Ввод данных'!W64)</f>
        <v>11</v>
      </c>
      <c r="B64">
        <f>MONTH('Ввод данных'!W64)</f>
        <v>12</v>
      </c>
      <c r="C64" t="str">
        <f>TEXT(YEAR('Ввод данных'!W64),0)</f>
        <v>2020</v>
      </c>
      <c r="D64" t="str">
        <f t="shared" si="0"/>
        <v>11</v>
      </c>
      <c r="E64" t="str">
        <f t="shared" si="1"/>
        <v>12</v>
      </c>
      <c r="F64" t="str">
        <f>D64&amp;"."&amp;E64&amp;"."&amp;C64&amp;"  "&amp;'Ввод данных'!X64&amp;" у  "</f>
        <v>11.12.2020  первая у  </v>
      </c>
      <c r="G64" t="e">
        <f>DAY('Ввод данных'!#REF!)</f>
        <v>#REF!</v>
      </c>
      <c r="H64" t="e">
        <f>MONTH('Ввод данных'!#REF!)</f>
        <v>#REF!</v>
      </c>
      <c r="I64" t="e">
        <f>TEXT(YEAR('Ввод данных'!#REF!),0)</f>
        <v>#REF!</v>
      </c>
      <c r="J64" t="e">
        <f t="shared" si="2"/>
        <v>#REF!</v>
      </c>
      <c r="K64" t="e">
        <f t="shared" si="3"/>
        <v>#REF!</v>
      </c>
      <c r="L64" t="e">
        <f>J64&amp;"."&amp;K64&amp;"."&amp;I64&amp;"  "&amp;'Ввод данных'!#REF!&amp;" а  "</f>
        <v>#REF!</v>
      </c>
      <c r="M64" t="e">
        <f>DAY('Ввод данных'!#REF!)</f>
        <v>#REF!</v>
      </c>
      <c r="N64" t="e">
        <f>MONTH('Ввод данных'!#REF!)</f>
        <v>#REF!</v>
      </c>
      <c r="O64" t="e">
        <f>TEXT(YEAR('Ввод данных'!#REF!),0)</f>
        <v>#REF!</v>
      </c>
      <c r="P64" t="e">
        <f t="shared" si="4"/>
        <v>#REF!</v>
      </c>
      <c r="Q64" t="e">
        <f t="shared" si="5"/>
        <v>#REF!</v>
      </c>
      <c r="R64" t="e">
        <f>P64&amp;"."&amp;Q64&amp;"."&amp;O64&amp;"  "&amp;'Ввод данных'!#REF!&amp;"  "&amp;'Ввод данных'!#REF!</f>
        <v>#REF!</v>
      </c>
      <c r="S64" t="e">
        <f t="shared" si="6"/>
        <v>#REF!</v>
      </c>
    </row>
    <row r="65" spans="1:19">
      <c r="A65">
        <f>DAY('Ввод данных'!W65)</f>
        <v>22</v>
      </c>
      <c r="B65">
        <f>MONTH('Ввод данных'!W65)</f>
        <v>5</v>
      </c>
      <c r="C65" t="str">
        <f>TEXT(YEAR('Ввод данных'!W65),0)</f>
        <v>2024</v>
      </c>
      <c r="D65" t="str">
        <f t="shared" si="0"/>
        <v>22</v>
      </c>
      <c r="E65" t="str">
        <f t="shared" si="1"/>
        <v>05</v>
      </c>
      <c r="F65" t="str">
        <f>D65&amp;"."&amp;E65&amp;"."&amp;C65&amp;"  "&amp;'Ввод данных'!X65&amp;" у  "</f>
        <v>22.05.2024  высшая у  </v>
      </c>
      <c r="G65" t="e">
        <f>DAY('Ввод данных'!#REF!)</f>
        <v>#REF!</v>
      </c>
      <c r="H65" t="e">
        <f>MONTH('Ввод данных'!#REF!)</f>
        <v>#REF!</v>
      </c>
      <c r="I65" t="e">
        <f>TEXT(YEAR('Ввод данных'!#REF!),0)</f>
        <v>#REF!</v>
      </c>
      <c r="J65" t="e">
        <f t="shared" si="2"/>
        <v>#REF!</v>
      </c>
      <c r="K65" t="e">
        <f t="shared" si="3"/>
        <v>#REF!</v>
      </c>
      <c r="L65" t="e">
        <f>J65&amp;"."&amp;K65&amp;"."&amp;I65&amp;"  "&amp;'Ввод данных'!#REF!&amp;" а  "</f>
        <v>#REF!</v>
      </c>
      <c r="M65" t="e">
        <f>DAY('Ввод данных'!#REF!)</f>
        <v>#REF!</v>
      </c>
      <c r="N65" t="e">
        <f>MONTH('Ввод данных'!#REF!)</f>
        <v>#REF!</v>
      </c>
      <c r="O65" t="e">
        <f>TEXT(YEAR('Ввод данных'!#REF!),0)</f>
        <v>#REF!</v>
      </c>
      <c r="P65" t="e">
        <f t="shared" si="4"/>
        <v>#REF!</v>
      </c>
      <c r="Q65" t="e">
        <f t="shared" si="5"/>
        <v>#REF!</v>
      </c>
      <c r="R65" t="e">
        <f>P65&amp;"."&amp;Q65&amp;"."&amp;O65&amp;"  "&amp;'Ввод данных'!#REF!&amp;"  "&amp;'Ввод данных'!#REF!</f>
        <v>#REF!</v>
      </c>
      <c r="S65" t="e">
        <f t="shared" si="6"/>
        <v>#REF!</v>
      </c>
    </row>
    <row r="66" spans="1:19">
      <c r="A66">
        <f>DAY('Ввод данных'!W66)</f>
        <v>22</v>
      </c>
      <c r="B66">
        <f>MONTH('Ввод данных'!W66)</f>
        <v>5</v>
      </c>
      <c r="C66" t="str">
        <f>TEXT(YEAR('Ввод данных'!W66),0)</f>
        <v>2024</v>
      </c>
      <c r="D66" t="str">
        <f t="shared" si="0"/>
        <v>22</v>
      </c>
      <c r="E66" t="str">
        <f t="shared" si="1"/>
        <v>05</v>
      </c>
      <c r="F66" t="str">
        <f>D66&amp;"."&amp;E66&amp;"."&amp;C66&amp;"  "&amp;'Ввод данных'!X66&amp;" у  "</f>
        <v>22.05.2024  высшая у  </v>
      </c>
      <c r="G66" t="e">
        <f>DAY('Ввод данных'!#REF!)</f>
        <v>#REF!</v>
      </c>
      <c r="H66" t="e">
        <f>MONTH('Ввод данных'!#REF!)</f>
        <v>#REF!</v>
      </c>
      <c r="I66" t="e">
        <f>TEXT(YEAR('Ввод данных'!#REF!),0)</f>
        <v>#REF!</v>
      </c>
      <c r="J66" t="e">
        <f t="shared" si="2"/>
        <v>#REF!</v>
      </c>
      <c r="K66" t="e">
        <f t="shared" si="3"/>
        <v>#REF!</v>
      </c>
      <c r="L66" t="e">
        <f>J66&amp;"."&amp;K66&amp;"."&amp;I66&amp;"  "&amp;'Ввод данных'!#REF!&amp;" а  "</f>
        <v>#REF!</v>
      </c>
      <c r="M66" t="e">
        <f>DAY('Ввод данных'!#REF!)</f>
        <v>#REF!</v>
      </c>
      <c r="N66" t="e">
        <f>MONTH('Ввод данных'!#REF!)</f>
        <v>#REF!</v>
      </c>
      <c r="O66" t="e">
        <f>TEXT(YEAR('Ввод данных'!#REF!),0)</f>
        <v>#REF!</v>
      </c>
      <c r="P66" t="e">
        <f t="shared" si="4"/>
        <v>#REF!</v>
      </c>
      <c r="Q66" t="e">
        <f t="shared" si="5"/>
        <v>#REF!</v>
      </c>
      <c r="R66" t="e">
        <f>P66&amp;"."&amp;Q66&amp;"."&amp;O66&amp;"  "&amp;'Ввод данных'!#REF!&amp;"  "&amp;'Ввод данных'!#REF!</f>
        <v>#REF!</v>
      </c>
      <c r="S66" t="e">
        <f t="shared" si="6"/>
        <v>#REF!</v>
      </c>
    </row>
    <row r="67" spans="1:19">
      <c r="A67">
        <f>DAY('Ввод данных'!W67)</f>
        <v>18</v>
      </c>
      <c r="B67">
        <f>MONTH('Ввод данных'!W67)</f>
        <v>7</v>
      </c>
      <c r="C67" t="str">
        <f>TEXT(YEAR('Ввод данных'!W67),0)</f>
        <v>2022</v>
      </c>
      <c r="D67" t="str">
        <f t="shared" si="0"/>
        <v>18</v>
      </c>
      <c r="E67" t="str">
        <f t="shared" si="1"/>
        <v>07</v>
      </c>
      <c r="F67" t="str">
        <f>D67&amp;"."&amp;E67&amp;"."&amp;C67&amp;"  "&amp;'Ввод данных'!X67&amp;" у  "</f>
        <v>18.07.2022  сзд у  </v>
      </c>
      <c r="G67" t="e">
        <f>DAY('Ввод данных'!#REF!)</f>
        <v>#REF!</v>
      </c>
      <c r="H67" t="e">
        <f>MONTH('Ввод данных'!#REF!)</f>
        <v>#REF!</v>
      </c>
      <c r="I67" t="e">
        <f>TEXT(YEAR('Ввод данных'!#REF!),0)</f>
        <v>#REF!</v>
      </c>
      <c r="J67" t="e">
        <f t="shared" si="2"/>
        <v>#REF!</v>
      </c>
      <c r="K67" t="e">
        <f t="shared" si="3"/>
        <v>#REF!</v>
      </c>
      <c r="L67" t="e">
        <f>J67&amp;"."&amp;K67&amp;"."&amp;I67&amp;"  "&amp;'Ввод данных'!#REF!&amp;" а  "</f>
        <v>#REF!</v>
      </c>
      <c r="M67" t="e">
        <f>DAY('Ввод данных'!#REF!)</f>
        <v>#REF!</v>
      </c>
      <c r="N67" t="e">
        <f>MONTH('Ввод данных'!#REF!)</f>
        <v>#REF!</v>
      </c>
      <c r="O67" t="e">
        <f>TEXT(YEAR('Ввод данных'!#REF!),0)</f>
        <v>#REF!</v>
      </c>
      <c r="P67" t="e">
        <f t="shared" si="4"/>
        <v>#REF!</v>
      </c>
      <c r="Q67" t="e">
        <f t="shared" si="5"/>
        <v>#REF!</v>
      </c>
      <c r="R67" t="e">
        <f>P67&amp;"."&amp;Q67&amp;"."&amp;O67&amp;"  "&amp;'Ввод данных'!#REF!&amp;"  "&amp;'Ввод данных'!#REF!</f>
        <v>#REF!</v>
      </c>
      <c r="S67" t="e">
        <f t="shared" si="6"/>
        <v>#REF!</v>
      </c>
    </row>
    <row r="68" spans="1:19">
      <c r="A68">
        <f>DAY('Ввод данных'!W68)</f>
        <v>18</v>
      </c>
      <c r="B68">
        <f>MONTH('Ввод данных'!W68)</f>
        <v>7</v>
      </c>
      <c r="C68" t="str">
        <f>TEXT(YEAR('Ввод данных'!W68),0)</f>
        <v>2022</v>
      </c>
      <c r="D68" t="str">
        <f t="shared" si="0"/>
        <v>18</v>
      </c>
      <c r="E68" t="str">
        <f t="shared" si="1"/>
        <v>07</v>
      </c>
      <c r="F68" t="str">
        <f>D68&amp;"."&amp;E68&amp;"."&amp;C68&amp;"  "&amp;'Ввод данных'!X68&amp;" у  "</f>
        <v>18.07.2022  сзд у  </v>
      </c>
      <c r="G68" t="e">
        <f>DAY('Ввод данных'!#REF!)</f>
        <v>#REF!</v>
      </c>
      <c r="H68" t="e">
        <f>MONTH('Ввод данных'!#REF!)</f>
        <v>#REF!</v>
      </c>
      <c r="I68" t="e">
        <f>TEXT(YEAR('Ввод данных'!#REF!),0)</f>
        <v>#REF!</v>
      </c>
      <c r="J68" t="e">
        <f t="shared" si="2"/>
        <v>#REF!</v>
      </c>
      <c r="K68" t="e">
        <f t="shared" si="3"/>
        <v>#REF!</v>
      </c>
      <c r="L68" t="e">
        <f>J68&amp;"."&amp;K68&amp;"."&amp;I68&amp;"  "&amp;'Ввод данных'!#REF!&amp;" а  "</f>
        <v>#REF!</v>
      </c>
      <c r="M68" t="e">
        <f>DAY('Ввод данных'!#REF!)</f>
        <v>#REF!</v>
      </c>
      <c r="N68" t="e">
        <f>MONTH('Ввод данных'!#REF!)</f>
        <v>#REF!</v>
      </c>
      <c r="O68" t="e">
        <f>TEXT(YEAR('Ввод данных'!#REF!),0)</f>
        <v>#REF!</v>
      </c>
      <c r="P68" t="e">
        <f t="shared" si="4"/>
        <v>#REF!</v>
      </c>
      <c r="Q68" t="e">
        <f t="shared" si="5"/>
        <v>#REF!</v>
      </c>
      <c r="R68" t="e">
        <f>P68&amp;"."&amp;Q68&amp;"."&amp;O68&amp;"  "&amp;'Ввод данных'!#REF!&amp;"  "&amp;'Ввод данных'!#REF!</f>
        <v>#REF!</v>
      </c>
      <c r="S68" t="e">
        <f t="shared" si="6"/>
        <v>#REF!</v>
      </c>
    </row>
    <row r="69" spans="1:19">
      <c r="A69">
        <f>DAY('Ввод данных'!W69)</f>
        <v>27</v>
      </c>
      <c r="B69">
        <f>MONTH('Ввод данных'!W69)</f>
        <v>5</v>
      </c>
      <c r="C69" t="str">
        <f>TEXT(YEAR('Ввод данных'!W69),0)</f>
        <v>2022</v>
      </c>
      <c r="D69" t="str">
        <f t="shared" si="0"/>
        <v>27</v>
      </c>
      <c r="E69" t="str">
        <f t="shared" si="1"/>
        <v>05</v>
      </c>
      <c r="F69" t="str">
        <f>D69&amp;"."&amp;E69&amp;"."&amp;C69&amp;"  "&amp;'Ввод данных'!X69&amp;" у  "</f>
        <v>27.05.2022  первая у  </v>
      </c>
      <c r="G69" t="e">
        <f>DAY('Ввод данных'!#REF!)</f>
        <v>#REF!</v>
      </c>
      <c r="H69" t="e">
        <f>MONTH('Ввод данных'!#REF!)</f>
        <v>#REF!</v>
      </c>
      <c r="I69" t="e">
        <f>TEXT(YEAR('Ввод данных'!#REF!),0)</f>
        <v>#REF!</v>
      </c>
      <c r="J69" t="e">
        <f t="shared" si="2"/>
        <v>#REF!</v>
      </c>
      <c r="K69" t="e">
        <f t="shared" si="3"/>
        <v>#REF!</v>
      </c>
      <c r="L69" t="e">
        <f>J69&amp;"."&amp;K69&amp;"."&amp;I69&amp;"  "&amp;'Ввод данных'!#REF!&amp;" а  "</f>
        <v>#REF!</v>
      </c>
      <c r="M69" t="e">
        <f>DAY('Ввод данных'!#REF!)</f>
        <v>#REF!</v>
      </c>
      <c r="N69" t="e">
        <f>MONTH('Ввод данных'!#REF!)</f>
        <v>#REF!</v>
      </c>
      <c r="O69" t="e">
        <f>TEXT(YEAR('Ввод данных'!#REF!),0)</f>
        <v>#REF!</v>
      </c>
      <c r="P69" t="e">
        <f t="shared" si="4"/>
        <v>#REF!</v>
      </c>
      <c r="Q69" t="e">
        <f t="shared" si="5"/>
        <v>#REF!</v>
      </c>
      <c r="R69" t="e">
        <f>P69&amp;"."&amp;Q69&amp;"."&amp;O69&amp;"  "&amp;'Ввод данных'!#REF!&amp;"  "&amp;'Ввод данных'!#REF!</f>
        <v>#REF!</v>
      </c>
      <c r="S69" t="e">
        <f t="shared" si="6"/>
        <v>#REF!</v>
      </c>
    </row>
    <row r="70" spans="1:19">
      <c r="A70">
        <f>DAY('Ввод данных'!W70)</f>
        <v>14</v>
      </c>
      <c r="B70">
        <f>MONTH('Ввод данных'!W70)</f>
        <v>2</v>
      </c>
      <c r="C70" t="str">
        <f>TEXT(YEAR('Ввод данных'!W70),0)</f>
        <v>2022</v>
      </c>
      <c r="D70" t="str">
        <f t="shared" si="0"/>
        <v>14</v>
      </c>
      <c r="E70" t="str">
        <f t="shared" si="1"/>
        <v>02</v>
      </c>
      <c r="F70" t="str">
        <f>D70&amp;"."&amp;E70&amp;"."&amp;C70&amp;"  "&amp;'Ввод данных'!X70&amp;" у  "</f>
        <v>14.02.2022  сзд у  </v>
      </c>
      <c r="G70" t="e">
        <f>DAY('Ввод данных'!#REF!)</f>
        <v>#REF!</v>
      </c>
      <c r="H70" t="e">
        <f>MONTH('Ввод данных'!#REF!)</f>
        <v>#REF!</v>
      </c>
      <c r="I70" t="e">
        <f>TEXT(YEAR('Ввод данных'!#REF!),0)</f>
        <v>#REF!</v>
      </c>
      <c r="J70" t="e">
        <f t="shared" si="2"/>
        <v>#REF!</v>
      </c>
      <c r="K70" t="e">
        <f t="shared" si="3"/>
        <v>#REF!</v>
      </c>
      <c r="L70" t="e">
        <f>J70&amp;"."&amp;K70&amp;"."&amp;I70&amp;"  "&amp;'Ввод данных'!#REF!&amp;" а  "</f>
        <v>#REF!</v>
      </c>
      <c r="M70" t="e">
        <f>DAY('Ввод данных'!#REF!)</f>
        <v>#REF!</v>
      </c>
      <c r="N70" t="e">
        <f>MONTH('Ввод данных'!#REF!)</f>
        <v>#REF!</v>
      </c>
      <c r="O70" t="e">
        <f>TEXT(YEAR('Ввод данных'!#REF!),0)</f>
        <v>#REF!</v>
      </c>
      <c r="P70" t="e">
        <f t="shared" si="4"/>
        <v>#REF!</v>
      </c>
      <c r="Q70" t="e">
        <f t="shared" si="5"/>
        <v>#REF!</v>
      </c>
      <c r="R70" t="e">
        <f>P70&amp;"."&amp;Q70&amp;"."&amp;O70&amp;"  "&amp;'Ввод данных'!#REF!&amp;"  "&amp;'Ввод данных'!#REF!</f>
        <v>#REF!</v>
      </c>
      <c r="S70" t="e">
        <f t="shared" si="6"/>
        <v>#REF!</v>
      </c>
    </row>
    <row r="71" spans="1:19">
      <c r="A71">
        <f>DAY('Ввод данных'!W71)</f>
        <v>0</v>
      </c>
      <c r="B71">
        <f>MONTH('Ввод данных'!W71)</f>
        <v>1</v>
      </c>
      <c r="C71" t="str">
        <f>TEXT(YEAR('Ввод данных'!W71),0)</f>
        <v>1900</v>
      </c>
      <c r="D71" t="str">
        <f t="shared" si="0"/>
        <v>00</v>
      </c>
      <c r="E71" t="str">
        <f t="shared" si="1"/>
        <v>01</v>
      </c>
      <c r="F71" t="str">
        <f>D71&amp;"."&amp;E71&amp;"."&amp;C71&amp;"  "&amp;'Ввод данных'!X71&amp;" у  "</f>
        <v>00.01.1900   у  </v>
      </c>
      <c r="G71" t="e">
        <f>DAY('Ввод данных'!#REF!)</f>
        <v>#REF!</v>
      </c>
      <c r="H71" t="e">
        <f>MONTH('Ввод данных'!#REF!)</f>
        <v>#REF!</v>
      </c>
      <c r="I71" t="e">
        <f>TEXT(YEAR('Ввод данных'!#REF!),0)</f>
        <v>#REF!</v>
      </c>
      <c r="J71" t="e">
        <f t="shared" si="2"/>
        <v>#REF!</v>
      </c>
      <c r="K71" t="e">
        <f t="shared" si="3"/>
        <v>#REF!</v>
      </c>
      <c r="L71" t="e">
        <f>J71&amp;"."&amp;K71&amp;"."&amp;I71&amp;"  "&amp;'Ввод данных'!#REF!&amp;" а  "</f>
        <v>#REF!</v>
      </c>
      <c r="M71" t="e">
        <f>DAY('Ввод данных'!#REF!)</f>
        <v>#REF!</v>
      </c>
      <c r="N71" t="e">
        <f>MONTH('Ввод данных'!#REF!)</f>
        <v>#REF!</v>
      </c>
      <c r="O71" t="e">
        <f>TEXT(YEAR('Ввод данных'!#REF!),0)</f>
        <v>#REF!</v>
      </c>
      <c r="P71" t="e">
        <f t="shared" si="4"/>
        <v>#REF!</v>
      </c>
      <c r="Q71" t="e">
        <f t="shared" si="5"/>
        <v>#REF!</v>
      </c>
      <c r="R71" t="e">
        <f>P71&amp;"."&amp;Q71&amp;"."&amp;O71&amp;"  "&amp;'Ввод данных'!#REF!&amp;"  "&amp;'Ввод данных'!#REF!</f>
        <v>#REF!</v>
      </c>
      <c r="S71" t="e">
        <f t="shared" si="6"/>
        <v>#REF!</v>
      </c>
    </row>
    <row r="72" spans="1:19">
      <c r="A72">
        <f>DAY('Ввод данных'!W72)</f>
        <v>10</v>
      </c>
      <c r="B72">
        <f>MONTH('Ввод данных'!W72)</f>
        <v>10</v>
      </c>
      <c r="C72" t="str">
        <f>TEXT(YEAR('Ввод данных'!W72),0)</f>
        <v>2024</v>
      </c>
      <c r="D72" t="str">
        <f t="shared" si="0"/>
        <v>10</v>
      </c>
      <c r="E72" t="str">
        <f t="shared" si="1"/>
        <v>10</v>
      </c>
      <c r="F72" t="str">
        <f>D72&amp;"."&amp;E72&amp;"."&amp;C72&amp;"  "&amp;'Ввод данных'!X72&amp;" у  "</f>
        <v>10.10.2024  сзд у  </v>
      </c>
      <c r="G72" t="e">
        <f>DAY('Ввод данных'!#REF!)</f>
        <v>#REF!</v>
      </c>
      <c r="H72" t="e">
        <f>MONTH('Ввод данных'!#REF!)</f>
        <v>#REF!</v>
      </c>
      <c r="I72" t="e">
        <f>TEXT(YEAR('Ввод данных'!#REF!),0)</f>
        <v>#REF!</v>
      </c>
      <c r="J72" t="e">
        <f t="shared" si="2"/>
        <v>#REF!</v>
      </c>
      <c r="K72" t="e">
        <f t="shared" si="3"/>
        <v>#REF!</v>
      </c>
      <c r="L72" t="e">
        <f>J72&amp;"."&amp;K72&amp;"."&amp;I72&amp;"  "&amp;'Ввод данных'!#REF!&amp;" а  "</f>
        <v>#REF!</v>
      </c>
      <c r="M72" t="e">
        <f>DAY('Ввод данных'!#REF!)</f>
        <v>#REF!</v>
      </c>
      <c r="N72" t="e">
        <f>MONTH('Ввод данных'!#REF!)</f>
        <v>#REF!</v>
      </c>
      <c r="O72" t="e">
        <f>TEXT(YEAR('Ввод данных'!#REF!),0)</f>
        <v>#REF!</v>
      </c>
      <c r="P72" t="e">
        <f t="shared" si="4"/>
        <v>#REF!</v>
      </c>
      <c r="Q72" t="e">
        <f t="shared" si="5"/>
        <v>#REF!</v>
      </c>
      <c r="R72" t="e">
        <f>P72&amp;"."&amp;Q72&amp;"."&amp;O72&amp;"  "&amp;'Ввод данных'!#REF!&amp;"  "&amp;'Ввод данных'!#REF!</f>
        <v>#REF!</v>
      </c>
      <c r="S72" t="e">
        <f t="shared" si="6"/>
        <v>#REF!</v>
      </c>
    </row>
    <row r="73" spans="1:19">
      <c r="A73" t="e">
        <f>DAY('Ввод данных'!#REF!)</f>
        <v>#REF!</v>
      </c>
      <c r="B73" t="e">
        <f>MONTH('Ввод данных'!#REF!)</f>
        <v>#REF!</v>
      </c>
      <c r="C73" t="e">
        <f>TEXT(YEAR('Ввод данных'!#REF!),0)</f>
        <v>#REF!</v>
      </c>
      <c r="D73" t="e">
        <f t="shared" si="0"/>
        <v>#REF!</v>
      </c>
      <c r="E73" t="e">
        <f t="shared" si="1"/>
        <v>#REF!</v>
      </c>
      <c r="F73" t="e">
        <f>D73&amp;"."&amp;E73&amp;"."&amp;C73&amp;"  "&amp;'Ввод данных'!#REF!&amp;" у  "</f>
        <v>#REF!</v>
      </c>
      <c r="G73" t="e">
        <f>DAY('Ввод данных'!#REF!)</f>
        <v>#REF!</v>
      </c>
      <c r="H73" t="e">
        <f>MONTH('Ввод данных'!#REF!)</f>
        <v>#REF!</v>
      </c>
      <c r="I73" t="e">
        <f>TEXT(YEAR('Ввод данных'!#REF!),0)</f>
        <v>#REF!</v>
      </c>
      <c r="J73" t="e">
        <f t="shared" si="2"/>
        <v>#REF!</v>
      </c>
      <c r="K73" t="e">
        <f t="shared" si="3"/>
        <v>#REF!</v>
      </c>
      <c r="L73" t="e">
        <f>J73&amp;"."&amp;K73&amp;"."&amp;I73&amp;"  "&amp;'Ввод данных'!#REF!&amp;" а  "</f>
        <v>#REF!</v>
      </c>
      <c r="M73" t="e">
        <f>DAY('Ввод данных'!#REF!)</f>
        <v>#REF!</v>
      </c>
      <c r="N73" t="e">
        <f>MONTH('Ввод данных'!#REF!)</f>
        <v>#REF!</v>
      </c>
      <c r="O73" t="e">
        <f>TEXT(YEAR('Ввод данных'!#REF!),0)</f>
        <v>#REF!</v>
      </c>
      <c r="P73" t="e">
        <f t="shared" si="4"/>
        <v>#REF!</v>
      </c>
      <c r="Q73" t="e">
        <f t="shared" si="5"/>
        <v>#REF!</v>
      </c>
      <c r="R73" t="e">
        <f>P73&amp;"."&amp;Q73&amp;"."&amp;O73&amp;"  "&amp;'Ввод данных'!#REF!&amp;"  "&amp;'Ввод данных'!#REF!</f>
        <v>#REF!</v>
      </c>
      <c r="S73" t="e">
        <f t="shared" si="6"/>
        <v>#REF!</v>
      </c>
    </row>
    <row r="74" spans="1:19">
      <c r="A74">
        <f>DAY('Ввод данных'!W73)</f>
        <v>0</v>
      </c>
      <c r="B74">
        <f>MONTH('Ввод данных'!W73)</f>
        <v>1</v>
      </c>
      <c r="C74" t="str">
        <f>TEXT(YEAR('Ввод данных'!W73),0)</f>
        <v>1900</v>
      </c>
      <c r="D74" t="str">
        <f t="shared" si="0"/>
        <v>00</v>
      </c>
      <c r="E74" t="str">
        <f t="shared" si="1"/>
        <v>01</v>
      </c>
      <c r="F74" t="str">
        <f>D74&amp;"."&amp;E74&amp;"."&amp;C74&amp;"  "&amp;'Ввод данных'!X73&amp;" у  "</f>
        <v>00.01.1900   у  </v>
      </c>
      <c r="G74" t="e">
        <f>DAY('Ввод данных'!#REF!)</f>
        <v>#REF!</v>
      </c>
      <c r="H74" t="e">
        <f>MONTH('Ввод данных'!#REF!)</f>
        <v>#REF!</v>
      </c>
      <c r="I74" t="e">
        <f>TEXT(YEAR('Ввод данных'!#REF!),0)</f>
        <v>#REF!</v>
      </c>
      <c r="J74" t="e">
        <f t="shared" si="2"/>
        <v>#REF!</v>
      </c>
      <c r="K74" t="e">
        <f t="shared" si="3"/>
        <v>#REF!</v>
      </c>
      <c r="L74" t="e">
        <f>J74&amp;"."&amp;K74&amp;"."&amp;I74&amp;"  "&amp;'Ввод данных'!#REF!&amp;" а  "</f>
        <v>#REF!</v>
      </c>
      <c r="M74" t="e">
        <f>DAY('Ввод данных'!#REF!)</f>
        <v>#REF!</v>
      </c>
      <c r="N74" t="e">
        <f>MONTH('Ввод данных'!#REF!)</f>
        <v>#REF!</v>
      </c>
      <c r="O74" t="e">
        <f>TEXT(YEAR('Ввод данных'!#REF!),0)</f>
        <v>#REF!</v>
      </c>
      <c r="P74" t="e">
        <f t="shared" si="4"/>
        <v>#REF!</v>
      </c>
      <c r="Q74" t="e">
        <f t="shared" si="5"/>
        <v>#REF!</v>
      </c>
      <c r="R74" t="e">
        <f>P74&amp;"."&amp;Q74&amp;"."&amp;O74&amp;"  "&amp;'Ввод данных'!#REF!&amp;"  "&amp;'Ввод данных'!#REF!</f>
        <v>#REF!</v>
      </c>
      <c r="S74" t="e">
        <f t="shared" si="6"/>
        <v>#REF!</v>
      </c>
    </row>
    <row r="75" spans="1:19">
      <c r="A75">
        <f>DAY('Ввод данных'!W74)</f>
        <v>9</v>
      </c>
      <c r="B75">
        <f>MONTH('Ввод данных'!W74)</f>
        <v>4</v>
      </c>
      <c r="C75" t="str">
        <f>TEXT(YEAR('Ввод данных'!W74),0)</f>
        <v>2024</v>
      </c>
      <c r="D75" t="str">
        <f t="shared" si="0"/>
        <v>09</v>
      </c>
      <c r="E75" t="str">
        <f t="shared" si="1"/>
        <v>04</v>
      </c>
      <c r="F75" t="str">
        <f>D75&amp;"."&amp;E75&amp;"."&amp;C75&amp;"  "&amp;'Ввод данных'!X74&amp;" у  "</f>
        <v>09.04.2024  сзд у  </v>
      </c>
      <c r="G75" t="e">
        <f>DAY('Ввод данных'!#REF!)</f>
        <v>#REF!</v>
      </c>
      <c r="H75" t="e">
        <f>MONTH('Ввод данных'!#REF!)</f>
        <v>#REF!</v>
      </c>
      <c r="I75" t="e">
        <f>TEXT(YEAR('Ввод данных'!#REF!),0)</f>
        <v>#REF!</v>
      </c>
      <c r="J75" t="e">
        <f t="shared" si="2"/>
        <v>#REF!</v>
      </c>
      <c r="K75" t="e">
        <f t="shared" si="3"/>
        <v>#REF!</v>
      </c>
      <c r="L75" t="e">
        <f>J75&amp;"."&amp;K75&amp;"."&amp;I75&amp;"  "&amp;'Ввод данных'!#REF!&amp;" а  "</f>
        <v>#REF!</v>
      </c>
      <c r="M75" t="e">
        <f>DAY('Ввод данных'!#REF!)</f>
        <v>#REF!</v>
      </c>
      <c r="N75" t="e">
        <f>MONTH('Ввод данных'!#REF!)</f>
        <v>#REF!</v>
      </c>
      <c r="O75" t="e">
        <f>TEXT(YEAR('Ввод данных'!#REF!),0)</f>
        <v>#REF!</v>
      </c>
      <c r="P75" t="e">
        <f t="shared" si="4"/>
        <v>#REF!</v>
      </c>
      <c r="Q75" t="e">
        <f t="shared" si="5"/>
        <v>#REF!</v>
      </c>
      <c r="R75" t="e">
        <f>P75&amp;"."&amp;Q75&amp;"."&amp;O75&amp;"  "&amp;'Ввод данных'!#REF!&amp;"  "&amp;'Ввод данных'!#REF!</f>
        <v>#REF!</v>
      </c>
      <c r="S75" t="e">
        <f t="shared" si="6"/>
        <v>#REF!</v>
      </c>
    </row>
    <row r="76" spans="1:19">
      <c r="A76">
        <f>DAY('Ввод данных'!W76)</f>
        <v>0</v>
      </c>
      <c r="B76">
        <f>MONTH('Ввод данных'!W76)</f>
        <v>1</v>
      </c>
      <c r="C76" t="str">
        <f>TEXT(YEAR('Ввод данных'!W76),0)</f>
        <v>1900</v>
      </c>
      <c r="D76" t="str">
        <f t="shared" si="0"/>
        <v>00</v>
      </c>
      <c r="E76" t="str">
        <f t="shared" si="1"/>
        <v>01</v>
      </c>
      <c r="F76" t="str">
        <f>D76&amp;"."&amp;E76&amp;"."&amp;C76&amp;"  "&amp;'Ввод данных'!X76&amp;" у  "</f>
        <v>00.01.1900   у  </v>
      </c>
      <c r="G76" t="e">
        <f>DAY('Ввод данных'!#REF!)</f>
        <v>#REF!</v>
      </c>
      <c r="H76" t="e">
        <f>MONTH('Ввод данных'!#REF!)</f>
        <v>#REF!</v>
      </c>
      <c r="I76" t="e">
        <f>TEXT(YEAR('Ввод данных'!#REF!),0)</f>
        <v>#REF!</v>
      </c>
      <c r="J76" t="e">
        <f t="shared" si="2"/>
        <v>#REF!</v>
      </c>
      <c r="K76" t="e">
        <f t="shared" si="3"/>
        <v>#REF!</v>
      </c>
      <c r="L76" t="e">
        <f>J76&amp;"."&amp;K76&amp;"."&amp;I76&amp;"  "&amp;'Ввод данных'!#REF!&amp;" а  "</f>
        <v>#REF!</v>
      </c>
      <c r="M76" t="e">
        <f>DAY('Ввод данных'!#REF!)</f>
        <v>#REF!</v>
      </c>
      <c r="N76" t="e">
        <f>MONTH('Ввод данных'!#REF!)</f>
        <v>#REF!</v>
      </c>
      <c r="O76" t="e">
        <f>TEXT(YEAR('Ввод данных'!#REF!),0)</f>
        <v>#REF!</v>
      </c>
      <c r="P76" t="e">
        <f t="shared" si="4"/>
        <v>#REF!</v>
      </c>
      <c r="Q76" t="e">
        <f t="shared" si="5"/>
        <v>#REF!</v>
      </c>
      <c r="R76" t="e">
        <f>P76&amp;"."&amp;Q76&amp;"."&amp;O76&amp;"  "&amp;'Ввод данных'!#REF!&amp;"  "&amp;'Ввод данных'!#REF!</f>
        <v>#REF!</v>
      </c>
      <c r="S76" t="e">
        <f t="shared" si="6"/>
        <v>#REF!</v>
      </c>
    </row>
    <row r="77" spans="1:19">
      <c r="A77" t="e">
        <f>DAY('Ввод данных'!#REF!)</f>
        <v>#REF!</v>
      </c>
      <c r="B77" t="e">
        <f>MONTH('Ввод данных'!#REF!)</f>
        <v>#REF!</v>
      </c>
      <c r="C77" t="e">
        <f>TEXT(YEAR('Ввод данных'!#REF!),0)</f>
        <v>#REF!</v>
      </c>
      <c r="D77" t="e">
        <f t="shared" si="0"/>
        <v>#REF!</v>
      </c>
      <c r="E77" t="e">
        <f t="shared" si="1"/>
        <v>#REF!</v>
      </c>
      <c r="F77" t="e">
        <f>D77&amp;"."&amp;E77&amp;"."&amp;C77&amp;"  "&amp;'Ввод данных'!#REF!&amp;" у  "</f>
        <v>#REF!</v>
      </c>
      <c r="G77" t="e">
        <f>DAY('Ввод данных'!#REF!)</f>
        <v>#REF!</v>
      </c>
      <c r="H77" t="e">
        <f>MONTH('Ввод данных'!#REF!)</f>
        <v>#REF!</v>
      </c>
      <c r="I77" t="e">
        <f>TEXT(YEAR('Ввод данных'!#REF!),0)</f>
        <v>#REF!</v>
      </c>
      <c r="J77" t="e">
        <f t="shared" si="2"/>
        <v>#REF!</v>
      </c>
      <c r="K77" t="e">
        <f t="shared" si="3"/>
        <v>#REF!</v>
      </c>
      <c r="L77" t="e">
        <f>J77&amp;"."&amp;K77&amp;"."&amp;I77&amp;"  "&amp;'Ввод данных'!#REF!&amp;" а  "</f>
        <v>#REF!</v>
      </c>
      <c r="M77" t="e">
        <f>DAY('Ввод данных'!#REF!)</f>
        <v>#REF!</v>
      </c>
      <c r="N77" t="e">
        <f>MONTH('Ввод данных'!#REF!)</f>
        <v>#REF!</v>
      </c>
      <c r="O77" t="e">
        <f>TEXT(YEAR('Ввод данных'!#REF!),0)</f>
        <v>#REF!</v>
      </c>
      <c r="P77" t="e">
        <f t="shared" si="4"/>
        <v>#REF!</v>
      </c>
      <c r="Q77" t="e">
        <f t="shared" si="5"/>
        <v>#REF!</v>
      </c>
      <c r="R77" t="e">
        <f>P77&amp;"."&amp;Q77&amp;"."&amp;O77&amp;"  "&amp;'Ввод данных'!#REF!&amp;"  "&amp;'Ввод данных'!#REF!</f>
        <v>#REF!</v>
      </c>
      <c r="S77" t="e">
        <f t="shared" si="6"/>
        <v>#REF!</v>
      </c>
    </row>
    <row r="78" spans="1:19">
      <c r="A78">
        <f>DAY('Ввод данных'!W78)</f>
        <v>20</v>
      </c>
      <c r="B78">
        <f>MONTH('Ввод данных'!W78)</f>
        <v>9</v>
      </c>
      <c r="C78" t="str">
        <f>TEXT(YEAR('Ввод данных'!W78),0)</f>
        <v>2020</v>
      </c>
      <c r="D78" t="str">
        <f t="shared" ref="D78:D141" si="7">IF(A78&lt;10,0&amp;TEXT(A78,0),TEXT(A78,0))</f>
        <v>20</v>
      </c>
      <c r="E78" t="str">
        <f t="shared" ref="E78:E141" si="8">IF(B78&lt;10,0&amp;TEXT(B78,0),TEXT(B78,0))</f>
        <v>09</v>
      </c>
      <c r="F78" t="str">
        <f>D78&amp;"."&amp;E78&amp;"."&amp;C78&amp;"  "&amp;'Ввод данных'!X78&amp;" у  "</f>
        <v>20.09.2020  первая у  </v>
      </c>
      <c r="G78" t="e">
        <f>DAY('Ввод данных'!#REF!)</f>
        <v>#REF!</v>
      </c>
      <c r="H78" t="e">
        <f>MONTH('Ввод данных'!#REF!)</f>
        <v>#REF!</v>
      </c>
      <c r="I78" t="e">
        <f>TEXT(YEAR('Ввод данных'!#REF!),0)</f>
        <v>#REF!</v>
      </c>
      <c r="J78" t="e">
        <f t="shared" ref="J78:J141" si="9">IF(G78&lt;10,0&amp;TEXT(G78,0),TEXT(G78,0))</f>
        <v>#REF!</v>
      </c>
      <c r="K78" t="e">
        <f t="shared" ref="K78:K141" si="10">IF(H78&lt;10,0&amp;TEXT(H78,0),TEXT(H78,0))</f>
        <v>#REF!</v>
      </c>
      <c r="L78" t="e">
        <f>J78&amp;"."&amp;K78&amp;"."&amp;I78&amp;"  "&amp;'Ввод данных'!#REF!&amp;" а  "</f>
        <v>#REF!</v>
      </c>
      <c r="M78" t="e">
        <f>DAY('Ввод данных'!#REF!)</f>
        <v>#REF!</v>
      </c>
      <c r="N78" t="e">
        <f>MONTH('Ввод данных'!#REF!)</f>
        <v>#REF!</v>
      </c>
      <c r="O78" t="e">
        <f>TEXT(YEAR('Ввод данных'!#REF!),0)</f>
        <v>#REF!</v>
      </c>
      <c r="P78" t="e">
        <f t="shared" ref="P78:P141" si="11">IF(M78&lt;10,0&amp;TEXT(M78,0),TEXT(M78,0))</f>
        <v>#REF!</v>
      </c>
      <c r="Q78" t="e">
        <f t="shared" ref="Q78:Q141" si="12">IF(N78&lt;10,0&amp;TEXT(N78,0),TEXT(N78,0))</f>
        <v>#REF!</v>
      </c>
      <c r="R78" t="e">
        <f>P78&amp;"."&amp;Q78&amp;"."&amp;O78&amp;"  "&amp;'Ввод данных'!#REF!&amp;"  "&amp;'Ввод данных'!#REF!</f>
        <v>#REF!</v>
      </c>
      <c r="S78" t="e">
        <f t="shared" ref="S78:S141" si="13">IF(A78&lt;&gt;0,F78,)&amp;IF(G78&lt;&gt;0,L78,)&amp;IF(M78&lt;&gt;0,R78,)</f>
        <v>#REF!</v>
      </c>
    </row>
    <row r="79" spans="1:19">
      <c r="A79">
        <f>DAY('Ввод данных'!W79)</f>
        <v>17</v>
      </c>
      <c r="B79">
        <f>MONTH('Ввод данных'!W79)</f>
        <v>2</v>
      </c>
      <c r="C79" t="str">
        <f>TEXT(YEAR('Ввод данных'!W79),0)</f>
        <v>2021</v>
      </c>
      <c r="D79" t="str">
        <f t="shared" si="7"/>
        <v>17</v>
      </c>
      <c r="E79" t="str">
        <f t="shared" si="8"/>
        <v>02</v>
      </c>
      <c r="F79" t="str">
        <f>D79&amp;"."&amp;E79&amp;"."&amp;C79&amp;"  "&amp;'Ввод данных'!X79&amp;" у  "</f>
        <v>17.02.2021  первая у  </v>
      </c>
      <c r="G79" t="e">
        <f>DAY('Ввод данных'!#REF!)</f>
        <v>#REF!</v>
      </c>
      <c r="H79" t="e">
        <f>MONTH('Ввод данных'!#REF!)</f>
        <v>#REF!</v>
      </c>
      <c r="I79" t="e">
        <f>TEXT(YEAR('Ввод данных'!#REF!),0)</f>
        <v>#REF!</v>
      </c>
      <c r="J79" t="e">
        <f t="shared" si="9"/>
        <v>#REF!</v>
      </c>
      <c r="K79" t="e">
        <f t="shared" si="10"/>
        <v>#REF!</v>
      </c>
      <c r="L79" t="e">
        <f>J79&amp;"."&amp;K79&amp;"."&amp;I79&amp;"  "&amp;'Ввод данных'!#REF!&amp;" а  "</f>
        <v>#REF!</v>
      </c>
      <c r="M79" t="e">
        <f>DAY('Ввод данных'!#REF!)</f>
        <v>#REF!</v>
      </c>
      <c r="N79" t="e">
        <f>MONTH('Ввод данных'!#REF!)</f>
        <v>#REF!</v>
      </c>
      <c r="O79" t="e">
        <f>TEXT(YEAR('Ввод данных'!#REF!),0)</f>
        <v>#REF!</v>
      </c>
      <c r="P79" t="e">
        <f t="shared" si="11"/>
        <v>#REF!</v>
      </c>
      <c r="Q79" t="e">
        <f t="shared" si="12"/>
        <v>#REF!</v>
      </c>
      <c r="R79" t="e">
        <f>P79&amp;"."&amp;Q79&amp;"."&amp;O79&amp;"  "&amp;'Ввод данных'!#REF!&amp;"  "&amp;'Ввод данных'!#REF!</f>
        <v>#REF!</v>
      </c>
      <c r="S79" t="e">
        <f t="shared" si="13"/>
        <v>#REF!</v>
      </c>
    </row>
    <row r="80" spans="1:19">
      <c r="A80">
        <f>DAY('Ввод данных'!W80)</f>
        <v>0</v>
      </c>
      <c r="B80">
        <f>MONTH('Ввод данных'!W80)</f>
        <v>1</v>
      </c>
      <c r="C80" t="str">
        <f>TEXT(YEAR('Ввод данных'!W80),0)</f>
        <v>1900</v>
      </c>
      <c r="D80" t="str">
        <f t="shared" si="7"/>
        <v>00</v>
      </c>
      <c r="E80" t="str">
        <f t="shared" si="8"/>
        <v>01</v>
      </c>
      <c r="F80" t="str">
        <f>D80&amp;"."&amp;E80&amp;"."&amp;C80&amp;"  "&amp;'Ввод данных'!X80&amp;" у  "</f>
        <v>00.01.1900   у  </v>
      </c>
      <c r="G80" t="e">
        <f>DAY('Ввод данных'!#REF!)</f>
        <v>#REF!</v>
      </c>
      <c r="H80" t="e">
        <f>MONTH('Ввод данных'!#REF!)</f>
        <v>#REF!</v>
      </c>
      <c r="I80" t="e">
        <f>TEXT(YEAR('Ввод данных'!#REF!),0)</f>
        <v>#REF!</v>
      </c>
      <c r="J80" t="e">
        <f t="shared" si="9"/>
        <v>#REF!</v>
      </c>
      <c r="K80" t="e">
        <f t="shared" si="10"/>
        <v>#REF!</v>
      </c>
      <c r="L80" t="e">
        <f>J80&amp;"."&amp;K80&amp;"."&amp;I80&amp;"  "&amp;'Ввод данных'!#REF!&amp;" а  "</f>
        <v>#REF!</v>
      </c>
      <c r="M80" t="e">
        <f>DAY('Ввод данных'!#REF!)</f>
        <v>#REF!</v>
      </c>
      <c r="N80" t="e">
        <f>MONTH('Ввод данных'!#REF!)</f>
        <v>#REF!</v>
      </c>
      <c r="O80" t="e">
        <f>TEXT(YEAR('Ввод данных'!#REF!),0)</f>
        <v>#REF!</v>
      </c>
      <c r="P80" t="e">
        <f t="shared" si="11"/>
        <v>#REF!</v>
      </c>
      <c r="Q80" t="e">
        <f t="shared" si="12"/>
        <v>#REF!</v>
      </c>
      <c r="R80" t="e">
        <f>P80&amp;"."&amp;Q80&amp;"."&amp;O80&amp;"  "&amp;'Ввод данных'!#REF!&amp;"  "&amp;'Ввод данных'!#REF!</f>
        <v>#REF!</v>
      </c>
      <c r="S80" t="e">
        <f t="shared" si="13"/>
        <v>#REF!</v>
      </c>
    </row>
    <row r="81" spans="1:19">
      <c r="A81">
        <f>DAY('Ввод данных'!W81)</f>
        <v>3</v>
      </c>
      <c r="B81">
        <f>MONTH('Ввод данных'!W81)</f>
        <v>2</v>
      </c>
      <c r="C81" t="str">
        <f>TEXT(YEAR('Ввод данных'!W81),0)</f>
        <v>2023</v>
      </c>
      <c r="D81" t="str">
        <f t="shared" si="7"/>
        <v>03</v>
      </c>
      <c r="E81" t="str">
        <f t="shared" si="8"/>
        <v>02</v>
      </c>
      <c r="F81" t="str">
        <f>D81&amp;"."&amp;E81&amp;"."&amp;C81&amp;"  "&amp;'Ввод данных'!X81&amp;" у  "</f>
        <v>03.02.2023  высшая у  </v>
      </c>
      <c r="G81" t="e">
        <f>DAY('Ввод данных'!#REF!)</f>
        <v>#REF!</v>
      </c>
      <c r="H81" t="e">
        <f>MONTH('Ввод данных'!#REF!)</f>
        <v>#REF!</v>
      </c>
      <c r="I81" t="e">
        <f>TEXT(YEAR('Ввод данных'!#REF!),0)</f>
        <v>#REF!</v>
      </c>
      <c r="J81" t="e">
        <f t="shared" si="9"/>
        <v>#REF!</v>
      </c>
      <c r="K81" t="e">
        <f t="shared" si="10"/>
        <v>#REF!</v>
      </c>
      <c r="L81" t="e">
        <f>J81&amp;"."&amp;K81&amp;"."&amp;I81&amp;"  "&amp;'Ввод данных'!#REF!&amp;" а  "</f>
        <v>#REF!</v>
      </c>
      <c r="M81" t="e">
        <f>DAY('Ввод данных'!#REF!)</f>
        <v>#REF!</v>
      </c>
      <c r="N81" t="e">
        <f>MONTH('Ввод данных'!#REF!)</f>
        <v>#REF!</v>
      </c>
      <c r="O81" t="e">
        <f>TEXT(YEAR('Ввод данных'!#REF!),0)</f>
        <v>#REF!</v>
      </c>
      <c r="P81" t="e">
        <f t="shared" si="11"/>
        <v>#REF!</v>
      </c>
      <c r="Q81" t="e">
        <f t="shared" si="12"/>
        <v>#REF!</v>
      </c>
      <c r="R81" t="e">
        <f>P81&amp;"."&amp;Q81&amp;"."&amp;O81&amp;"  "&amp;'Ввод данных'!#REF!&amp;"  "&amp;'Ввод данных'!#REF!</f>
        <v>#REF!</v>
      </c>
      <c r="S81" t="e">
        <f t="shared" si="13"/>
        <v>#REF!</v>
      </c>
    </row>
    <row r="82" spans="1:19">
      <c r="A82">
        <f>DAY('Ввод данных'!W82)</f>
        <v>12</v>
      </c>
      <c r="B82">
        <f>MONTH('Ввод данных'!W82)</f>
        <v>12</v>
      </c>
      <c r="C82" t="str">
        <f>TEXT(YEAR('Ввод данных'!W82),0)</f>
        <v>2023</v>
      </c>
      <c r="D82" t="str">
        <f t="shared" si="7"/>
        <v>12</v>
      </c>
      <c r="E82" t="str">
        <f t="shared" si="8"/>
        <v>12</v>
      </c>
      <c r="F82" t="str">
        <f>D82&amp;"."&amp;E82&amp;"."&amp;C82&amp;"  "&amp;'Ввод данных'!X82&amp;" у  "</f>
        <v>12.12.2023  первая у  </v>
      </c>
      <c r="G82" t="e">
        <f>DAY('Ввод данных'!#REF!)</f>
        <v>#REF!</v>
      </c>
      <c r="H82" t="e">
        <f>MONTH('Ввод данных'!#REF!)</f>
        <v>#REF!</v>
      </c>
      <c r="I82" t="e">
        <f>TEXT(YEAR('Ввод данных'!#REF!),0)</f>
        <v>#REF!</v>
      </c>
      <c r="J82" t="e">
        <f t="shared" si="9"/>
        <v>#REF!</v>
      </c>
      <c r="K82" t="e">
        <f t="shared" si="10"/>
        <v>#REF!</v>
      </c>
      <c r="L82" t="e">
        <f>J82&amp;"."&amp;K82&amp;"."&amp;I82&amp;"  "&amp;'Ввод данных'!#REF!&amp;" а  "</f>
        <v>#REF!</v>
      </c>
      <c r="M82" t="e">
        <f>DAY('Ввод данных'!#REF!)</f>
        <v>#REF!</v>
      </c>
      <c r="N82" t="e">
        <f>MONTH('Ввод данных'!#REF!)</f>
        <v>#REF!</v>
      </c>
      <c r="O82" t="e">
        <f>TEXT(YEAR('Ввод данных'!#REF!),0)</f>
        <v>#REF!</v>
      </c>
      <c r="P82" t="e">
        <f t="shared" si="11"/>
        <v>#REF!</v>
      </c>
      <c r="Q82" t="e">
        <f t="shared" si="12"/>
        <v>#REF!</v>
      </c>
      <c r="R82" t="e">
        <f>P82&amp;"."&amp;Q82&amp;"."&amp;O82&amp;"  "&amp;'Ввод данных'!#REF!&amp;"  "&amp;'Ввод данных'!#REF!</f>
        <v>#REF!</v>
      </c>
      <c r="S82" t="e">
        <f t="shared" si="13"/>
        <v>#REF!</v>
      </c>
    </row>
    <row r="83" spans="1:19">
      <c r="A83">
        <f>DAY('Ввод данных'!W83)</f>
        <v>27</v>
      </c>
      <c r="B83">
        <f>MONTH('Ввод данных'!W83)</f>
        <v>12</v>
      </c>
      <c r="C83" t="str">
        <f>TEXT(YEAR('Ввод данных'!W83),0)</f>
        <v>2019</v>
      </c>
      <c r="D83" t="str">
        <f t="shared" si="7"/>
        <v>27</v>
      </c>
      <c r="E83" t="str">
        <f t="shared" si="8"/>
        <v>12</v>
      </c>
      <c r="F83" t="str">
        <f>D83&amp;"."&amp;E83&amp;"."&amp;C83&amp;"  "&amp;'Ввод данных'!X83&amp;" у  "</f>
        <v>27.12.2019  первая у  </v>
      </c>
      <c r="G83" t="e">
        <f>DAY('Ввод данных'!#REF!)</f>
        <v>#REF!</v>
      </c>
      <c r="H83" t="e">
        <f>MONTH('Ввод данных'!#REF!)</f>
        <v>#REF!</v>
      </c>
      <c r="I83" t="e">
        <f>TEXT(YEAR('Ввод данных'!#REF!),0)</f>
        <v>#REF!</v>
      </c>
      <c r="J83" t="e">
        <f t="shared" si="9"/>
        <v>#REF!</v>
      </c>
      <c r="K83" t="e">
        <f t="shared" si="10"/>
        <v>#REF!</v>
      </c>
      <c r="L83" t="e">
        <f>J83&amp;"."&amp;K83&amp;"."&amp;I83&amp;"  "&amp;'Ввод данных'!#REF!&amp;" а  "</f>
        <v>#REF!</v>
      </c>
      <c r="M83" t="e">
        <f>DAY('Ввод данных'!#REF!)</f>
        <v>#REF!</v>
      </c>
      <c r="N83" t="e">
        <f>MONTH('Ввод данных'!#REF!)</f>
        <v>#REF!</v>
      </c>
      <c r="O83" t="e">
        <f>TEXT(YEAR('Ввод данных'!#REF!),0)</f>
        <v>#REF!</v>
      </c>
      <c r="P83" t="e">
        <f t="shared" si="11"/>
        <v>#REF!</v>
      </c>
      <c r="Q83" t="e">
        <f t="shared" si="12"/>
        <v>#REF!</v>
      </c>
      <c r="R83" t="e">
        <f>P83&amp;"."&amp;Q83&amp;"."&amp;O83&amp;"  "&amp;'Ввод данных'!#REF!&amp;"  "&amp;'Ввод данных'!#REF!</f>
        <v>#REF!</v>
      </c>
      <c r="S83" t="e">
        <f t="shared" si="13"/>
        <v>#REF!</v>
      </c>
    </row>
    <row r="84" spans="1:19">
      <c r="A84">
        <f>DAY('Ввод данных'!W84)</f>
        <v>0</v>
      </c>
      <c r="B84">
        <f>MONTH('Ввод данных'!W84)</f>
        <v>1</v>
      </c>
      <c r="C84" t="str">
        <f>TEXT(YEAR('Ввод данных'!W84),0)</f>
        <v>1900</v>
      </c>
      <c r="D84" t="str">
        <f t="shared" si="7"/>
        <v>00</v>
      </c>
      <c r="E84" t="str">
        <f t="shared" si="8"/>
        <v>01</v>
      </c>
      <c r="F84" t="str">
        <f>D84&amp;"."&amp;E84&amp;"."&amp;C84&amp;"  "&amp;'Ввод данных'!X84&amp;" у  "</f>
        <v>00.01.1900   у  </v>
      </c>
      <c r="G84" t="e">
        <f>DAY('Ввод данных'!#REF!)</f>
        <v>#REF!</v>
      </c>
      <c r="H84" t="e">
        <f>MONTH('Ввод данных'!#REF!)</f>
        <v>#REF!</v>
      </c>
      <c r="I84" t="e">
        <f>TEXT(YEAR('Ввод данных'!#REF!),0)</f>
        <v>#REF!</v>
      </c>
      <c r="J84" t="e">
        <f t="shared" si="9"/>
        <v>#REF!</v>
      </c>
      <c r="K84" t="e">
        <f t="shared" si="10"/>
        <v>#REF!</v>
      </c>
      <c r="L84" t="e">
        <f>J84&amp;"."&amp;K84&amp;"."&amp;I84&amp;"  "&amp;'Ввод данных'!#REF!&amp;" а  "</f>
        <v>#REF!</v>
      </c>
      <c r="M84" t="e">
        <f>DAY('Ввод данных'!#REF!)</f>
        <v>#REF!</v>
      </c>
      <c r="N84" t="e">
        <f>MONTH('Ввод данных'!#REF!)</f>
        <v>#REF!</v>
      </c>
      <c r="O84" t="e">
        <f>TEXT(YEAR('Ввод данных'!#REF!),0)</f>
        <v>#REF!</v>
      </c>
      <c r="P84" t="e">
        <f t="shared" si="11"/>
        <v>#REF!</v>
      </c>
      <c r="Q84" t="e">
        <f t="shared" si="12"/>
        <v>#REF!</v>
      </c>
      <c r="R84" t="e">
        <f>P84&amp;"."&amp;Q84&amp;"."&amp;O84&amp;"  "&amp;'Ввод данных'!#REF!&amp;"  "&amp;'Ввод данных'!#REF!</f>
        <v>#REF!</v>
      </c>
      <c r="S84" t="e">
        <f t="shared" si="13"/>
        <v>#REF!</v>
      </c>
    </row>
    <row r="85" spans="1:19">
      <c r="A85">
        <f>DAY('Ввод данных'!W85)</f>
        <v>25</v>
      </c>
      <c r="B85">
        <f>MONTH('Ввод данных'!W85)</f>
        <v>6</v>
      </c>
      <c r="C85" t="str">
        <f>TEXT(YEAR('Ввод данных'!W85),0)</f>
        <v>2024</v>
      </c>
      <c r="D85" t="str">
        <f t="shared" si="7"/>
        <v>25</v>
      </c>
      <c r="E85" t="str">
        <f t="shared" si="8"/>
        <v>06</v>
      </c>
      <c r="F85" t="str">
        <f>D85&amp;"."&amp;E85&amp;"."&amp;C85&amp;"  "&amp;'Ввод данных'!X85&amp;" у  "</f>
        <v>25.06.2024  сзд у  </v>
      </c>
      <c r="G85" t="e">
        <f>DAY('Ввод данных'!#REF!)</f>
        <v>#REF!</v>
      </c>
      <c r="H85" t="e">
        <f>MONTH('Ввод данных'!#REF!)</f>
        <v>#REF!</v>
      </c>
      <c r="I85" t="e">
        <f>TEXT(YEAR('Ввод данных'!#REF!),0)</f>
        <v>#REF!</v>
      </c>
      <c r="J85" t="e">
        <f t="shared" si="9"/>
        <v>#REF!</v>
      </c>
      <c r="K85" t="e">
        <f t="shared" si="10"/>
        <v>#REF!</v>
      </c>
      <c r="L85" t="e">
        <f>J85&amp;"."&amp;K85&amp;"."&amp;I85&amp;"  "&amp;'Ввод данных'!#REF!&amp;" а  "</f>
        <v>#REF!</v>
      </c>
      <c r="M85" t="e">
        <f>DAY('Ввод данных'!#REF!)</f>
        <v>#REF!</v>
      </c>
      <c r="N85" t="e">
        <f>MONTH('Ввод данных'!#REF!)</f>
        <v>#REF!</v>
      </c>
      <c r="O85" t="e">
        <f>TEXT(YEAR('Ввод данных'!#REF!),0)</f>
        <v>#REF!</v>
      </c>
      <c r="P85" t="e">
        <f t="shared" si="11"/>
        <v>#REF!</v>
      </c>
      <c r="Q85" t="e">
        <f t="shared" si="12"/>
        <v>#REF!</v>
      </c>
      <c r="R85" t="e">
        <f>P85&amp;"."&amp;Q85&amp;"."&amp;O85&amp;"  "&amp;'Ввод данных'!#REF!&amp;"  "&amp;'Ввод данных'!#REF!</f>
        <v>#REF!</v>
      </c>
      <c r="S85" t="e">
        <f t="shared" si="13"/>
        <v>#REF!</v>
      </c>
    </row>
    <row r="86" spans="1:19">
      <c r="A86">
        <f>DAY('Ввод данных'!W86)</f>
        <v>18</v>
      </c>
      <c r="B86">
        <f>MONTH('Ввод данных'!W86)</f>
        <v>7</v>
      </c>
      <c r="C86" t="str">
        <f>TEXT(YEAR('Ввод данных'!W86),0)</f>
        <v>2022</v>
      </c>
      <c r="D86" t="str">
        <f t="shared" si="7"/>
        <v>18</v>
      </c>
      <c r="E86" t="str">
        <f t="shared" si="8"/>
        <v>07</v>
      </c>
      <c r="F86" t="str">
        <f>D86&amp;"."&amp;E86&amp;"."&amp;C86&amp;"  "&amp;'Ввод данных'!X86&amp;" у  "</f>
        <v>18.07.2022  сзд у  </v>
      </c>
      <c r="G86" t="e">
        <f>DAY('Ввод данных'!#REF!)</f>
        <v>#REF!</v>
      </c>
      <c r="H86" t="e">
        <f>MONTH('Ввод данных'!#REF!)</f>
        <v>#REF!</v>
      </c>
      <c r="I86" t="e">
        <f>TEXT(YEAR('Ввод данных'!#REF!),0)</f>
        <v>#REF!</v>
      </c>
      <c r="J86" t="e">
        <f t="shared" si="9"/>
        <v>#REF!</v>
      </c>
      <c r="K86" t="e">
        <f t="shared" si="10"/>
        <v>#REF!</v>
      </c>
      <c r="L86" t="e">
        <f>J86&amp;"."&amp;K86&amp;"."&amp;I86&amp;"  "&amp;'Ввод данных'!#REF!&amp;" а  "</f>
        <v>#REF!</v>
      </c>
      <c r="M86" t="e">
        <f>DAY('Ввод данных'!#REF!)</f>
        <v>#REF!</v>
      </c>
      <c r="N86" t="e">
        <f>MONTH('Ввод данных'!#REF!)</f>
        <v>#REF!</v>
      </c>
      <c r="O86" t="e">
        <f>TEXT(YEAR('Ввод данных'!#REF!),0)</f>
        <v>#REF!</v>
      </c>
      <c r="P86" t="e">
        <f t="shared" si="11"/>
        <v>#REF!</v>
      </c>
      <c r="Q86" t="e">
        <f t="shared" si="12"/>
        <v>#REF!</v>
      </c>
      <c r="R86" t="e">
        <f>P86&amp;"."&amp;Q86&amp;"."&amp;O86&amp;"  "&amp;'Ввод данных'!#REF!&amp;"  "&amp;'Ввод данных'!#REF!</f>
        <v>#REF!</v>
      </c>
      <c r="S86" t="e">
        <f t="shared" si="13"/>
        <v>#REF!</v>
      </c>
    </row>
    <row r="87" spans="1:19">
      <c r="A87">
        <f>DAY('Ввод данных'!W87)</f>
        <v>27</v>
      </c>
      <c r="B87">
        <f>MONTH('Ввод данных'!W87)</f>
        <v>12</v>
      </c>
      <c r="C87" t="str">
        <f>TEXT(YEAR('Ввод данных'!W87),0)</f>
        <v>2024</v>
      </c>
      <c r="D87" t="str">
        <f t="shared" si="7"/>
        <v>27</v>
      </c>
      <c r="E87" t="str">
        <f t="shared" si="8"/>
        <v>12</v>
      </c>
      <c r="F87" t="str">
        <f>D87&amp;"."&amp;E87&amp;"."&amp;C87&amp;"  "&amp;'Ввод данных'!X87&amp;" у  "</f>
        <v>27.12.2024  первая у  </v>
      </c>
      <c r="G87" t="e">
        <f>DAY('Ввод данных'!#REF!)</f>
        <v>#REF!</v>
      </c>
      <c r="H87" t="e">
        <f>MONTH('Ввод данных'!#REF!)</f>
        <v>#REF!</v>
      </c>
      <c r="I87" t="e">
        <f>TEXT(YEAR('Ввод данных'!#REF!),0)</f>
        <v>#REF!</v>
      </c>
      <c r="J87" t="e">
        <f t="shared" si="9"/>
        <v>#REF!</v>
      </c>
      <c r="K87" t="e">
        <f t="shared" si="10"/>
        <v>#REF!</v>
      </c>
      <c r="L87" t="e">
        <f>J87&amp;"."&amp;K87&amp;"."&amp;I87&amp;"  "&amp;'Ввод данных'!#REF!&amp;" а  "</f>
        <v>#REF!</v>
      </c>
      <c r="M87" t="e">
        <f>DAY('Ввод данных'!#REF!)</f>
        <v>#REF!</v>
      </c>
      <c r="N87" t="e">
        <f>MONTH('Ввод данных'!#REF!)</f>
        <v>#REF!</v>
      </c>
      <c r="O87" t="e">
        <f>TEXT(YEAR('Ввод данных'!#REF!),0)</f>
        <v>#REF!</v>
      </c>
      <c r="P87" t="e">
        <f t="shared" si="11"/>
        <v>#REF!</v>
      </c>
      <c r="Q87" t="e">
        <f t="shared" si="12"/>
        <v>#REF!</v>
      </c>
      <c r="R87" t="e">
        <f>P87&amp;"."&amp;Q87&amp;"."&amp;O87&amp;"  "&amp;'Ввод данных'!#REF!&amp;"  "&amp;'Ввод данных'!#REF!</f>
        <v>#REF!</v>
      </c>
      <c r="S87" t="e">
        <f t="shared" si="13"/>
        <v>#REF!</v>
      </c>
    </row>
    <row r="88" spans="1:19">
      <c r="A88">
        <f>DAY('Ввод данных'!W88)</f>
        <v>0</v>
      </c>
      <c r="B88">
        <f>MONTH('Ввод данных'!W88)</f>
        <v>1</v>
      </c>
      <c r="C88" t="str">
        <f>TEXT(YEAR('Ввод данных'!W88),0)</f>
        <v>1900</v>
      </c>
      <c r="D88" t="str">
        <f t="shared" si="7"/>
        <v>00</v>
      </c>
      <c r="E88" t="str">
        <f t="shared" si="8"/>
        <v>01</v>
      </c>
      <c r="F88" t="str">
        <f>D88&amp;"."&amp;E88&amp;"."&amp;C88&amp;"  "&amp;'Ввод данных'!X88&amp;" у  "</f>
        <v>00.01.1900   у  </v>
      </c>
      <c r="G88" t="e">
        <f>DAY('Ввод данных'!#REF!)</f>
        <v>#REF!</v>
      </c>
      <c r="H88" t="e">
        <f>MONTH('Ввод данных'!#REF!)</f>
        <v>#REF!</v>
      </c>
      <c r="I88" t="e">
        <f>TEXT(YEAR('Ввод данных'!#REF!),0)</f>
        <v>#REF!</v>
      </c>
      <c r="J88" t="e">
        <f t="shared" si="9"/>
        <v>#REF!</v>
      </c>
      <c r="K88" t="e">
        <f t="shared" si="10"/>
        <v>#REF!</v>
      </c>
      <c r="L88" t="e">
        <f>J88&amp;"."&amp;K88&amp;"."&amp;I88&amp;"  "&amp;'Ввод данных'!#REF!&amp;" а  "</f>
        <v>#REF!</v>
      </c>
      <c r="M88" t="e">
        <f>DAY('Ввод данных'!#REF!)</f>
        <v>#REF!</v>
      </c>
      <c r="N88" t="e">
        <f>MONTH('Ввод данных'!#REF!)</f>
        <v>#REF!</v>
      </c>
      <c r="O88" t="e">
        <f>TEXT(YEAR('Ввод данных'!#REF!),0)</f>
        <v>#REF!</v>
      </c>
      <c r="P88" t="e">
        <f t="shared" si="11"/>
        <v>#REF!</v>
      </c>
      <c r="Q88" t="e">
        <f t="shared" si="12"/>
        <v>#REF!</v>
      </c>
      <c r="R88" t="e">
        <f>P88&amp;"."&amp;Q88&amp;"."&amp;O88&amp;"  "&amp;'Ввод данных'!#REF!&amp;"  "&amp;'Ввод данных'!#REF!</f>
        <v>#REF!</v>
      </c>
      <c r="S88" t="e">
        <f t="shared" si="13"/>
        <v>#REF!</v>
      </c>
    </row>
    <row r="89" spans="1:19">
      <c r="A89">
        <f>DAY('Ввод данных'!W89)</f>
        <v>11</v>
      </c>
      <c r="B89">
        <f>MONTH('Ввод данных'!W89)</f>
        <v>12</v>
      </c>
      <c r="C89" t="str">
        <f>TEXT(YEAR('Ввод данных'!W89),0)</f>
        <v>2020</v>
      </c>
      <c r="D89" t="str">
        <f t="shared" si="7"/>
        <v>11</v>
      </c>
      <c r="E89" t="str">
        <f t="shared" si="8"/>
        <v>12</v>
      </c>
      <c r="F89" t="str">
        <f>D89&amp;"."&amp;E89&amp;"."&amp;C89&amp;"  "&amp;'Ввод данных'!X89&amp;" у  "</f>
        <v>11.12.2020  высшая у  </v>
      </c>
      <c r="G89" t="e">
        <f>DAY('Ввод данных'!#REF!)</f>
        <v>#REF!</v>
      </c>
      <c r="H89" t="e">
        <f>MONTH('Ввод данных'!#REF!)</f>
        <v>#REF!</v>
      </c>
      <c r="I89" t="e">
        <f>TEXT(YEAR('Ввод данных'!#REF!),0)</f>
        <v>#REF!</v>
      </c>
      <c r="J89" t="e">
        <f t="shared" si="9"/>
        <v>#REF!</v>
      </c>
      <c r="K89" t="e">
        <f t="shared" si="10"/>
        <v>#REF!</v>
      </c>
      <c r="L89" t="e">
        <f>J89&amp;"."&amp;K89&amp;"."&amp;I89&amp;"  "&amp;'Ввод данных'!#REF!&amp;" а  "</f>
        <v>#REF!</v>
      </c>
      <c r="M89" t="e">
        <f>DAY('Ввод данных'!#REF!)</f>
        <v>#REF!</v>
      </c>
      <c r="N89" t="e">
        <f>MONTH('Ввод данных'!#REF!)</f>
        <v>#REF!</v>
      </c>
      <c r="O89" t="e">
        <f>TEXT(YEAR('Ввод данных'!#REF!),0)</f>
        <v>#REF!</v>
      </c>
      <c r="P89" t="e">
        <f t="shared" si="11"/>
        <v>#REF!</v>
      </c>
      <c r="Q89" t="e">
        <f t="shared" si="12"/>
        <v>#REF!</v>
      </c>
      <c r="R89" t="e">
        <f>P89&amp;"."&amp;Q89&amp;"."&amp;O89&amp;"  "&amp;'Ввод данных'!#REF!&amp;"  "&amp;'Ввод данных'!#REF!</f>
        <v>#REF!</v>
      </c>
      <c r="S89" t="e">
        <f t="shared" si="13"/>
        <v>#REF!</v>
      </c>
    </row>
    <row r="90" spans="1:19">
      <c r="A90">
        <f>DAY('Ввод данных'!W90)</f>
        <v>10</v>
      </c>
      <c r="B90">
        <f>MONTH('Ввод данных'!W90)</f>
        <v>3</v>
      </c>
      <c r="C90" t="str">
        <f>TEXT(YEAR('Ввод данных'!W90),0)</f>
        <v>2021</v>
      </c>
      <c r="D90" t="str">
        <f t="shared" si="7"/>
        <v>10</v>
      </c>
      <c r="E90" t="str">
        <f t="shared" si="8"/>
        <v>03</v>
      </c>
      <c r="F90" t="str">
        <f>D90&amp;"."&amp;E90&amp;"."&amp;C90&amp;"  "&amp;'Ввод данных'!X90&amp;" у  "</f>
        <v>10.03.2021  первая у  </v>
      </c>
      <c r="G90" t="e">
        <f>DAY('Ввод данных'!#REF!)</f>
        <v>#REF!</v>
      </c>
      <c r="H90" t="e">
        <f>MONTH('Ввод данных'!#REF!)</f>
        <v>#REF!</v>
      </c>
      <c r="I90" t="e">
        <f>TEXT(YEAR('Ввод данных'!#REF!),0)</f>
        <v>#REF!</v>
      </c>
      <c r="J90" t="e">
        <f t="shared" si="9"/>
        <v>#REF!</v>
      </c>
      <c r="K90" t="e">
        <f t="shared" si="10"/>
        <v>#REF!</v>
      </c>
      <c r="L90" t="e">
        <f>J90&amp;"."&amp;K90&amp;"."&amp;I90&amp;"  "&amp;'Ввод данных'!#REF!&amp;" а  "</f>
        <v>#REF!</v>
      </c>
      <c r="M90" t="e">
        <f>DAY('Ввод данных'!#REF!)</f>
        <v>#REF!</v>
      </c>
      <c r="N90" t="e">
        <f>MONTH('Ввод данных'!#REF!)</f>
        <v>#REF!</v>
      </c>
      <c r="O90" t="e">
        <f>TEXT(YEAR('Ввод данных'!#REF!),0)</f>
        <v>#REF!</v>
      </c>
      <c r="P90" t="e">
        <f t="shared" si="11"/>
        <v>#REF!</v>
      </c>
      <c r="Q90" t="e">
        <f t="shared" si="12"/>
        <v>#REF!</v>
      </c>
      <c r="R90" t="e">
        <f>P90&amp;"."&amp;Q90&amp;"."&amp;O90&amp;"  "&amp;'Ввод данных'!#REF!&amp;"  "&amp;'Ввод данных'!#REF!</f>
        <v>#REF!</v>
      </c>
      <c r="S90" t="e">
        <f t="shared" si="13"/>
        <v>#REF!</v>
      </c>
    </row>
    <row r="91" spans="1:19">
      <c r="A91" t="e">
        <f>DAY('Ввод данных'!#REF!)</f>
        <v>#REF!</v>
      </c>
      <c r="B91" t="e">
        <f>MONTH('Ввод данных'!#REF!)</f>
        <v>#REF!</v>
      </c>
      <c r="C91" t="e">
        <f>TEXT(YEAR('Ввод данных'!#REF!),0)</f>
        <v>#REF!</v>
      </c>
      <c r="D91" t="e">
        <f t="shared" si="7"/>
        <v>#REF!</v>
      </c>
      <c r="E91" t="e">
        <f t="shared" si="8"/>
        <v>#REF!</v>
      </c>
      <c r="F91" t="e">
        <f>D91&amp;"."&amp;E91&amp;"."&amp;C91&amp;"  "&amp;'Ввод данных'!#REF!&amp;" у  "</f>
        <v>#REF!</v>
      </c>
      <c r="G91" t="e">
        <f>DAY('Ввод данных'!#REF!)</f>
        <v>#REF!</v>
      </c>
      <c r="H91" t="e">
        <f>MONTH('Ввод данных'!#REF!)</f>
        <v>#REF!</v>
      </c>
      <c r="I91" t="e">
        <f>TEXT(YEAR('Ввод данных'!#REF!),0)</f>
        <v>#REF!</v>
      </c>
      <c r="J91" t="e">
        <f t="shared" si="9"/>
        <v>#REF!</v>
      </c>
      <c r="K91" t="e">
        <f t="shared" si="10"/>
        <v>#REF!</v>
      </c>
      <c r="L91" t="e">
        <f>J91&amp;"."&amp;K91&amp;"."&amp;I91&amp;"  "&amp;'Ввод данных'!#REF!&amp;" а  "</f>
        <v>#REF!</v>
      </c>
      <c r="M91" t="e">
        <f>DAY('Ввод данных'!#REF!)</f>
        <v>#REF!</v>
      </c>
      <c r="N91" t="e">
        <f>MONTH('Ввод данных'!#REF!)</f>
        <v>#REF!</v>
      </c>
      <c r="O91" t="e">
        <f>TEXT(YEAR('Ввод данных'!#REF!),0)</f>
        <v>#REF!</v>
      </c>
      <c r="P91" t="e">
        <f t="shared" si="11"/>
        <v>#REF!</v>
      </c>
      <c r="Q91" t="e">
        <f t="shared" si="12"/>
        <v>#REF!</v>
      </c>
      <c r="R91" t="e">
        <f>P91&amp;"."&amp;Q91&amp;"."&amp;O91&amp;"  "&amp;'Ввод данных'!#REF!&amp;"  "&amp;'Ввод данных'!#REF!</f>
        <v>#REF!</v>
      </c>
      <c r="S91" t="e">
        <f t="shared" si="13"/>
        <v>#REF!</v>
      </c>
    </row>
    <row r="92" spans="1:19">
      <c r="A92">
        <f>DAY('Ввод данных'!W91)</f>
        <v>0</v>
      </c>
      <c r="B92">
        <f>MONTH('Ввод данных'!W91)</f>
        <v>1</v>
      </c>
      <c r="C92" t="str">
        <f>TEXT(YEAR('Ввод данных'!W91),0)</f>
        <v>1900</v>
      </c>
      <c r="D92" t="str">
        <f t="shared" si="7"/>
        <v>00</v>
      </c>
      <c r="E92" t="str">
        <f t="shared" si="8"/>
        <v>01</v>
      </c>
      <c r="F92" t="str">
        <f>D92&amp;"."&amp;E92&amp;"."&amp;C92&amp;"  "&amp;'Ввод данных'!X91&amp;" у  "</f>
        <v>00.01.1900   у  </v>
      </c>
      <c r="G92" t="e">
        <f>DAY('Ввод данных'!#REF!)</f>
        <v>#REF!</v>
      </c>
      <c r="H92" t="e">
        <f>MONTH('Ввод данных'!#REF!)</f>
        <v>#REF!</v>
      </c>
      <c r="I92" t="e">
        <f>TEXT(YEAR('Ввод данных'!#REF!),0)</f>
        <v>#REF!</v>
      </c>
      <c r="J92" t="e">
        <f t="shared" si="9"/>
        <v>#REF!</v>
      </c>
      <c r="K92" t="e">
        <f t="shared" si="10"/>
        <v>#REF!</v>
      </c>
      <c r="L92" t="e">
        <f>J92&amp;"."&amp;K92&amp;"."&amp;I92&amp;"  "&amp;'Ввод данных'!#REF!&amp;" а  "</f>
        <v>#REF!</v>
      </c>
      <c r="M92" t="e">
        <f>DAY('Ввод данных'!#REF!)</f>
        <v>#REF!</v>
      </c>
      <c r="N92" t="e">
        <f>MONTH('Ввод данных'!#REF!)</f>
        <v>#REF!</v>
      </c>
      <c r="O92" t="e">
        <f>TEXT(YEAR('Ввод данных'!#REF!),0)</f>
        <v>#REF!</v>
      </c>
      <c r="P92" t="e">
        <f t="shared" si="11"/>
        <v>#REF!</v>
      </c>
      <c r="Q92" t="e">
        <f t="shared" si="12"/>
        <v>#REF!</v>
      </c>
      <c r="R92" t="e">
        <f>P92&amp;"."&amp;Q92&amp;"."&amp;O92&amp;"  "&amp;'Ввод данных'!#REF!&amp;"  "&amp;'Ввод данных'!#REF!</f>
        <v>#REF!</v>
      </c>
      <c r="S92" t="e">
        <f t="shared" si="13"/>
        <v>#REF!</v>
      </c>
    </row>
    <row r="93" spans="1:19">
      <c r="A93">
        <f>DAY('Ввод данных'!W92)</f>
        <v>20</v>
      </c>
      <c r="B93">
        <f>MONTH('Ввод данных'!W92)</f>
        <v>1</v>
      </c>
      <c r="C93" t="str">
        <f>TEXT(YEAR('Ввод данных'!W92),0)</f>
        <v>2023</v>
      </c>
      <c r="D93" t="str">
        <f t="shared" si="7"/>
        <v>20</v>
      </c>
      <c r="E93" t="str">
        <f t="shared" si="8"/>
        <v>01</v>
      </c>
      <c r="F93" t="str">
        <f>D93&amp;"."&amp;E93&amp;"."&amp;C93&amp;"  "&amp;'Ввод данных'!X92&amp;" у  "</f>
        <v>20.01.2023  первая у  </v>
      </c>
      <c r="G93" t="e">
        <f>DAY('Ввод данных'!#REF!)</f>
        <v>#REF!</v>
      </c>
      <c r="H93" t="e">
        <f>MONTH('Ввод данных'!#REF!)</f>
        <v>#REF!</v>
      </c>
      <c r="I93" t="e">
        <f>TEXT(YEAR('Ввод данных'!#REF!),0)</f>
        <v>#REF!</v>
      </c>
      <c r="J93" t="e">
        <f t="shared" si="9"/>
        <v>#REF!</v>
      </c>
      <c r="K93" t="e">
        <f t="shared" si="10"/>
        <v>#REF!</v>
      </c>
      <c r="L93" t="e">
        <f>J93&amp;"."&amp;K93&amp;"."&amp;I93&amp;"  "&amp;'Ввод данных'!#REF!&amp;" а  "</f>
        <v>#REF!</v>
      </c>
      <c r="M93" t="e">
        <f>DAY('Ввод данных'!#REF!)</f>
        <v>#REF!</v>
      </c>
      <c r="N93" t="e">
        <f>MONTH('Ввод данных'!#REF!)</f>
        <v>#REF!</v>
      </c>
      <c r="O93" t="e">
        <f>TEXT(YEAR('Ввод данных'!#REF!),0)</f>
        <v>#REF!</v>
      </c>
      <c r="P93" t="e">
        <f t="shared" si="11"/>
        <v>#REF!</v>
      </c>
      <c r="Q93" t="e">
        <f t="shared" si="12"/>
        <v>#REF!</v>
      </c>
      <c r="R93" t="e">
        <f>P93&amp;"."&amp;Q93&amp;"."&amp;O93&amp;"  "&amp;'Ввод данных'!#REF!&amp;"  "&amp;'Ввод данных'!#REF!</f>
        <v>#REF!</v>
      </c>
      <c r="S93" t="e">
        <f t="shared" si="13"/>
        <v>#REF!</v>
      </c>
    </row>
    <row r="94" spans="1:19">
      <c r="A94">
        <f>DAY('Ввод данных'!W93)</f>
        <v>20</v>
      </c>
      <c r="B94">
        <f>MONTH('Ввод данных'!W93)</f>
        <v>9</v>
      </c>
      <c r="C94" t="str">
        <f>TEXT(YEAR('Ввод данных'!W93),0)</f>
        <v>2020</v>
      </c>
      <c r="D94" t="str">
        <f t="shared" si="7"/>
        <v>20</v>
      </c>
      <c r="E94" t="str">
        <f t="shared" si="8"/>
        <v>09</v>
      </c>
      <c r="F94" t="str">
        <f>D94&amp;"."&amp;E94&amp;"."&amp;C94&amp;"  "&amp;'Ввод данных'!X93&amp;" у  "</f>
        <v>20.09.2020  сзд у  </v>
      </c>
      <c r="G94" t="e">
        <f>DAY('Ввод данных'!#REF!)</f>
        <v>#REF!</v>
      </c>
      <c r="H94" t="e">
        <f>MONTH('Ввод данных'!#REF!)</f>
        <v>#REF!</v>
      </c>
      <c r="I94" t="e">
        <f>TEXT(YEAR('Ввод данных'!#REF!),0)</f>
        <v>#REF!</v>
      </c>
      <c r="J94" t="e">
        <f t="shared" si="9"/>
        <v>#REF!</v>
      </c>
      <c r="K94" t="e">
        <f t="shared" si="10"/>
        <v>#REF!</v>
      </c>
      <c r="L94" t="e">
        <f>J94&amp;"."&amp;K94&amp;"."&amp;I94&amp;"  "&amp;'Ввод данных'!#REF!&amp;" а  "</f>
        <v>#REF!</v>
      </c>
      <c r="M94" t="e">
        <f>DAY('Ввод данных'!#REF!)</f>
        <v>#REF!</v>
      </c>
      <c r="N94" t="e">
        <f>MONTH('Ввод данных'!#REF!)</f>
        <v>#REF!</v>
      </c>
      <c r="O94" t="e">
        <f>TEXT(YEAR('Ввод данных'!#REF!),0)</f>
        <v>#REF!</v>
      </c>
      <c r="P94" t="e">
        <f t="shared" si="11"/>
        <v>#REF!</v>
      </c>
      <c r="Q94" t="e">
        <f t="shared" si="12"/>
        <v>#REF!</v>
      </c>
      <c r="R94" t="e">
        <f>P94&amp;"."&amp;Q94&amp;"."&amp;O94&amp;"  "&amp;'Ввод данных'!#REF!&amp;"  "&amp;'Ввод данных'!#REF!</f>
        <v>#REF!</v>
      </c>
      <c r="S94" t="e">
        <f t="shared" si="13"/>
        <v>#REF!</v>
      </c>
    </row>
    <row r="95" spans="1:19">
      <c r="A95">
        <f>DAY('Ввод данных'!W94)</f>
        <v>28</v>
      </c>
      <c r="B95">
        <f>MONTH('Ввод данных'!W94)</f>
        <v>2</v>
      </c>
      <c r="C95" t="str">
        <f>TEXT(YEAR('Ввод данных'!W94),0)</f>
        <v>2020</v>
      </c>
      <c r="D95" t="str">
        <f t="shared" si="7"/>
        <v>28</v>
      </c>
      <c r="E95" t="str">
        <f t="shared" si="8"/>
        <v>02</v>
      </c>
      <c r="F95" t="str">
        <f>D95&amp;"."&amp;E95&amp;"."&amp;C95&amp;"  "&amp;'Ввод данных'!X94&amp;" у  "</f>
        <v>28.02.2020  первая у  </v>
      </c>
      <c r="G95" t="e">
        <f>DAY('Ввод данных'!#REF!)</f>
        <v>#REF!</v>
      </c>
      <c r="H95" t="e">
        <f>MONTH('Ввод данных'!#REF!)</f>
        <v>#REF!</v>
      </c>
      <c r="I95" t="e">
        <f>TEXT(YEAR('Ввод данных'!#REF!),0)</f>
        <v>#REF!</v>
      </c>
      <c r="J95" t="e">
        <f t="shared" si="9"/>
        <v>#REF!</v>
      </c>
      <c r="K95" t="e">
        <f t="shared" si="10"/>
        <v>#REF!</v>
      </c>
      <c r="L95" t="e">
        <f>J95&amp;"."&amp;K95&amp;"."&amp;I95&amp;"  "&amp;'Ввод данных'!#REF!&amp;" а  "</f>
        <v>#REF!</v>
      </c>
      <c r="M95" t="e">
        <f>DAY('Ввод данных'!#REF!)</f>
        <v>#REF!</v>
      </c>
      <c r="N95" t="e">
        <f>MONTH('Ввод данных'!#REF!)</f>
        <v>#REF!</v>
      </c>
      <c r="O95" t="e">
        <f>TEXT(YEAR('Ввод данных'!#REF!),0)</f>
        <v>#REF!</v>
      </c>
      <c r="P95" t="e">
        <f t="shared" si="11"/>
        <v>#REF!</v>
      </c>
      <c r="Q95" t="e">
        <f t="shared" si="12"/>
        <v>#REF!</v>
      </c>
      <c r="R95" t="e">
        <f>P95&amp;"."&amp;Q95&amp;"."&amp;O95&amp;"  "&amp;'Ввод данных'!#REF!&amp;"  "&amp;'Ввод данных'!#REF!</f>
        <v>#REF!</v>
      </c>
      <c r="S95" t="e">
        <f t="shared" si="13"/>
        <v>#REF!</v>
      </c>
    </row>
    <row r="96" spans="1:19">
      <c r="A96">
        <f>DAY('Ввод данных'!W95)</f>
        <v>0</v>
      </c>
      <c r="B96">
        <f>MONTH('Ввод данных'!W95)</f>
        <v>1</v>
      </c>
      <c r="C96" t="str">
        <f>TEXT(YEAR('Ввод данных'!W95),0)</f>
        <v>1900</v>
      </c>
      <c r="D96" t="str">
        <f t="shared" si="7"/>
        <v>00</v>
      </c>
      <c r="E96" t="str">
        <f t="shared" si="8"/>
        <v>01</v>
      </c>
      <c r="F96" t="str">
        <f>D96&amp;"."&amp;E96&amp;"."&amp;C96&amp;"  "&amp;'Ввод данных'!X95&amp;" у  "</f>
        <v>00.01.1900   у  </v>
      </c>
      <c r="G96" t="e">
        <f>DAY('Ввод данных'!#REF!)</f>
        <v>#REF!</v>
      </c>
      <c r="H96" t="e">
        <f>MONTH('Ввод данных'!#REF!)</f>
        <v>#REF!</v>
      </c>
      <c r="I96" t="e">
        <f>TEXT(YEAR('Ввод данных'!#REF!),0)</f>
        <v>#REF!</v>
      </c>
      <c r="J96" t="e">
        <f t="shared" si="9"/>
        <v>#REF!</v>
      </c>
      <c r="K96" t="e">
        <f t="shared" si="10"/>
        <v>#REF!</v>
      </c>
      <c r="L96" t="e">
        <f>J96&amp;"."&amp;K96&amp;"."&amp;I96&amp;"  "&amp;'Ввод данных'!#REF!&amp;" а  "</f>
        <v>#REF!</v>
      </c>
      <c r="M96" t="e">
        <f>DAY('Ввод данных'!#REF!)</f>
        <v>#REF!</v>
      </c>
      <c r="N96" t="e">
        <f>MONTH('Ввод данных'!#REF!)</f>
        <v>#REF!</v>
      </c>
      <c r="O96" t="e">
        <f>TEXT(YEAR('Ввод данных'!#REF!),0)</f>
        <v>#REF!</v>
      </c>
      <c r="P96" t="e">
        <f t="shared" si="11"/>
        <v>#REF!</v>
      </c>
      <c r="Q96" t="e">
        <f t="shared" si="12"/>
        <v>#REF!</v>
      </c>
      <c r="R96" t="e">
        <f>P96&amp;"."&amp;Q96&amp;"."&amp;O96&amp;"  "&amp;'Ввод данных'!#REF!&amp;"  "&amp;'Ввод данных'!#REF!</f>
        <v>#REF!</v>
      </c>
      <c r="S96" t="e">
        <f t="shared" si="13"/>
        <v>#REF!</v>
      </c>
    </row>
    <row r="97" spans="1:19">
      <c r="A97">
        <f>DAY('Ввод данных'!W96)</f>
        <v>23</v>
      </c>
      <c r="B97">
        <f>MONTH('Ввод данных'!W96)</f>
        <v>11</v>
      </c>
      <c r="C97" t="str">
        <f>TEXT(YEAR('Ввод данных'!W96),0)</f>
        <v>2023</v>
      </c>
      <c r="D97" t="str">
        <f t="shared" si="7"/>
        <v>23</v>
      </c>
      <c r="E97" t="str">
        <f t="shared" si="8"/>
        <v>11</v>
      </c>
      <c r="F97" t="str">
        <f>D97&amp;"."&amp;E97&amp;"."&amp;C97&amp;"  "&amp;'Ввод данных'!X96&amp;" у  "</f>
        <v>23.11.2023  первая у  </v>
      </c>
      <c r="G97" t="e">
        <f>DAY('Ввод данных'!#REF!)</f>
        <v>#REF!</v>
      </c>
      <c r="H97" t="e">
        <f>MONTH('Ввод данных'!#REF!)</f>
        <v>#REF!</v>
      </c>
      <c r="I97" t="e">
        <f>TEXT(YEAR('Ввод данных'!#REF!),0)</f>
        <v>#REF!</v>
      </c>
      <c r="J97" t="e">
        <f t="shared" si="9"/>
        <v>#REF!</v>
      </c>
      <c r="K97" t="e">
        <f t="shared" si="10"/>
        <v>#REF!</v>
      </c>
      <c r="L97" t="e">
        <f>J97&amp;"."&amp;K97&amp;"."&amp;I97&amp;"  "&amp;'Ввод данных'!#REF!&amp;" а  "</f>
        <v>#REF!</v>
      </c>
      <c r="M97" t="e">
        <f>DAY('Ввод данных'!#REF!)</f>
        <v>#REF!</v>
      </c>
      <c r="N97" t="e">
        <f>MONTH('Ввод данных'!#REF!)</f>
        <v>#REF!</v>
      </c>
      <c r="O97" t="e">
        <f>TEXT(YEAR('Ввод данных'!#REF!),0)</f>
        <v>#REF!</v>
      </c>
      <c r="P97" t="e">
        <f t="shared" si="11"/>
        <v>#REF!</v>
      </c>
      <c r="Q97" t="e">
        <f t="shared" si="12"/>
        <v>#REF!</v>
      </c>
      <c r="R97" t="e">
        <f>P97&amp;"."&amp;Q97&amp;"."&amp;O97&amp;"  "&amp;'Ввод данных'!#REF!&amp;"  "&amp;'Ввод данных'!#REF!</f>
        <v>#REF!</v>
      </c>
      <c r="S97" t="e">
        <f t="shared" si="13"/>
        <v>#REF!</v>
      </c>
    </row>
    <row r="98" spans="1:19">
      <c r="A98">
        <f>DAY('Ввод данных'!W97)</f>
        <v>20</v>
      </c>
      <c r="B98">
        <f>MONTH('Ввод данных'!W97)</f>
        <v>8</v>
      </c>
      <c r="C98" t="str">
        <f>TEXT(YEAR('Ввод данных'!W97),0)</f>
        <v>2023</v>
      </c>
      <c r="D98" t="str">
        <f t="shared" si="7"/>
        <v>20</v>
      </c>
      <c r="E98" t="str">
        <f t="shared" si="8"/>
        <v>08</v>
      </c>
      <c r="F98" t="str">
        <f>D98&amp;"."&amp;E98&amp;"."&amp;C98&amp;"  "&amp;'Ввод данных'!X97&amp;" у  "</f>
        <v>20.08.2023  сзд у  </v>
      </c>
      <c r="G98" t="e">
        <f>DAY('Ввод данных'!#REF!)</f>
        <v>#REF!</v>
      </c>
      <c r="H98" t="e">
        <f>MONTH('Ввод данных'!#REF!)</f>
        <v>#REF!</v>
      </c>
      <c r="I98" t="e">
        <f>TEXT(YEAR('Ввод данных'!#REF!),0)</f>
        <v>#REF!</v>
      </c>
      <c r="J98" t="e">
        <f t="shared" si="9"/>
        <v>#REF!</v>
      </c>
      <c r="K98" t="e">
        <f t="shared" si="10"/>
        <v>#REF!</v>
      </c>
      <c r="L98" t="e">
        <f>J98&amp;"."&amp;K98&amp;"."&amp;I98&amp;"  "&amp;'Ввод данных'!#REF!&amp;" а  "</f>
        <v>#REF!</v>
      </c>
      <c r="M98" t="e">
        <f>DAY('Ввод данных'!#REF!)</f>
        <v>#REF!</v>
      </c>
      <c r="N98" t="e">
        <f>MONTH('Ввод данных'!#REF!)</f>
        <v>#REF!</v>
      </c>
      <c r="O98" t="e">
        <f>TEXT(YEAR('Ввод данных'!#REF!),0)</f>
        <v>#REF!</v>
      </c>
      <c r="P98" t="e">
        <f t="shared" si="11"/>
        <v>#REF!</v>
      </c>
      <c r="Q98" t="e">
        <f t="shared" si="12"/>
        <v>#REF!</v>
      </c>
      <c r="R98" t="e">
        <f>P98&amp;"."&amp;Q98&amp;"."&amp;O98&amp;"  "&amp;'Ввод данных'!#REF!&amp;"  "&amp;'Ввод данных'!#REF!</f>
        <v>#REF!</v>
      </c>
      <c r="S98" t="e">
        <f t="shared" si="13"/>
        <v>#REF!</v>
      </c>
    </row>
    <row r="99" spans="1:19">
      <c r="A99">
        <f>DAY('Ввод данных'!W98)</f>
        <v>18</v>
      </c>
      <c r="B99">
        <f>MONTH('Ввод данных'!W98)</f>
        <v>8</v>
      </c>
      <c r="C99" t="str">
        <f>TEXT(YEAR('Ввод данных'!W98),0)</f>
        <v>2023</v>
      </c>
      <c r="D99" t="str">
        <f t="shared" si="7"/>
        <v>18</v>
      </c>
      <c r="E99" t="str">
        <f t="shared" si="8"/>
        <v>08</v>
      </c>
      <c r="F99" t="str">
        <f>D99&amp;"."&amp;E99&amp;"."&amp;C99&amp;"  "&amp;'Ввод данных'!X98&amp;" у  "</f>
        <v>18.08.2023  сзд у  </v>
      </c>
      <c r="G99" t="e">
        <f>DAY('Ввод данных'!#REF!)</f>
        <v>#REF!</v>
      </c>
      <c r="H99" t="e">
        <f>MONTH('Ввод данных'!#REF!)</f>
        <v>#REF!</v>
      </c>
      <c r="I99" t="e">
        <f>TEXT(YEAR('Ввод данных'!#REF!),0)</f>
        <v>#REF!</v>
      </c>
      <c r="J99" t="e">
        <f t="shared" si="9"/>
        <v>#REF!</v>
      </c>
      <c r="K99" t="e">
        <f t="shared" si="10"/>
        <v>#REF!</v>
      </c>
      <c r="L99" t="e">
        <f>J99&amp;"."&amp;K99&amp;"."&amp;I99&amp;"  "&amp;'Ввод данных'!#REF!&amp;" а  "</f>
        <v>#REF!</v>
      </c>
      <c r="M99" t="e">
        <f>DAY('Ввод данных'!#REF!)</f>
        <v>#REF!</v>
      </c>
      <c r="N99" t="e">
        <f>MONTH('Ввод данных'!#REF!)</f>
        <v>#REF!</v>
      </c>
      <c r="O99" t="e">
        <f>TEXT(YEAR('Ввод данных'!#REF!),0)</f>
        <v>#REF!</v>
      </c>
      <c r="P99" t="e">
        <f t="shared" si="11"/>
        <v>#REF!</v>
      </c>
      <c r="Q99" t="e">
        <f t="shared" si="12"/>
        <v>#REF!</v>
      </c>
      <c r="R99" t="e">
        <f>P99&amp;"."&amp;Q99&amp;"."&amp;O99&amp;"  "&amp;'Ввод данных'!#REF!&amp;"  "&amp;'Ввод данных'!#REF!</f>
        <v>#REF!</v>
      </c>
      <c r="S99" t="e">
        <f t="shared" si="13"/>
        <v>#REF!</v>
      </c>
    </row>
    <row r="100" spans="1:19">
      <c r="A100">
        <f>DAY('Ввод данных'!W99)</f>
        <v>4</v>
      </c>
      <c r="B100">
        <f>MONTH('Ввод данных'!W99)</f>
        <v>6</v>
      </c>
      <c r="C100" t="str">
        <f>TEXT(YEAR('Ввод данных'!W99),0)</f>
        <v>2024</v>
      </c>
      <c r="D100" t="str">
        <f t="shared" si="7"/>
        <v>04</v>
      </c>
      <c r="E100" t="str">
        <f t="shared" si="8"/>
        <v>06</v>
      </c>
      <c r="F100" t="str">
        <f>D100&amp;"."&amp;E100&amp;"."&amp;C100&amp;"  "&amp;'Ввод данных'!X99&amp;" у  "</f>
        <v>04.06.2024  первая у  </v>
      </c>
      <c r="G100" t="e">
        <f>DAY('Ввод данных'!#REF!)</f>
        <v>#REF!</v>
      </c>
      <c r="H100" t="e">
        <f>MONTH('Ввод данных'!#REF!)</f>
        <v>#REF!</v>
      </c>
      <c r="I100" t="e">
        <f>TEXT(YEAR('Ввод данных'!#REF!),0)</f>
        <v>#REF!</v>
      </c>
      <c r="J100" t="e">
        <f t="shared" si="9"/>
        <v>#REF!</v>
      </c>
      <c r="K100" t="e">
        <f t="shared" si="10"/>
        <v>#REF!</v>
      </c>
      <c r="L100" t="e">
        <f>J100&amp;"."&amp;K100&amp;"."&amp;I100&amp;"  "&amp;'Ввод данных'!#REF!&amp;" а  "</f>
        <v>#REF!</v>
      </c>
      <c r="M100" t="e">
        <f>DAY('Ввод данных'!#REF!)</f>
        <v>#REF!</v>
      </c>
      <c r="N100" t="e">
        <f>MONTH('Ввод данных'!#REF!)</f>
        <v>#REF!</v>
      </c>
      <c r="O100" t="e">
        <f>TEXT(YEAR('Ввод данных'!#REF!),0)</f>
        <v>#REF!</v>
      </c>
      <c r="P100" t="e">
        <f t="shared" si="11"/>
        <v>#REF!</v>
      </c>
      <c r="Q100" t="e">
        <f t="shared" si="12"/>
        <v>#REF!</v>
      </c>
      <c r="R100" t="e">
        <f>P100&amp;"."&amp;Q100&amp;"."&amp;O100&amp;"  "&amp;'Ввод данных'!#REF!&amp;"  "&amp;'Ввод данных'!#REF!</f>
        <v>#REF!</v>
      </c>
      <c r="S100" t="e">
        <f t="shared" si="13"/>
        <v>#REF!</v>
      </c>
    </row>
    <row r="101" spans="1:19">
      <c r="A101">
        <f>DAY('Ввод данных'!W100)</f>
        <v>29</v>
      </c>
      <c r="B101">
        <f>MONTH('Ввод данных'!W100)</f>
        <v>12</v>
      </c>
      <c r="C101" t="str">
        <f>TEXT(YEAR('Ввод данных'!W100),0)</f>
        <v>2023</v>
      </c>
      <c r="D101" t="str">
        <f t="shared" si="7"/>
        <v>29</v>
      </c>
      <c r="E101" t="str">
        <f t="shared" si="8"/>
        <v>12</v>
      </c>
      <c r="F101" t="str">
        <f>D101&amp;"."&amp;E101&amp;"."&amp;C101&amp;"  "&amp;'Ввод данных'!X100&amp;" у  "</f>
        <v>29.12.2023  высшая у  </v>
      </c>
      <c r="G101" t="e">
        <f>DAY('Ввод данных'!#REF!)</f>
        <v>#REF!</v>
      </c>
      <c r="H101" t="e">
        <f>MONTH('Ввод данных'!#REF!)</f>
        <v>#REF!</v>
      </c>
      <c r="I101" t="e">
        <f>TEXT(YEAR('Ввод данных'!#REF!),0)</f>
        <v>#REF!</v>
      </c>
      <c r="J101" t="e">
        <f t="shared" si="9"/>
        <v>#REF!</v>
      </c>
      <c r="K101" t="e">
        <f t="shared" si="10"/>
        <v>#REF!</v>
      </c>
      <c r="L101" t="e">
        <f>J101&amp;"."&amp;K101&amp;"."&amp;I101&amp;"  "&amp;'Ввод данных'!#REF!&amp;" а  "</f>
        <v>#REF!</v>
      </c>
      <c r="M101" t="e">
        <f>DAY('Ввод данных'!#REF!)</f>
        <v>#REF!</v>
      </c>
      <c r="N101" t="e">
        <f>MONTH('Ввод данных'!#REF!)</f>
        <v>#REF!</v>
      </c>
      <c r="O101" t="e">
        <f>TEXT(YEAR('Ввод данных'!#REF!),0)</f>
        <v>#REF!</v>
      </c>
      <c r="P101" t="e">
        <f t="shared" si="11"/>
        <v>#REF!</v>
      </c>
      <c r="Q101" t="e">
        <f t="shared" si="12"/>
        <v>#REF!</v>
      </c>
      <c r="R101" t="e">
        <f>P101&amp;"."&amp;Q101&amp;"."&amp;O101&amp;"  "&amp;'Ввод данных'!#REF!&amp;"  "&amp;'Ввод данных'!#REF!</f>
        <v>#REF!</v>
      </c>
      <c r="S101" t="e">
        <f t="shared" si="13"/>
        <v>#REF!</v>
      </c>
    </row>
    <row r="102" spans="1:19">
      <c r="A102">
        <f>DAY('Ввод данных'!W101)</f>
        <v>0</v>
      </c>
      <c r="B102">
        <f>MONTH('Ввод данных'!W101)</f>
        <v>1</v>
      </c>
      <c r="C102" t="str">
        <f>TEXT(YEAR('Ввод данных'!W101),0)</f>
        <v>1900</v>
      </c>
      <c r="D102" t="str">
        <f t="shared" si="7"/>
        <v>00</v>
      </c>
      <c r="E102" t="str">
        <f t="shared" si="8"/>
        <v>01</v>
      </c>
      <c r="F102" t="str">
        <f>D102&amp;"."&amp;E102&amp;"."&amp;C102&amp;"  "&amp;'Ввод данных'!X101&amp;" у  "</f>
        <v>00.01.1900   у  </v>
      </c>
      <c r="G102" t="e">
        <f>DAY('Ввод данных'!#REF!)</f>
        <v>#REF!</v>
      </c>
      <c r="H102" t="e">
        <f>MONTH('Ввод данных'!#REF!)</f>
        <v>#REF!</v>
      </c>
      <c r="I102" t="e">
        <f>TEXT(YEAR('Ввод данных'!#REF!),0)</f>
        <v>#REF!</v>
      </c>
      <c r="J102" t="e">
        <f t="shared" si="9"/>
        <v>#REF!</v>
      </c>
      <c r="K102" t="e">
        <f t="shared" si="10"/>
        <v>#REF!</v>
      </c>
      <c r="L102" t="e">
        <f>J102&amp;"."&amp;K102&amp;"."&amp;I102&amp;"  "&amp;'Ввод данных'!#REF!&amp;" а  "</f>
        <v>#REF!</v>
      </c>
      <c r="M102" t="e">
        <f>DAY('Ввод данных'!#REF!)</f>
        <v>#REF!</v>
      </c>
      <c r="N102" t="e">
        <f>MONTH('Ввод данных'!#REF!)</f>
        <v>#REF!</v>
      </c>
      <c r="O102" t="e">
        <f>TEXT(YEAR('Ввод данных'!#REF!),0)</f>
        <v>#REF!</v>
      </c>
      <c r="P102" t="e">
        <f t="shared" si="11"/>
        <v>#REF!</v>
      </c>
      <c r="Q102" t="e">
        <f t="shared" si="12"/>
        <v>#REF!</v>
      </c>
      <c r="R102" t="e">
        <f>P102&amp;"."&amp;Q102&amp;"."&amp;O102&amp;"  "&amp;'Ввод данных'!#REF!&amp;"  "&amp;'Ввод данных'!#REF!</f>
        <v>#REF!</v>
      </c>
      <c r="S102" t="e">
        <f t="shared" si="13"/>
        <v>#REF!</v>
      </c>
    </row>
    <row r="103" spans="1:19">
      <c r="A103">
        <f>DAY('Ввод данных'!W102)</f>
        <v>18</v>
      </c>
      <c r="B103">
        <f>MONTH('Ввод данных'!W102)</f>
        <v>12</v>
      </c>
      <c r="C103" t="str">
        <f>TEXT(YEAR('Ввод данных'!W102),0)</f>
        <v>2022</v>
      </c>
      <c r="D103" t="str">
        <f t="shared" si="7"/>
        <v>18</v>
      </c>
      <c r="E103" t="str">
        <f t="shared" si="8"/>
        <v>12</v>
      </c>
      <c r="F103" t="str">
        <f>D103&amp;"."&amp;E103&amp;"."&amp;C103&amp;"  "&amp;'Ввод данных'!X102&amp;" у  "</f>
        <v>18.12.2022  сзд у  </v>
      </c>
      <c r="G103" t="e">
        <f>DAY('Ввод данных'!#REF!)</f>
        <v>#REF!</v>
      </c>
      <c r="H103" t="e">
        <f>MONTH('Ввод данных'!#REF!)</f>
        <v>#REF!</v>
      </c>
      <c r="I103" t="e">
        <f>TEXT(YEAR('Ввод данных'!#REF!),0)</f>
        <v>#REF!</v>
      </c>
      <c r="J103" t="e">
        <f t="shared" si="9"/>
        <v>#REF!</v>
      </c>
      <c r="K103" t="e">
        <f t="shared" si="10"/>
        <v>#REF!</v>
      </c>
      <c r="L103" t="e">
        <f>J103&amp;"."&amp;K103&amp;"."&amp;I103&amp;"  "&amp;'Ввод данных'!#REF!&amp;" а  "</f>
        <v>#REF!</v>
      </c>
      <c r="M103" t="e">
        <f>DAY('Ввод данных'!#REF!)</f>
        <v>#REF!</v>
      </c>
      <c r="N103" t="e">
        <f>MONTH('Ввод данных'!#REF!)</f>
        <v>#REF!</v>
      </c>
      <c r="O103" t="e">
        <f>TEXT(YEAR('Ввод данных'!#REF!),0)</f>
        <v>#REF!</v>
      </c>
      <c r="P103" t="e">
        <f t="shared" si="11"/>
        <v>#REF!</v>
      </c>
      <c r="Q103" t="e">
        <f t="shared" si="12"/>
        <v>#REF!</v>
      </c>
      <c r="R103" t="e">
        <f>P103&amp;"."&amp;Q103&amp;"."&amp;O103&amp;"  "&amp;'Ввод данных'!#REF!&amp;"  "&amp;'Ввод данных'!#REF!</f>
        <v>#REF!</v>
      </c>
      <c r="S103" t="e">
        <f t="shared" si="13"/>
        <v>#REF!</v>
      </c>
    </row>
    <row r="104" spans="1:19">
      <c r="A104">
        <f>DAY('Ввод данных'!W103)</f>
        <v>3</v>
      </c>
      <c r="B104">
        <f>MONTH('Ввод данных'!W103)</f>
        <v>3</v>
      </c>
      <c r="C104" t="str">
        <f>TEXT(YEAR('Ввод данных'!W103),0)</f>
        <v>2023</v>
      </c>
      <c r="D104" t="str">
        <f t="shared" si="7"/>
        <v>03</v>
      </c>
      <c r="E104" t="str">
        <f t="shared" si="8"/>
        <v>03</v>
      </c>
      <c r="F104" t="str">
        <f>D104&amp;"."&amp;E104&amp;"."&amp;C104&amp;"  "&amp;'Ввод данных'!X103&amp;" у  "</f>
        <v>03.03.2023  высшая у  </v>
      </c>
      <c r="G104" t="e">
        <f>DAY('Ввод данных'!#REF!)</f>
        <v>#REF!</v>
      </c>
      <c r="H104" t="e">
        <f>MONTH('Ввод данных'!#REF!)</f>
        <v>#REF!</v>
      </c>
      <c r="I104" t="e">
        <f>TEXT(YEAR('Ввод данных'!#REF!),0)</f>
        <v>#REF!</v>
      </c>
      <c r="J104" t="e">
        <f t="shared" si="9"/>
        <v>#REF!</v>
      </c>
      <c r="K104" t="e">
        <f t="shared" si="10"/>
        <v>#REF!</v>
      </c>
      <c r="L104" t="e">
        <f>J104&amp;"."&amp;K104&amp;"."&amp;I104&amp;"  "&amp;'Ввод данных'!#REF!&amp;" а  "</f>
        <v>#REF!</v>
      </c>
      <c r="M104" t="e">
        <f>DAY('Ввод данных'!#REF!)</f>
        <v>#REF!</v>
      </c>
      <c r="N104" t="e">
        <f>MONTH('Ввод данных'!#REF!)</f>
        <v>#REF!</v>
      </c>
      <c r="O104" t="e">
        <f>TEXT(YEAR('Ввод данных'!#REF!),0)</f>
        <v>#REF!</v>
      </c>
      <c r="P104" t="e">
        <f t="shared" si="11"/>
        <v>#REF!</v>
      </c>
      <c r="Q104" t="e">
        <f t="shared" si="12"/>
        <v>#REF!</v>
      </c>
      <c r="R104" t="e">
        <f>P104&amp;"."&amp;Q104&amp;"."&amp;O104&amp;"  "&amp;'Ввод данных'!#REF!&amp;"  "&amp;'Ввод данных'!#REF!</f>
        <v>#REF!</v>
      </c>
      <c r="S104" t="e">
        <f t="shared" si="13"/>
        <v>#REF!</v>
      </c>
    </row>
    <row r="105" spans="1:19">
      <c r="A105">
        <f>DAY('Ввод данных'!W104)</f>
        <v>2</v>
      </c>
      <c r="B105">
        <f>MONTH('Ввод данных'!W104)</f>
        <v>8</v>
      </c>
      <c r="C105" t="str">
        <f>TEXT(YEAR('Ввод данных'!W104),0)</f>
        <v>2022</v>
      </c>
      <c r="D105" t="str">
        <f t="shared" si="7"/>
        <v>02</v>
      </c>
      <c r="E105" t="str">
        <f t="shared" si="8"/>
        <v>08</v>
      </c>
      <c r="F105" t="str">
        <f>D105&amp;"."&amp;E105&amp;"."&amp;C105&amp;"  "&amp;'Ввод данных'!X104&amp;" у  "</f>
        <v>02.08.2022  сзд у  </v>
      </c>
      <c r="G105" t="e">
        <f>DAY('Ввод данных'!#REF!)</f>
        <v>#REF!</v>
      </c>
      <c r="H105" t="e">
        <f>MONTH('Ввод данных'!#REF!)</f>
        <v>#REF!</v>
      </c>
      <c r="I105" t="e">
        <f>TEXT(YEAR('Ввод данных'!#REF!),0)</f>
        <v>#REF!</v>
      </c>
      <c r="J105" t="e">
        <f t="shared" si="9"/>
        <v>#REF!</v>
      </c>
      <c r="K105" t="e">
        <f t="shared" si="10"/>
        <v>#REF!</v>
      </c>
      <c r="L105" t="e">
        <f>J105&amp;"."&amp;K105&amp;"."&amp;I105&amp;"  "&amp;'Ввод данных'!#REF!&amp;" а  "</f>
        <v>#REF!</v>
      </c>
      <c r="M105" t="e">
        <f>DAY('Ввод данных'!#REF!)</f>
        <v>#REF!</v>
      </c>
      <c r="N105" t="e">
        <f>MONTH('Ввод данных'!#REF!)</f>
        <v>#REF!</v>
      </c>
      <c r="O105" t="e">
        <f>TEXT(YEAR('Ввод данных'!#REF!),0)</f>
        <v>#REF!</v>
      </c>
      <c r="P105" t="e">
        <f t="shared" si="11"/>
        <v>#REF!</v>
      </c>
      <c r="Q105" t="e">
        <f t="shared" si="12"/>
        <v>#REF!</v>
      </c>
      <c r="R105" t="e">
        <f>P105&amp;"."&amp;Q105&amp;"."&amp;O105&amp;"  "&amp;'Ввод данных'!#REF!&amp;"  "&amp;'Ввод данных'!#REF!</f>
        <v>#REF!</v>
      </c>
      <c r="S105" t="e">
        <f t="shared" si="13"/>
        <v>#REF!</v>
      </c>
    </row>
    <row r="106" spans="1:19">
      <c r="A106">
        <f>DAY('Ввод данных'!W105)</f>
        <v>2</v>
      </c>
      <c r="B106">
        <f>MONTH('Ввод данных'!W105)</f>
        <v>8</v>
      </c>
      <c r="C106" t="str">
        <f>TEXT(YEAR('Ввод данных'!W105),0)</f>
        <v>2020</v>
      </c>
      <c r="D106" t="str">
        <f t="shared" si="7"/>
        <v>02</v>
      </c>
      <c r="E106" t="str">
        <f t="shared" si="8"/>
        <v>08</v>
      </c>
      <c r="F106" t="str">
        <f>D106&amp;"."&amp;E106&amp;"."&amp;C106&amp;"  "&amp;'Ввод данных'!X105&amp;" у  "</f>
        <v>02.08.2020  сзд у  </v>
      </c>
      <c r="G106" t="e">
        <f>DAY('Ввод данных'!#REF!)</f>
        <v>#REF!</v>
      </c>
      <c r="H106" t="e">
        <f>MONTH('Ввод данных'!#REF!)</f>
        <v>#REF!</v>
      </c>
      <c r="I106" t="e">
        <f>TEXT(YEAR('Ввод данных'!#REF!),0)</f>
        <v>#REF!</v>
      </c>
      <c r="J106" t="e">
        <f t="shared" si="9"/>
        <v>#REF!</v>
      </c>
      <c r="K106" t="e">
        <f t="shared" si="10"/>
        <v>#REF!</v>
      </c>
      <c r="L106" t="e">
        <f>J106&amp;"."&amp;K106&amp;"."&amp;I106&amp;"  "&amp;'Ввод данных'!#REF!&amp;" а  "</f>
        <v>#REF!</v>
      </c>
      <c r="M106" t="e">
        <f>DAY('Ввод данных'!#REF!)</f>
        <v>#REF!</v>
      </c>
      <c r="N106" t="e">
        <f>MONTH('Ввод данных'!#REF!)</f>
        <v>#REF!</v>
      </c>
      <c r="O106" t="e">
        <f>TEXT(YEAR('Ввод данных'!#REF!),0)</f>
        <v>#REF!</v>
      </c>
      <c r="P106" t="e">
        <f t="shared" si="11"/>
        <v>#REF!</v>
      </c>
      <c r="Q106" t="e">
        <f t="shared" si="12"/>
        <v>#REF!</v>
      </c>
      <c r="R106" t="e">
        <f>P106&amp;"."&amp;Q106&amp;"."&amp;O106&amp;"  "&amp;'Ввод данных'!#REF!&amp;"  "&amp;'Ввод данных'!#REF!</f>
        <v>#REF!</v>
      </c>
      <c r="S106" t="e">
        <f t="shared" si="13"/>
        <v>#REF!</v>
      </c>
    </row>
    <row r="107" spans="1:19">
      <c r="A107">
        <f>DAY('Ввод данных'!W106)</f>
        <v>12</v>
      </c>
      <c r="B107">
        <f>MONTH('Ввод данных'!W106)</f>
        <v>12</v>
      </c>
      <c r="C107" t="str">
        <f>TEXT(YEAR('Ввод данных'!W106),0)</f>
        <v>2023</v>
      </c>
      <c r="D107" t="str">
        <f t="shared" si="7"/>
        <v>12</v>
      </c>
      <c r="E107" t="str">
        <f t="shared" si="8"/>
        <v>12</v>
      </c>
      <c r="F107" t="str">
        <f>D107&amp;"."&amp;E107&amp;"."&amp;C107&amp;"  "&amp;'Ввод данных'!X106&amp;" у  "</f>
        <v>12.12.2023  первая у  </v>
      </c>
      <c r="G107" t="e">
        <f>DAY('Ввод данных'!#REF!)</f>
        <v>#REF!</v>
      </c>
      <c r="H107" t="e">
        <f>MONTH('Ввод данных'!#REF!)</f>
        <v>#REF!</v>
      </c>
      <c r="I107" t="e">
        <f>TEXT(YEAR('Ввод данных'!#REF!),0)</f>
        <v>#REF!</v>
      </c>
      <c r="J107" t="e">
        <f t="shared" si="9"/>
        <v>#REF!</v>
      </c>
      <c r="K107" t="e">
        <f t="shared" si="10"/>
        <v>#REF!</v>
      </c>
      <c r="L107" t="e">
        <f>J107&amp;"."&amp;K107&amp;"."&amp;I107&amp;"  "&amp;'Ввод данных'!#REF!&amp;" а  "</f>
        <v>#REF!</v>
      </c>
      <c r="M107" t="e">
        <f>DAY('Ввод данных'!#REF!)</f>
        <v>#REF!</v>
      </c>
      <c r="N107" t="e">
        <f>MONTH('Ввод данных'!#REF!)</f>
        <v>#REF!</v>
      </c>
      <c r="O107" t="e">
        <f>TEXT(YEAR('Ввод данных'!#REF!),0)</f>
        <v>#REF!</v>
      </c>
      <c r="P107" t="e">
        <f t="shared" si="11"/>
        <v>#REF!</v>
      </c>
      <c r="Q107" t="e">
        <f t="shared" si="12"/>
        <v>#REF!</v>
      </c>
      <c r="R107" t="e">
        <f>P107&amp;"."&amp;Q107&amp;"."&amp;O107&amp;"  "&amp;'Ввод данных'!#REF!&amp;"  "&amp;'Ввод данных'!#REF!</f>
        <v>#REF!</v>
      </c>
      <c r="S107" t="e">
        <f t="shared" si="13"/>
        <v>#REF!</v>
      </c>
    </row>
    <row r="108" spans="1:19">
      <c r="A108">
        <f>DAY('Ввод данных'!W107)</f>
        <v>1</v>
      </c>
      <c r="B108">
        <f>MONTH('Ввод данных'!W107)</f>
        <v>2</v>
      </c>
      <c r="C108" t="str">
        <f>TEXT(YEAR('Ввод данных'!W107),0)</f>
        <v>2024</v>
      </c>
      <c r="D108" t="str">
        <f t="shared" si="7"/>
        <v>01</v>
      </c>
      <c r="E108" t="str">
        <f t="shared" si="8"/>
        <v>02</v>
      </c>
      <c r="F108" t="str">
        <f>D108&amp;"."&amp;E108&amp;"."&amp;C108&amp;"  "&amp;'Ввод данных'!X107&amp;" у  "</f>
        <v>01.02.2024  высшая у  </v>
      </c>
      <c r="G108" t="e">
        <f>DAY('Ввод данных'!#REF!)</f>
        <v>#REF!</v>
      </c>
      <c r="H108" t="e">
        <f>MONTH('Ввод данных'!#REF!)</f>
        <v>#REF!</v>
      </c>
      <c r="I108" t="e">
        <f>TEXT(YEAR('Ввод данных'!#REF!),0)</f>
        <v>#REF!</v>
      </c>
      <c r="J108" t="e">
        <f t="shared" si="9"/>
        <v>#REF!</v>
      </c>
      <c r="K108" t="e">
        <f t="shared" si="10"/>
        <v>#REF!</v>
      </c>
      <c r="L108" t="e">
        <f>J108&amp;"."&amp;K108&amp;"."&amp;I108&amp;"  "&amp;'Ввод данных'!#REF!&amp;" а  "</f>
        <v>#REF!</v>
      </c>
      <c r="M108" t="e">
        <f>DAY('Ввод данных'!#REF!)</f>
        <v>#REF!</v>
      </c>
      <c r="N108" t="e">
        <f>MONTH('Ввод данных'!#REF!)</f>
        <v>#REF!</v>
      </c>
      <c r="O108" t="e">
        <f>TEXT(YEAR('Ввод данных'!#REF!),0)</f>
        <v>#REF!</v>
      </c>
      <c r="P108" t="e">
        <f t="shared" si="11"/>
        <v>#REF!</v>
      </c>
      <c r="Q108" t="e">
        <f t="shared" si="12"/>
        <v>#REF!</v>
      </c>
      <c r="R108" t="e">
        <f>P108&amp;"."&amp;Q108&amp;"."&amp;O108&amp;"  "&amp;'Ввод данных'!#REF!&amp;"  "&amp;'Ввод данных'!#REF!</f>
        <v>#REF!</v>
      </c>
      <c r="S108" t="e">
        <f t="shared" si="13"/>
        <v>#REF!</v>
      </c>
    </row>
    <row r="109" spans="1:19">
      <c r="A109">
        <f>DAY('Ввод данных'!W108)</f>
        <v>19</v>
      </c>
      <c r="B109">
        <f>MONTH('Ввод данных'!W108)</f>
        <v>2</v>
      </c>
      <c r="C109" t="str">
        <f>TEXT(YEAR('Ввод данных'!W108),0)</f>
        <v>2024</v>
      </c>
      <c r="D109" t="str">
        <f t="shared" si="7"/>
        <v>19</v>
      </c>
      <c r="E109" t="str">
        <f t="shared" si="8"/>
        <v>02</v>
      </c>
      <c r="F109" t="str">
        <f>D109&amp;"."&amp;E109&amp;"."&amp;C109&amp;"  "&amp;'Ввод данных'!X108&amp;" у  "</f>
        <v>19.02.2024  первая у  </v>
      </c>
      <c r="G109" t="e">
        <f>DAY('Ввод данных'!#REF!)</f>
        <v>#REF!</v>
      </c>
      <c r="H109" t="e">
        <f>MONTH('Ввод данных'!#REF!)</f>
        <v>#REF!</v>
      </c>
      <c r="I109" t="e">
        <f>TEXT(YEAR('Ввод данных'!#REF!),0)</f>
        <v>#REF!</v>
      </c>
      <c r="J109" t="e">
        <f t="shared" si="9"/>
        <v>#REF!</v>
      </c>
      <c r="K109" t="e">
        <f t="shared" si="10"/>
        <v>#REF!</v>
      </c>
      <c r="L109" t="e">
        <f>J109&amp;"."&amp;K109&amp;"."&amp;I109&amp;"  "&amp;'Ввод данных'!#REF!&amp;" а  "</f>
        <v>#REF!</v>
      </c>
      <c r="M109" t="e">
        <f>DAY('Ввод данных'!#REF!)</f>
        <v>#REF!</v>
      </c>
      <c r="N109" t="e">
        <f>MONTH('Ввод данных'!#REF!)</f>
        <v>#REF!</v>
      </c>
      <c r="O109" t="e">
        <f>TEXT(YEAR('Ввод данных'!#REF!),0)</f>
        <v>#REF!</v>
      </c>
      <c r="P109" t="e">
        <f t="shared" si="11"/>
        <v>#REF!</v>
      </c>
      <c r="Q109" t="e">
        <f t="shared" si="12"/>
        <v>#REF!</v>
      </c>
      <c r="R109" t="e">
        <f>P109&amp;"."&amp;Q109&amp;"."&amp;O109&amp;"  "&amp;'Ввод данных'!#REF!&amp;"  "&amp;'Ввод данных'!#REF!</f>
        <v>#REF!</v>
      </c>
      <c r="S109" t="e">
        <f t="shared" si="13"/>
        <v>#REF!</v>
      </c>
    </row>
    <row r="110" spans="1:19">
      <c r="A110">
        <f>DAY('Ввод данных'!W109)</f>
        <v>18</v>
      </c>
      <c r="B110">
        <f>MONTH('Ввод данных'!W109)</f>
        <v>8</v>
      </c>
      <c r="C110" t="str">
        <f>TEXT(YEAR('Ввод данных'!W109),0)</f>
        <v>2023</v>
      </c>
      <c r="D110" t="str">
        <f t="shared" si="7"/>
        <v>18</v>
      </c>
      <c r="E110" t="str">
        <f t="shared" si="8"/>
        <v>08</v>
      </c>
      <c r="F110" t="str">
        <f>D110&amp;"."&amp;E110&amp;"."&amp;C110&amp;"  "&amp;'Ввод данных'!X109&amp;" у  "</f>
        <v>18.08.2023  сзд у  </v>
      </c>
      <c r="G110" t="e">
        <f>DAY('Ввод данных'!#REF!)</f>
        <v>#REF!</v>
      </c>
      <c r="H110" t="e">
        <f>MONTH('Ввод данных'!#REF!)</f>
        <v>#REF!</v>
      </c>
      <c r="I110" t="e">
        <f>TEXT(YEAR('Ввод данных'!#REF!),0)</f>
        <v>#REF!</v>
      </c>
      <c r="J110" t="e">
        <f t="shared" si="9"/>
        <v>#REF!</v>
      </c>
      <c r="K110" t="e">
        <f t="shared" si="10"/>
        <v>#REF!</v>
      </c>
      <c r="L110" t="e">
        <f>J110&amp;"."&amp;K110&amp;"."&amp;I110&amp;"  "&amp;'Ввод данных'!#REF!&amp;" а  "</f>
        <v>#REF!</v>
      </c>
      <c r="M110" t="e">
        <f>DAY('Ввод данных'!#REF!)</f>
        <v>#REF!</v>
      </c>
      <c r="N110" t="e">
        <f>MONTH('Ввод данных'!#REF!)</f>
        <v>#REF!</v>
      </c>
      <c r="O110" t="e">
        <f>TEXT(YEAR('Ввод данных'!#REF!),0)</f>
        <v>#REF!</v>
      </c>
      <c r="P110" t="e">
        <f t="shared" si="11"/>
        <v>#REF!</v>
      </c>
      <c r="Q110" t="e">
        <f t="shared" si="12"/>
        <v>#REF!</v>
      </c>
      <c r="R110" t="e">
        <f>P110&amp;"."&amp;Q110&amp;"."&amp;O110&amp;"  "&amp;'Ввод данных'!#REF!&amp;"  "&amp;'Ввод данных'!#REF!</f>
        <v>#REF!</v>
      </c>
      <c r="S110" t="e">
        <f t="shared" si="13"/>
        <v>#REF!</v>
      </c>
    </row>
    <row r="111" spans="1:19">
      <c r="A111">
        <f>DAY('Ввод данных'!W110)</f>
        <v>22</v>
      </c>
      <c r="B111">
        <f>MONTH('Ввод данных'!W110)</f>
        <v>5</v>
      </c>
      <c r="C111" t="str">
        <f>TEXT(YEAR('Ввод данных'!W110),0)</f>
        <v>2024</v>
      </c>
      <c r="D111" t="str">
        <f t="shared" si="7"/>
        <v>22</v>
      </c>
      <c r="E111" t="str">
        <f t="shared" si="8"/>
        <v>05</v>
      </c>
      <c r="F111" t="str">
        <f>D111&amp;"."&amp;E111&amp;"."&amp;C111&amp;"  "&amp;'Ввод данных'!X110&amp;" у  "</f>
        <v>22.05.2024  первая у  </v>
      </c>
      <c r="G111" t="e">
        <f>DAY('Ввод данных'!#REF!)</f>
        <v>#REF!</v>
      </c>
      <c r="H111" t="e">
        <f>MONTH('Ввод данных'!#REF!)</f>
        <v>#REF!</v>
      </c>
      <c r="I111" t="e">
        <f>TEXT(YEAR('Ввод данных'!#REF!),0)</f>
        <v>#REF!</v>
      </c>
      <c r="J111" t="e">
        <f t="shared" si="9"/>
        <v>#REF!</v>
      </c>
      <c r="K111" t="e">
        <f t="shared" si="10"/>
        <v>#REF!</v>
      </c>
      <c r="L111" t="e">
        <f>J111&amp;"."&amp;K111&amp;"."&amp;I111&amp;"  "&amp;'Ввод данных'!#REF!&amp;" а  "</f>
        <v>#REF!</v>
      </c>
      <c r="M111" t="e">
        <f>DAY('Ввод данных'!#REF!)</f>
        <v>#REF!</v>
      </c>
      <c r="N111" t="e">
        <f>MONTH('Ввод данных'!#REF!)</f>
        <v>#REF!</v>
      </c>
      <c r="O111" t="e">
        <f>TEXT(YEAR('Ввод данных'!#REF!),0)</f>
        <v>#REF!</v>
      </c>
      <c r="P111" t="e">
        <f t="shared" si="11"/>
        <v>#REF!</v>
      </c>
      <c r="Q111" t="e">
        <f t="shared" si="12"/>
        <v>#REF!</v>
      </c>
      <c r="R111" t="e">
        <f>P111&amp;"."&amp;Q111&amp;"."&amp;O111&amp;"  "&amp;'Ввод данных'!#REF!&amp;"  "&amp;'Ввод данных'!#REF!</f>
        <v>#REF!</v>
      </c>
      <c r="S111" t="e">
        <f t="shared" si="13"/>
        <v>#REF!</v>
      </c>
    </row>
    <row r="112" spans="1:19">
      <c r="A112">
        <f>DAY('Ввод данных'!W111)</f>
        <v>0</v>
      </c>
      <c r="B112">
        <f>MONTH('Ввод данных'!W111)</f>
        <v>1</v>
      </c>
      <c r="C112" t="str">
        <f>TEXT(YEAR('Ввод данных'!W111),0)</f>
        <v>1900</v>
      </c>
      <c r="D112" t="str">
        <f t="shared" si="7"/>
        <v>00</v>
      </c>
      <c r="E112" t="str">
        <f t="shared" si="8"/>
        <v>01</v>
      </c>
      <c r="F112" t="str">
        <f>D112&amp;"."&amp;E112&amp;"."&amp;C112&amp;"  "&amp;'Ввод данных'!X111&amp;" у  "</f>
        <v>00.01.1900   у  </v>
      </c>
      <c r="G112" t="e">
        <f>DAY('Ввод данных'!#REF!)</f>
        <v>#REF!</v>
      </c>
      <c r="H112" t="e">
        <f>MONTH('Ввод данных'!#REF!)</f>
        <v>#REF!</v>
      </c>
      <c r="I112" t="e">
        <f>TEXT(YEAR('Ввод данных'!#REF!),0)</f>
        <v>#REF!</v>
      </c>
      <c r="J112" t="e">
        <f t="shared" si="9"/>
        <v>#REF!</v>
      </c>
      <c r="K112" t="e">
        <f t="shared" si="10"/>
        <v>#REF!</v>
      </c>
      <c r="L112" t="e">
        <f>J112&amp;"."&amp;K112&amp;"."&amp;I112&amp;"  "&amp;'Ввод данных'!#REF!&amp;" а  "</f>
        <v>#REF!</v>
      </c>
      <c r="M112" t="e">
        <f>DAY('Ввод данных'!#REF!)</f>
        <v>#REF!</v>
      </c>
      <c r="N112" t="e">
        <f>MONTH('Ввод данных'!#REF!)</f>
        <v>#REF!</v>
      </c>
      <c r="O112" t="e">
        <f>TEXT(YEAR('Ввод данных'!#REF!),0)</f>
        <v>#REF!</v>
      </c>
      <c r="P112" t="e">
        <f t="shared" si="11"/>
        <v>#REF!</v>
      </c>
      <c r="Q112" t="e">
        <f t="shared" si="12"/>
        <v>#REF!</v>
      </c>
      <c r="R112" t="e">
        <f>P112&amp;"."&amp;Q112&amp;"."&amp;O112&amp;"  "&amp;'Ввод данных'!#REF!&amp;"  "&amp;'Ввод данных'!#REF!</f>
        <v>#REF!</v>
      </c>
      <c r="S112" t="e">
        <f t="shared" si="13"/>
        <v>#REF!</v>
      </c>
    </row>
    <row r="113" spans="1:19">
      <c r="A113">
        <f>DAY('Ввод данных'!W112)</f>
        <v>29</v>
      </c>
      <c r="B113">
        <f>MONTH('Ввод данных'!W112)</f>
        <v>12</v>
      </c>
      <c r="C113" t="str">
        <f>TEXT(YEAR('Ввод данных'!W112),0)</f>
        <v>2023</v>
      </c>
      <c r="D113" t="str">
        <f t="shared" si="7"/>
        <v>29</v>
      </c>
      <c r="E113" t="str">
        <f t="shared" si="8"/>
        <v>12</v>
      </c>
      <c r="F113" t="str">
        <f>D113&amp;"."&amp;E113&amp;"."&amp;C113&amp;"  "&amp;'Ввод данных'!X112&amp;" у  "</f>
        <v>29.12.2023  высшая у  </v>
      </c>
      <c r="G113" t="e">
        <f>DAY('Ввод данных'!#REF!)</f>
        <v>#REF!</v>
      </c>
      <c r="H113" t="e">
        <f>MONTH('Ввод данных'!#REF!)</f>
        <v>#REF!</v>
      </c>
      <c r="I113" t="e">
        <f>TEXT(YEAR('Ввод данных'!#REF!),0)</f>
        <v>#REF!</v>
      </c>
      <c r="J113" t="e">
        <f t="shared" si="9"/>
        <v>#REF!</v>
      </c>
      <c r="K113" t="e">
        <f t="shared" si="10"/>
        <v>#REF!</v>
      </c>
      <c r="L113" t="e">
        <f>J113&amp;"."&amp;K113&amp;"."&amp;I113&amp;"  "&amp;'Ввод данных'!#REF!&amp;" а  "</f>
        <v>#REF!</v>
      </c>
      <c r="M113" t="e">
        <f>DAY('Ввод данных'!#REF!)</f>
        <v>#REF!</v>
      </c>
      <c r="N113" t="e">
        <f>MONTH('Ввод данных'!#REF!)</f>
        <v>#REF!</v>
      </c>
      <c r="O113" t="e">
        <f>TEXT(YEAR('Ввод данных'!#REF!),0)</f>
        <v>#REF!</v>
      </c>
      <c r="P113" t="e">
        <f t="shared" si="11"/>
        <v>#REF!</v>
      </c>
      <c r="Q113" t="e">
        <f t="shared" si="12"/>
        <v>#REF!</v>
      </c>
      <c r="R113" t="e">
        <f>P113&amp;"."&amp;Q113&amp;"."&amp;O113&amp;"  "&amp;'Ввод данных'!#REF!&amp;"  "&amp;'Ввод данных'!#REF!</f>
        <v>#REF!</v>
      </c>
      <c r="S113" t="e">
        <f t="shared" si="13"/>
        <v>#REF!</v>
      </c>
    </row>
    <row r="114" spans="1:19">
      <c r="A114">
        <f>DAY('Ввод данных'!W113)</f>
        <v>9</v>
      </c>
      <c r="B114">
        <f>MONTH('Ввод данных'!W113)</f>
        <v>4</v>
      </c>
      <c r="C114" t="str">
        <f>TEXT(YEAR('Ввод данных'!W113),0)</f>
        <v>2024</v>
      </c>
      <c r="D114" t="str">
        <f t="shared" si="7"/>
        <v>09</v>
      </c>
      <c r="E114" t="str">
        <f t="shared" si="8"/>
        <v>04</v>
      </c>
      <c r="F114" t="str">
        <f>D114&amp;"."&amp;E114&amp;"."&amp;C114&amp;"  "&amp;'Ввод данных'!X113&amp;" у  "</f>
        <v>09.04.2024  сзд у  </v>
      </c>
      <c r="G114" t="e">
        <f>DAY('Ввод данных'!#REF!)</f>
        <v>#REF!</v>
      </c>
      <c r="H114" t="e">
        <f>MONTH('Ввод данных'!#REF!)</f>
        <v>#REF!</v>
      </c>
      <c r="I114" t="e">
        <f>TEXT(YEAR('Ввод данных'!#REF!),0)</f>
        <v>#REF!</v>
      </c>
      <c r="J114" t="e">
        <f t="shared" si="9"/>
        <v>#REF!</v>
      </c>
      <c r="K114" t="e">
        <f t="shared" si="10"/>
        <v>#REF!</v>
      </c>
      <c r="L114" t="e">
        <f>J114&amp;"."&amp;K114&amp;"."&amp;I114&amp;"  "&amp;'Ввод данных'!#REF!&amp;" а  "</f>
        <v>#REF!</v>
      </c>
      <c r="M114" t="e">
        <f>DAY('Ввод данных'!#REF!)</f>
        <v>#REF!</v>
      </c>
      <c r="N114" t="e">
        <f>MONTH('Ввод данных'!#REF!)</f>
        <v>#REF!</v>
      </c>
      <c r="O114" t="e">
        <f>TEXT(YEAR('Ввод данных'!#REF!),0)</f>
        <v>#REF!</v>
      </c>
      <c r="P114" t="e">
        <f t="shared" si="11"/>
        <v>#REF!</v>
      </c>
      <c r="Q114" t="e">
        <f t="shared" si="12"/>
        <v>#REF!</v>
      </c>
      <c r="R114" t="e">
        <f>P114&amp;"."&amp;Q114&amp;"."&amp;O114&amp;"  "&amp;'Ввод данных'!#REF!&amp;"  "&amp;'Ввод данных'!#REF!</f>
        <v>#REF!</v>
      </c>
      <c r="S114" t="e">
        <f t="shared" si="13"/>
        <v>#REF!</v>
      </c>
    </row>
    <row r="115" spans="1:19">
      <c r="A115">
        <f>DAY('Ввод данных'!W114)</f>
        <v>25</v>
      </c>
      <c r="B115">
        <f>MONTH('Ввод данных'!W114)</f>
        <v>6</v>
      </c>
      <c r="C115" t="str">
        <f>TEXT(YEAR('Ввод данных'!W114),0)</f>
        <v>2024</v>
      </c>
      <c r="D115" t="str">
        <f t="shared" si="7"/>
        <v>25</v>
      </c>
      <c r="E115" t="str">
        <f t="shared" si="8"/>
        <v>06</v>
      </c>
      <c r="F115" t="str">
        <f>D115&amp;"."&amp;E115&amp;"."&amp;C115&amp;"  "&amp;'Ввод данных'!X114&amp;" у  "</f>
        <v>25.06.2024  сзд у  </v>
      </c>
      <c r="G115" t="e">
        <f>DAY('Ввод данных'!#REF!)</f>
        <v>#REF!</v>
      </c>
      <c r="H115" t="e">
        <f>MONTH('Ввод данных'!#REF!)</f>
        <v>#REF!</v>
      </c>
      <c r="I115" t="e">
        <f>TEXT(YEAR('Ввод данных'!#REF!),0)</f>
        <v>#REF!</v>
      </c>
      <c r="J115" t="e">
        <f t="shared" si="9"/>
        <v>#REF!</v>
      </c>
      <c r="K115" t="e">
        <f t="shared" si="10"/>
        <v>#REF!</v>
      </c>
      <c r="L115" t="e">
        <f>J115&amp;"."&amp;K115&amp;"."&amp;I115&amp;"  "&amp;'Ввод данных'!#REF!&amp;" а  "</f>
        <v>#REF!</v>
      </c>
      <c r="M115" t="e">
        <f>DAY('Ввод данных'!#REF!)</f>
        <v>#REF!</v>
      </c>
      <c r="N115" t="e">
        <f>MONTH('Ввод данных'!#REF!)</f>
        <v>#REF!</v>
      </c>
      <c r="O115" t="e">
        <f>TEXT(YEAR('Ввод данных'!#REF!),0)</f>
        <v>#REF!</v>
      </c>
      <c r="P115" t="e">
        <f t="shared" si="11"/>
        <v>#REF!</v>
      </c>
      <c r="Q115" t="e">
        <f t="shared" si="12"/>
        <v>#REF!</v>
      </c>
      <c r="R115" t="e">
        <f>P115&amp;"."&amp;Q115&amp;"."&amp;O115&amp;"  "&amp;'Ввод данных'!#REF!&amp;"  "&amp;'Ввод данных'!#REF!</f>
        <v>#REF!</v>
      </c>
      <c r="S115" t="e">
        <f t="shared" si="13"/>
        <v>#REF!</v>
      </c>
    </row>
    <row r="116" spans="1:19">
      <c r="A116">
        <f>DAY('Ввод данных'!W115)</f>
        <v>9</v>
      </c>
      <c r="B116">
        <f>MONTH('Ввод данных'!W115)</f>
        <v>4</v>
      </c>
      <c r="C116" t="str">
        <f>TEXT(YEAR('Ввод данных'!W115),0)</f>
        <v>2024</v>
      </c>
      <c r="D116" t="str">
        <f t="shared" si="7"/>
        <v>09</v>
      </c>
      <c r="E116" t="str">
        <f t="shared" si="8"/>
        <v>04</v>
      </c>
      <c r="F116" t="str">
        <f>D116&amp;"."&amp;E116&amp;"."&amp;C116&amp;"  "&amp;'Ввод данных'!X115&amp;" у  "</f>
        <v>09.04.2024  сзд у  </v>
      </c>
      <c r="G116" t="e">
        <f>DAY('Ввод данных'!#REF!)</f>
        <v>#REF!</v>
      </c>
      <c r="H116" t="e">
        <f>MONTH('Ввод данных'!#REF!)</f>
        <v>#REF!</v>
      </c>
      <c r="I116" t="e">
        <f>TEXT(YEAR('Ввод данных'!#REF!),0)</f>
        <v>#REF!</v>
      </c>
      <c r="J116" t="e">
        <f t="shared" si="9"/>
        <v>#REF!</v>
      </c>
      <c r="K116" t="e">
        <f t="shared" si="10"/>
        <v>#REF!</v>
      </c>
      <c r="L116" t="e">
        <f>J116&amp;"."&amp;K116&amp;"."&amp;I116&amp;"  "&amp;'Ввод данных'!#REF!&amp;" а  "</f>
        <v>#REF!</v>
      </c>
      <c r="M116" t="e">
        <f>DAY('Ввод данных'!#REF!)</f>
        <v>#REF!</v>
      </c>
      <c r="N116" t="e">
        <f>MONTH('Ввод данных'!#REF!)</f>
        <v>#REF!</v>
      </c>
      <c r="O116" t="e">
        <f>TEXT(YEAR('Ввод данных'!#REF!),0)</f>
        <v>#REF!</v>
      </c>
      <c r="P116" t="e">
        <f t="shared" si="11"/>
        <v>#REF!</v>
      </c>
      <c r="Q116" t="e">
        <f t="shared" si="12"/>
        <v>#REF!</v>
      </c>
      <c r="R116" t="e">
        <f>P116&amp;"."&amp;Q116&amp;"."&amp;O116&amp;"  "&amp;'Ввод данных'!#REF!&amp;"  "&amp;'Ввод данных'!#REF!</f>
        <v>#REF!</v>
      </c>
      <c r="S116" t="e">
        <f t="shared" si="13"/>
        <v>#REF!</v>
      </c>
    </row>
    <row r="117" spans="1:19">
      <c r="A117">
        <f>DAY('Ввод данных'!W116)</f>
        <v>3</v>
      </c>
      <c r="B117">
        <f>MONTH('Ввод данных'!W116)</f>
        <v>6</v>
      </c>
      <c r="C117" t="str">
        <f>TEXT(YEAR('Ввод данных'!W116),0)</f>
        <v>2022</v>
      </c>
      <c r="D117" t="str">
        <f t="shared" si="7"/>
        <v>03</v>
      </c>
      <c r="E117" t="str">
        <f t="shared" si="8"/>
        <v>06</v>
      </c>
      <c r="F117" t="str">
        <f>D117&amp;"."&amp;E117&amp;"."&amp;C117&amp;"  "&amp;'Ввод данных'!X116&amp;" у  "</f>
        <v>03.06.2022  высшая у  </v>
      </c>
      <c r="G117" t="e">
        <f>DAY('Ввод данных'!#REF!)</f>
        <v>#REF!</v>
      </c>
      <c r="H117" t="e">
        <f>MONTH('Ввод данных'!#REF!)</f>
        <v>#REF!</v>
      </c>
      <c r="I117" t="e">
        <f>TEXT(YEAR('Ввод данных'!#REF!),0)</f>
        <v>#REF!</v>
      </c>
      <c r="J117" t="e">
        <f t="shared" si="9"/>
        <v>#REF!</v>
      </c>
      <c r="K117" t="e">
        <f t="shared" si="10"/>
        <v>#REF!</v>
      </c>
      <c r="L117" t="e">
        <f>J117&amp;"."&amp;K117&amp;"."&amp;I117&amp;"  "&amp;'Ввод данных'!#REF!&amp;" а  "</f>
        <v>#REF!</v>
      </c>
      <c r="M117" t="e">
        <f>DAY('Ввод данных'!#REF!)</f>
        <v>#REF!</v>
      </c>
      <c r="N117" t="e">
        <f>MONTH('Ввод данных'!#REF!)</f>
        <v>#REF!</v>
      </c>
      <c r="O117" t="e">
        <f>TEXT(YEAR('Ввод данных'!#REF!),0)</f>
        <v>#REF!</v>
      </c>
      <c r="P117" t="e">
        <f t="shared" si="11"/>
        <v>#REF!</v>
      </c>
      <c r="Q117" t="e">
        <f t="shared" si="12"/>
        <v>#REF!</v>
      </c>
      <c r="R117" t="e">
        <f>P117&amp;"."&amp;Q117&amp;"."&amp;O117&amp;"  "&amp;'Ввод данных'!#REF!&amp;"  "&amp;'Ввод данных'!#REF!</f>
        <v>#REF!</v>
      </c>
      <c r="S117" t="e">
        <f t="shared" si="13"/>
        <v>#REF!</v>
      </c>
    </row>
    <row r="118" spans="1:19">
      <c r="A118">
        <f>DAY('Ввод данных'!W117)</f>
        <v>0</v>
      </c>
      <c r="B118">
        <f>MONTH('Ввод данных'!W117)</f>
        <v>1</v>
      </c>
      <c r="C118" t="str">
        <f>TEXT(YEAR('Ввод данных'!W117),0)</f>
        <v>1900</v>
      </c>
      <c r="D118" t="str">
        <f t="shared" si="7"/>
        <v>00</v>
      </c>
      <c r="E118" t="str">
        <f t="shared" si="8"/>
        <v>01</v>
      </c>
      <c r="F118" t="str">
        <f>D118&amp;"."&amp;E118&amp;"."&amp;C118&amp;"  "&amp;'Ввод данных'!X117&amp;" у  "</f>
        <v>00.01.1900   у  </v>
      </c>
      <c r="G118" t="e">
        <f>DAY('Ввод данных'!#REF!)</f>
        <v>#REF!</v>
      </c>
      <c r="H118" t="e">
        <f>MONTH('Ввод данных'!#REF!)</f>
        <v>#REF!</v>
      </c>
      <c r="I118" t="e">
        <f>TEXT(YEAR('Ввод данных'!#REF!),0)</f>
        <v>#REF!</v>
      </c>
      <c r="J118" t="e">
        <f t="shared" si="9"/>
        <v>#REF!</v>
      </c>
      <c r="K118" t="e">
        <f t="shared" si="10"/>
        <v>#REF!</v>
      </c>
      <c r="L118" t="e">
        <f>J118&amp;"."&amp;K118&amp;"."&amp;I118&amp;"  "&amp;'Ввод данных'!#REF!&amp;" а  "</f>
        <v>#REF!</v>
      </c>
      <c r="M118" t="e">
        <f>DAY('Ввод данных'!#REF!)</f>
        <v>#REF!</v>
      </c>
      <c r="N118" t="e">
        <f>MONTH('Ввод данных'!#REF!)</f>
        <v>#REF!</v>
      </c>
      <c r="O118" t="e">
        <f>TEXT(YEAR('Ввод данных'!#REF!),0)</f>
        <v>#REF!</v>
      </c>
      <c r="P118" t="e">
        <f t="shared" si="11"/>
        <v>#REF!</v>
      </c>
      <c r="Q118" t="e">
        <f t="shared" si="12"/>
        <v>#REF!</v>
      </c>
      <c r="R118" t="e">
        <f>P118&amp;"."&amp;Q118&amp;"."&amp;O118&amp;"  "&amp;'Ввод данных'!#REF!&amp;"  "&amp;'Ввод данных'!#REF!</f>
        <v>#REF!</v>
      </c>
      <c r="S118" t="e">
        <f t="shared" si="13"/>
        <v>#REF!</v>
      </c>
    </row>
    <row r="119" spans="1:19">
      <c r="A119" t="e">
        <f>DAY('Ввод данных'!#REF!)</f>
        <v>#REF!</v>
      </c>
      <c r="B119" t="e">
        <f>MONTH('Ввод данных'!#REF!)</f>
        <v>#REF!</v>
      </c>
      <c r="C119" t="e">
        <f>TEXT(YEAR('Ввод данных'!#REF!),0)</f>
        <v>#REF!</v>
      </c>
      <c r="D119" t="e">
        <f t="shared" si="7"/>
        <v>#REF!</v>
      </c>
      <c r="E119" t="e">
        <f t="shared" si="8"/>
        <v>#REF!</v>
      </c>
      <c r="F119" t="e">
        <f>D119&amp;"."&amp;E119&amp;"."&amp;C119&amp;"  "&amp;'Ввод данных'!#REF!&amp;" у  "</f>
        <v>#REF!</v>
      </c>
      <c r="G119" t="e">
        <f>DAY('Ввод данных'!#REF!)</f>
        <v>#REF!</v>
      </c>
      <c r="H119" t="e">
        <f>MONTH('Ввод данных'!#REF!)</f>
        <v>#REF!</v>
      </c>
      <c r="I119" t="e">
        <f>TEXT(YEAR('Ввод данных'!#REF!),0)</f>
        <v>#REF!</v>
      </c>
      <c r="J119" t="e">
        <f t="shared" si="9"/>
        <v>#REF!</v>
      </c>
      <c r="K119" t="e">
        <f t="shared" si="10"/>
        <v>#REF!</v>
      </c>
      <c r="L119" t="e">
        <f>J119&amp;"."&amp;K119&amp;"."&amp;I119&amp;"  "&amp;'Ввод данных'!#REF!&amp;" а  "</f>
        <v>#REF!</v>
      </c>
      <c r="M119" t="e">
        <f>DAY('Ввод данных'!#REF!)</f>
        <v>#REF!</v>
      </c>
      <c r="N119" t="e">
        <f>MONTH('Ввод данных'!#REF!)</f>
        <v>#REF!</v>
      </c>
      <c r="O119" t="e">
        <f>TEXT(YEAR('Ввод данных'!#REF!),0)</f>
        <v>#REF!</v>
      </c>
      <c r="P119" t="e">
        <f t="shared" si="11"/>
        <v>#REF!</v>
      </c>
      <c r="Q119" t="e">
        <f t="shared" si="12"/>
        <v>#REF!</v>
      </c>
      <c r="R119" t="e">
        <f>P119&amp;"."&amp;Q119&amp;"."&amp;O119&amp;"  "&amp;'Ввод данных'!#REF!&amp;"  "&amp;'Ввод данных'!#REF!</f>
        <v>#REF!</v>
      </c>
      <c r="S119" t="e">
        <f t="shared" si="13"/>
        <v>#REF!</v>
      </c>
    </row>
    <row r="120" spans="1:19">
      <c r="A120" t="e">
        <f>DAY('Ввод данных'!#REF!)</f>
        <v>#REF!</v>
      </c>
      <c r="B120" t="e">
        <f>MONTH('Ввод данных'!#REF!)</f>
        <v>#REF!</v>
      </c>
      <c r="C120" t="e">
        <f>TEXT(YEAR('Ввод данных'!#REF!),0)</f>
        <v>#REF!</v>
      </c>
      <c r="D120" t="e">
        <f t="shared" si="7"/>
        <v>#REF!</v>
      </c>
      <c r="E120" t="e">
        <f t="shared" si="8"/>
        <v>#REF!</v>
      </c>
      <c r="F120" t="e">
        <f>D120&amp;"."&amp;E120&amp;"."&amp;C120&amp;"  "&amp;'Ввод данных'!#REF!&amp;" у  "</f>
        <v>#REF!</v>
      </c>
      <c r="G120" t="e">
        <f>DAY('Ввод данных'!#REF!)</f>
        <v>#REF!</v>
      </c>
      <c r="H120" t="e">
        <f>MONTH('Ввод данных'!#REF!)</f>
        <v>#REF!</v>
      </c>
      <c r="I120" t="e">
        <f>TEXT(YEAR('Ввод данных'!#REF!),0)</f>
        <v>#REF!</v>
      </c>
      <c r="J120" t="e">
        <f t="shared" si="9"/>
        <v>#REF!</v>
      </c>
      <c r="K120" t="e">
        <f t="shared" si="10"/>
        <v>#REF!</v>
      </c>
      <c r="L120" t="e">
        <f>J120&amp;"."&amp;K120&amp;"."&amp;I120&amp;"  "&amp;'Ввод данных'!#REF!&amp;" а  "</f>
        <v>#REF!</v>
      </c>
      <c r="M120" t="e">
        <f>DAY('Ввод данных'!#REF!)</f>
        <v>#REF!</v>
      </c>
      <c r="N120" t="e">
        <f>MONTH('Ввод данных'!#REF!)</f>
        <v>#REF!</v>
      </c>
      <c r="O120" t="e">
        <f>TEXT(YEAR('Ввод данных'!#REF!),0)</f>
        <v>#REF!</v>
      </c>
      <c r="P120" t="e">
        <f t="shared" si="11"/>
        <v>#REF!</v>
      </c>
      <c r="Q120" t="e">
        <f t="shared" si="12"/>
        <v>#REF!</v>
      </c>
      <c r="R120" t="e">
        <f>P120&amp;"."&amp;Q120&amp;"."&amp;O120&amp;"  "&amp;'Ввод данных'!#REF!&amp;"  "&amp;'Ввод данных'!#REF!</f>
        <v>#REF!</v>
      </c>
      <c r="S120" t="e">
        <f t="shared" si="13"/>
        <v>#REF!</v>
      </c>
    </row>
    <row r="121" spans="1:19">
      <c r="A121">
        <f>DAY('Ввод данных'!W118)</f>
        <v>17</v>
      </c>
      <c r="B121">
        <f>MONTH('Ввод данных'!W118)</f>
        <v>2</v>
      </c>
      <c r="C121" t="str">
        <f>TEXT(YEAR('Ввод данных'!W118),0)</f>
        <v>2023</v>
      </c>
      <c r="D121" t="str">
        <f t="shared" si="7"/>
        <v>17</v>
      </c>
      <c r="E121" t="str">
        <f t="shared" si="8"/>
        <v>02</v>
      </c>
      <c r="F121" t="str">
        <f>D121&amp;"."&amp;E121&amp;"."&amp;C121&amp;"  "&amp;'Ввод данных'!X118&amp;" у  "</f>
        <v>17.02.2023  высшая у  </v>
      </c>
      <c r="G121" t="e">
        <f>DAY('Ввод данных'!#REF!)</f>
        <v>#REF!</v>
      </c>
      <c r="H121" t="e">
        <f>MONTH('Ввод данных'!#REF!)</f>
        <v>#REF!</v>
      </c>
      <c r="I121" t="e">
        <f>TEXT(YEAR('Ввод данных'!#REF!),0)</f>
        <v>#REF!</v>
      </c>
      <c r="J121" t="e">
        <f t="shared" si="9"/>
        <v>#REF!</v>
      </c>
      <c r="K121" t="e">
        <f t="shared" si="10"/>
        <v>#REF!</v>
      </c>
      <c r="L121" t="e">
        <f>J121&amp;"."&amp;K121&amp;"."&amp;I121&amp;"  "&amp;'Ввод данных'!#REF!&amp;" а  "</f>
        <v>#REF!</v>
      </c>
      <c r="M121" t="e">
        <f>DAY('Ввод данных'!#REF!)</f>
        <v>#REF!</v>
      </c>
      <c r="N121" t="e">
        <f>MONTH('Ввод данных'!#REF!)</f>
        <v>#REF!</v>
      </c>
      <c r="O121" t="e">
        <f>TEXT(YEAR('Ввод данных'!#REF!),0)</f>
        <v>#REF!</v>
      </c>
      <c r="P121" t="e">
        <f t="shared" si="11"/>
        <v>#REF!</v>
      </c>
      <c r="Q121" t="e">
        <f t="shared" si="12"/>
        <v>#REF!</v>
      </c>
      <c r="R121" t="e">
        <f>P121&amp;"."&amp;Q121&amp;"."&amp;O121&amp;"  "&amp;'Ввод данных'!#REF!&amp;"  "&amp;'Ввод данных'!#REF!</f>
        <v>#REF!</v>
      </c>
      <c r="S121" t="e">
        <f t="shared" si="13"/>
        <v>#REF!</v>
      </c>
    </row>
    <row r="122" spans="1:19">
      <c r="A122">
        <f>DAY('Ввод данных'!W119)</f>
        <v>1</v>
      </c>
      <c r="B122">
        <f>MONTH('Ввод данных'!W119)</f>
        <v>4</v>
      </c>
      <c r="C122" t="str">
        <f>TEXT(YEAR('Ввод данных'!W119),0)</f>
        <v>2022</v>
      </c>
      <c r="D122" t="str">
        <f t="shared" si="7"/>
        <v>01</v>
      </c>
      <c r="E122" t="str">
        <f t="shared" si="8"/>
        <v>04</v>
      </c>
      <c r="F122" t="str">
        <f>D122&amp;"."&amp;E122&amp;"."&amp;C122&amp;"  "&amp;'Ввод данных'!X119&amp;" у  "</f>
        <v>01.04.2022  первая у  </v>
      </c>
      <c r="G122" t="e">
        <f>DAY('Ввод данных'!#REF!)</f>
        <v>#REF!</v>
      </c>
      <c r="H122" t="e">
        <f>MONTH('Ввод данных'!#REF!)</f>
        <v>#REF!</v>
      </c>
      <c r="I122" t="e">
        <f>TEXT(YEAR('Ввод данных'!#REF!),0)</f>
        <v>#REF!</v>
      </c>
      <c r="J122" t="e">
        <f t="shared" si="9"/>
        <v>#REF!</v>
      </c>
      <c r="K122" t="e">
        <f t="shared" si="10"/>
        <v>#REF!</v>
      </c>
      <c r="L122" t="e">
        <f>J122&amp;"."&amp;K122&amp;"."&amp;I122&amp;"  "&amp;'Ввод данных'!#REF!&amp;" а  "</f>
        <v>#REF!</v>
      </c>
      <c r="M122" t="e">
        <f>DAY('Ввод данных'!#REF!)</f>
        <v>#REF!</v>
      </c>
      <c r="N122" t="e">
        <f>MONTH('Ввод данных'!#REF!)</f>
        <v>#REF!</v>
      </c>
      <c r="O122" t="e">
        <f>TEXT(YEAR('Ввод данных'!#REF!),0)</f>
        <v>#REF!</v>
      </c>
      <c r="P122" t="e">
        <f t="shared" si="11"/>
        <v>#REF!</v>
      </c>
      <c r="Q122" t="e">
        <f t="shared" si="12"/>
        <v>#REF!</v>
      </c>
      <c r="R122" t="e">
        <f>P122&amp;"."&amp;Q122&amp;"."&amp;O122&amp;"  "&amp;'Ввод данных'!#REF!&amp;"  "&amp;'Ввод данных'!#REF!</f>
        <v>#REF!</v>
      </c>
      <c r="S122" t="e">
        <f t="shared" si="13"/>
        <v>#REF!</v>
      </c>
    </row>
    <row r="123" spans="1:19">
      <c r="A123">
        <f>DAY('Ввод данных'!W120)</f>
        <v>10</v>
      </c>
      <c r="B123">
        <f>MONTH('Ввод данных'!W120)</f>
        <v>3</v>
      </c>
      <c r="C123" t="str">
        <f>TEXT(YEAR('Ввод данных'!W120),0)</f>
        <v>2021</v>
      </c>
      <c r="D123" t="str">
        <f t="shared" si="7"/>
        <v>10</v>
      </c>
      <c r="E123" t="str">
        <f t="shared" si="8"/>
        <v>03</v>
      </c>
      <c r="F123" t="str">
        <f>D123&amp;"."&amp;E123&amp;"."&amp;C123&amp;"  "&amp;'Ввод данных'!X120&amp;" у  "</f>
        <v>10.03.2021  первая у  </v>
      </c>
      <c r="G123" t="e">
        <f>DAY('Ввод данных'!#REF!)</f>
        <v>#REF!</v>
      </c>
      <c r="H123" t="e">
        <f>MONTH('Ввод данных'!#REF!)</f>
        <v>#REF!</v>
      </c>
      <c r="I123" t="e">
        <f>TEXT(YEAR('Ввод данных'!#REF!),0)</f>
        <v>#REF!</v>
      </c>
      <c r="J123" t="e">
        <f t="shared" si="9"/>
        <v>#REF!</v>
      </c>
      <c r="K123" t="e">
        <f t="shared" si="10"/>
        <v>#REF!</v>
      </c>
      <c r="L123" t="e">
        <f>J123&amp;"."&amp;K123&amp;"."&amp;I123&amp;"  "&amp;'Ввод данных'!#REF!&amp;" а  "</f>
        <v>#REF!</v>
      </c>
      <c r="M123" t="e">
        <f>DAY('Ввод данных'!#REF!)</f>
        <v>#REF!</v>
      </c>
      <c r="N123" t="e">
        <f>MONTH('Ввод данных'!#REF!)</f>
        <v>#REF!</v>
      </c>
      <c r="O123" t="e">
        <f>TEXT(YEAR('Ввод данных'!#REF!),0)</f>
        <v>#REF!</v>
      </c>
      <c r="P123" t="e">
        <f t="shared" si="11"/>
        <v>#REF!</v>
      </c>
      <c r="Q123" t="e">
        <f t="shared" si="12"/>
        <v>#REF!</v>
      </c>
      <c r="R123" t="e">
        <f>P123&amp;"."&amp;Q123&amp;"."&amp;O123&amp;"  "&amp;'Ввод данных'!#REF!&amp;"  "&amp;'Ввод данных'!#REF!</f>
        <v>#REF!</v>
      </c>
      <c r="S123" t="e">
        <f t="shared" si="13"/>
        <v>#REF!</v>
      </c>
    </row>
    <row r="124" spans="1:19">
      <c r="A124">
        <f>DAY('Ввод данных'!W121)</f>
        <v>22</v>
      </c>
      <c r="B124">
        <f>MONTH('Ввод данных'!W121)</f>
        <v>5</v>
      </c>
      <c r="C124" t="str">
        <f>TEXT(YEAR('Ввод данных'!W121),0)</f>
        <v>2024</v>
      </c>
      <c r="D124" t="str">
        <f t="shared" si="7"/>
        <v>22</v>
      </c>
      <c r="E124" t="str">
        <f t="shared" si="8"/>
        <v>05</v>
      </c>
      <c r="F124" t="str">
        <f>D124&amp;"."&amp;E124&amp;"."&amp;C124&amp;"  "&amp;'Ввод данных'!X121&amp;" у  "</f>
        <v>22.05.2024  первая у  </v>
      </c>
      <c r="G124" t="e">
        <f>DAY('Ввод данных'!#REF!)</f>
        <v>#REF!</v>
      </c>
      <c r="H124" t="e">
        <f>MONTH('Ввод данных'!#REF!)</f>
        <v>#REF!</v>
      </c>
      <c r="I124" t="e">
        <f>TEXT(YEAR('Ввод данных'!#REF!),0)</f>
        <v>#REF!</v>
      </c>
      <c r="J124" t="e">
        <f t="shared" si="9"/>
        <v>#REF!</v>
      </c>
      <c r="K124" t="e">
        <f t="shared" si="10"/>
        <v>#REF!</v>
      </c>
      <c r="L124" t="e">
        <f>J124&amp;"."&amp;K124&amp;"."&amp;I124&amp;"  "&amp;'Ввод данных'!#REF!&amp;" а  "</f>
        <v>#REF!</v>
      </c>
      <c r="M124" t="e">
        <f>DAY('Ввод данных'!#REF!)</f>
        <v>#REF!</v>
      </c>
      <c r="N124" t="e">
        <f>MONTH('Ввод данных'!#REF!)</f>
        <v>#REF!</v>
      </c>
      <c r="O124" t="e">
        <f>TEXT(YEAR('Ввод данных'!#REF!),0)</f>
        <v>#REF!</v>
      </c>
      <c r="P124" t="e">
        <f t="shared" si="11"/>
        <v>#REF!</v>
      </c>
      <c r="Q124" t="e">
        <f t="shared" si="12"/>
        <v>#REF!</v>
      </c>
      <c r="R124" t="e">
        <f>P124&amp;"."&amp;Q124&amp;"."&amp;O124&amp;"  "&amp;'Ввод данных'!#REF!&amp;"  "&amp;'Ввод данных'!#REF!</f>
        <v>#REF!</v>
      </c>
      <c r="S124" t="e">
        <f t="shared" si="13"/>
        <v>#REF!</v>
      </c>
    </row>
    <row r="125" spans="1:19">
      <c r="A125">
        <f>DAY('Ввод данных'!W122)</f>
        <v>0</v>
      </c>
      <c r="B125">
        <f>MONTH('Ввод данных'!W122)</f>
        <v>1</v>
      </c>
      <c r="C125" t="str">
        <f>TEXT(YEAR('Ввод данных'!W122),0)</f>
        <v>1900</v>
      </c>
      <c r="D125" t="str">
        <f t="shared" si="7"/>
        <v>00</v>
      </c>
      <c r="E125" t="str">
        <f t="shared" si="8"/>
        <v>01</v>
      </c>
      <c r="F125" t="str">
        <f>D125&amp;"."&amp;E125&amp;"."&amp;C125&amp;"  "&amp;'Ввод данных'!X122&amp;" у  "</f>
        <v>00.01.1900   у  </v>
      </c>
      <c r="G125" t="e">
        <f>DAY('Ввод данных'!#REF!)</f>
        <v>#REF!</v>
      </c>
      <c r="H125" t="e">
        <f>MONTH('Ввод данных'!#REF!)</f>
        <v>#REF!</v>
      </c>
      <c r="I125" t="e">
        <f>TEXT(YEAR('Ввод данных'!#REF!),0)</f>
        <v>#REF!</v>
      </c>
      <c r="J125" t="e">
        <f t="shared" si="9"/>
        <v>#REF!</v>
      </c>
      <c r="K125" t="e">
        <f t="shared" si="10"/>
        <v>#REF!</v>
      </c>
      <c r="L125" t="e">
        <f>J125&amp;"."&amp;K125&amp;"."&amp;I125&amp;"  "&amp;'Ввод данных'!#REF!&amp;" а  "</f>
        <v>#REF!</v>
      </c>
      <c r="M125" t="e">
        <f>DAY('Ввод данных'!#REF!)</f>
        <v>#REF!</v>
      </c>
      <c r="N125" t="e">
        <f>MONTH('Ввод данных'!#REF!)</f>
        <v>#REF!</v>
      </c>
      <c r="O125" t="e">
        <f>TEXT(YEAR('Ввод данных'!#REF!),0)</f>
        <v>#REF!</v>
      </c>
      <c r="P125" t="e">
        <f t="shared" si="11"/>
        <v>#REF!</v>
      </c>
      <c r="Q125" t="e">
        <f t="shared" si="12"/>
        <v>#REF!</v>
      </c>
      <c r="R125" t="e">
        <f>P125&amp;"."&amp;Q125&amp;"."&amp;O125&amp;"  "&amp;'Ввод данных'!#REF!&amp;"  "&amp;'Ввод данных'!#REF!</f>
        <v>#REF!</v>
      </c>
      <c r="S125" t="e">
        <f t="shared" si="13"/>
        <v>#REF!</v>
      </c>
    </row>
    <row r="126" spans="1:19">
      <c r="A126">
        <f>DAY('Ввод данных'!W123)</f>
        <v>0</v>
      </c>
      <c r="B126">
        <f>MONTH('Ввод данных'!W123)</f>
        <v>1</v>
      </c>
      <c r="C126" t="str">
        <f>TEXT(YEAR('Ввод данных'!W123),0)</f>
        <v>1900</v>
      </c>
      <c r="D126" t="str">
        <f t="shared" si="7"/>
        <v>00</v>
      </c>
      <c r="E126" t="str">
        <f t="shared" si="8"/>
        <v>01</v>
      </c>
      <c r="F126" t="str">
        <f>D126&amp;"."&amp;E126&amp;"."&amp;C126&amp;"  "&amp;'Ввод данных'!X123&amp;" у  "</f>
        <v>00.01.1900   у  </v>
      </c>
      <c r="G126" t="e">
        <f>DAY('Ввод данных'!#REF!)</f>
        <v>#REF!</v>
      </c>
      <c r="H126" t="e">
        <f>MONTH('Ввод данных'!#REF!)</f>
        <v>#REF!</v>
      </c>
      <c r="I126" t="e">
        <f>TEXT(YEAR('Ввод данных'!#REF!),0)</f>
        <v>#REF!</v>
      </c>
      <c r="J126" t="e">
        <f t="shared" si="9"/>
        <v>#REF!</v>
      </c>
      <c r="K126" t="e">
        <f t="shared" si="10"/>
        <v>#REF!</v>
      </c>
      <c r="L126" t="e">
        <f>J126&amp;"."&amp;K126&amp;"."&amp;I126&amp;"  "&amp;'Ввод данных'!#REF!&amp;" а  "</f>
        <v>#REF!</v>
      </c>
      <c r="M126" t="e">
        <f>DAY('Ввод данных'!#REF!)</f>
        <v>#REF!</v>
      </c>
      <c r="N126" t="e">
        <f>MONTH('Ввод данных'!#REF!)</f>
        <v>#REF!</v>
      </c>
      <c r="O126" t="e">
        <f>TEXT(YEAR('Ввод данных'!#REF!),0)</f>
        <v>#REF!</v>
      </c>
      <c r="P126" t="e">
        <f t="shared" si="11"/>
        <v>#REF!</v>
      </c>
      <c r="Q126" t="e">
        <f t="shared" si="12"/>
        <v>#REF!</v>
      </c>
      <c r="R126" t="e">
        <f>P126&amp;"."&amp;Q126&amp;"."&amp;O126&amp;"  "&amp;'Ввод данных'!#REF!&amp;"  "&amp;'Ввод данных'!#REF!</f>
        <v>#REF!</v>
      </c>
      <c r="S126" t="e">
        <f t="shared" si="13"/>
        <v>#REF!</v>
      </c>
    </row>
    <row r="127" spans="1:19">
      <c r="A127">
        <f>DAY('Ввод данных'!W124)</f>
        <v>18</v>
      </c>
      <c r="B127">
        <f>MONTH('Ввод данных'!W124)</f>
        <v>7</v>
      </c>
      <c r="C127" t="str">
        <f>TEXT(YEAR('Ввод данных'!W124),0)</f>
        <v>2022</v>
      </c>
      <c r="D127" t="str">
        <f t="shared" si="7"/>
        <v>18</v>
      </c>
      <c r="E127" t="str">
        <f t="shared" si="8"/>
        <v>07</v>
      </c>
      <c r="F127" t="str">
        <f>D127&amp;"."&amp;E127&amp;"."&amp;C127&amp;"  "&amp;'Ввод данных'!X124&amp;" у  "</f>
        <v>18.07.2022  сзд у  </v>
      </c>
      <c r="G127" t="e">
        <f>DAY('Ввод данных'!#REF!)</f>
        <v>#REF!</v>
      </c>
      <c r="H127" t="e">
        <f>MONTH('Ввод данных'!#REF!)</f>
        <v>#REF!</v>
      </c>
      <c r="I127" t="e">
        <f>TEXT(YEAR('Ввод данных'!#REF!),0)</f>
        <v>#REF!</v>
      </c>
      <c r="J127" t="e">
        <f t="shared" si="9"/>
        <v>#REF!</v>
      </c>
      <c r="K127" t="e">
        <f t="shared" si="10"/>
        <v>#REF!</v>
      </c>
      <c r="L127" t="e">
        <f>J127&amp;"."&amp;K127&amp;"."&amp;I127&amp;"  "&amp;'Ввод данных'!#REF!&amp;" а  "</f>
        <v>#REF!</v>
      </c>
      <c r="M127" t="e">
        <f>DAY('Ввод данных'!#REF!)</f>
        <v>#REF!</v>
      </c>
      <c r="N127" t="e">
        <f>MONTH('Ввод данных'!#REF!)</f>
        <v>#REF!</v>
      </c>
      <c r="O127" t="e">
        <f>TEXT(YEAR('Ввод данных'!#REF!),0)</f>
        <v>#REF!</v>
      </c>
      <c r="P127" t="e">
        <f t="shared" si="11"/>
        <v>#REF!</v>
      </c>
      <c r="Q127" t="e">
        <f t="shared" si="12"/>
        <v>#REF!</v>
      </c>
      <c r="R127" t="e">
        <f>P127&amp;"."&amp;Q127&amp;"."&amp;O127&amp;"  "&amp;'Ввод данных'!#REF!&amp;"  "&amp;'Ввод данных'!#REF!</f>
        <v>#REF!</v>
      </c>
      <c r="S127" t="e">
        <f t="shared" si="13"/>
        <v>#REF!</v>
      </c>
    </row>
    <row r="128" spans="1:19">
      <c r="A128">
        <f>DAY('Ввод данных'!W125)</f>
        <v>0</v>
      </c>
      <c r="B128">
        <f>MONTH('Ввод данных'!W125)</f>
        <v>1</v>
      </c>
      <c r="C128" t="str">
        <f>TEXT(YEAR('Ввод данных'!W125),0)</f>
        <v>1900</v>
      </c>
      <c r="D128" t="str">
        <f t="shared" si="7"/>
        <v>00</v>
      </c>
      <c r="E128" t="str">
        <f t="shared" si="8"/>
        <v>01</v>
      </c>
      <c r="F128" t="str">
        <f>D128&amp;"."&amp;E128&amp;"."&amp;C128&amp;"  "&amp;'Ввод данных'!X125&amp;" у  "</f>
        <v>00.01.1900   у  </v>
      </c>
      <c r="G128" t="e">
        <f>DAY('Ввод данных'!#REF!)</f>
        <v>#REF!</v>
      </c>
      <c r="H128" t="e">
        <f>MONTH('Ввод данных'!#REF!)</f>
        <v>#REF!</v>
      </c>
      <c r="I128" t="e">
        <f>TEXT(YEAR('Ввод данных'!#REF!),0)</f>
        <v>#REF!</v>
      </c>
      <c r="J128" t="e">
        <f t="shared" si="9"/>
        <v>#REF!</v>
      </c>
      <c r="K128" t="e">
        <f t="shared" si="10"/>
        <v>#REF!</v>
      </c>
      <c r="L128" t="e">
        <f>J128&amp;"."&amp;K128&amp;"."&amp;I128&amp;"  "&amp;'Ввод данных'!#REF!&amp;" а  "</f>
        <v>#REF!</v>
      </c>
      <c r="M128" t="e">
        <f>DAY('Ввод данных'!#REF!)</f>
        <v>#REF!</v>
      </c>
      <c r="N128" t="e">
        <f>MONTH('Ввод данных'!#REF!)</f>
        <v>#REF!</v>
      </c>
      <c r="O128" t="e">
        <f>TEXT(YEAR('Ввод данных'!#REF!),0)</f>
        <v>#REF!</v>
      </c>
      <c r="P128" t="e">
        <f t="shared" si="11"/>
        <v>#REF!</v>
      </c>
      <c r="Q128" t="e">
        <f t="shared" si="12"/>
        <v>#REF!</v>
      </c>
      <c r="R128" t="e">
        <f>P128&amp;"."&amp;Q128&amp;"."&amp;O128&amp;"  "&amp;'Ввод данных'!#REF!&amp;"  "&amp;'Ввод данных'!#REF!</f>
        <v>#REF!</v>
      </c>
      <c r="S128" t="e">
        <f t="shared" si="13"/>
        <v>#REF!</v>
      </c>
    </row>
    <row r="129" spans="1:19">
      <c r="A129">
        <f>DAY('Ввод данных'!W126)</f>
        <v>17</v>
      </c>
      <c r="B129">
        <f>MONTH('Ввод данных'!W126)</f>
        <v>2</v>
      </c>
      <c r="C129" t="str">
        <f>TEXT(YEAR('Ввод данных'!W126),0)</f>
        <v>2023</v>
      </c>
      <c r="D129" t="str">
        <f t="shared" si="7"/>
        <v>17</v>
      </c>
      <c r="E129" t="str">
        <f t="shared" si="8"/>
        <v>02</v>
      </c>
      <c r="F129" t="str">
        <f>D129&amp;"."&amp;E129&amp;"."&amp;C129&amp;"  "&amp;'Ввод данных'!X126&amp;" у  "</f>
        <v>17.02.2023  высшая у  </v>
      </c>
      <c r="G129" t="e">
        <f>DAY('Ввод данных'!#REF!)</f>
        <v>#REF!</v>
      </c>
      <c r="H129" t="e">
        <f>MONTH('Ввод данных'!#REF!)</f>
        <v>#REF!</v>
      </c>
      <c r="I129" t="e">
        <f>TEXT(YEAR('Ввод данных'!#REF!),0)</f>
        <v>#REF!</v>
      </c>
      <c r="J129" t="e">
        <f t="shared" si="9"/>
        <v>#REF!</v>
      </c>
      <c r="K129" t="e">
        <f t="shared" si="10"/>
        <v>#REF!</v>
      </c>
      <c r="L129" t="e">
        <f>J129&amp;"."&amp;K129&amp;"."&amp;I129&amp;"  "&amp;'Ввод данных'!#REF!&amp;" а  "</f>
        <v>#REF!</v>
      </c>
      <c r="M129" t="e">
        <f>DAY('Ввод данных'!#REF!)</f>
        <v>#REF!</v>
      </c>
      <c r="N129" t="e">
        <f>MONTH('Ввод данных'!#REF!)</f>
        <v>#REF!</v>
      </c>
      <c r="O129" t="e">
        <f>TEXT(YEAR('Ввод данных'!#REF!),0)</f>
        <v>#REF!</v>
      </c>
      <c r="P129" t="e">
        <f t="shared" si="11"/>
        <v>#REF!</v>
      </c>
      <c r="Q129" t="e">
        <f t="shared" si="12"/>
        <v>#REF!</v>
      </c>
      <c r="R129" t="e">
        <f>P129&amp;"."&amp;Q129&amp;"."&amp;O129&amp;"  "&amp;'Ввод данных'!#REF!&amp;"  "&amp;'Ввод данных'!#REF!</f>
        <v>#REF!</v>
      </c>
      <c r="S129" t="e">
        <f t="shared" si="13"/>
        <v>#REF!</v>
      </c>
    </row>
    <row r="130" spans="1:19">
      <c r="A130">
        <f>DAY('Ввод данных'!W127)</f>
        <v>17</v>
      </c>
      <c r="B130">
        <f>MONTH('Ввод данных'!W127)</f>
        <v>12</v>
      </c>
      <c r="C130" t="str">
        <f>TEXT(YEAR('Ввод данных'!W127),0)</f>
        <v>2021</v>
      </c>
      <c r="D130" t="str">
        <f t="shared" si="7"/>
        <v>17</v>
      </c>
      <c r="E130" t="str">
        <f t="shared" si="8"/>
        <v>12</v>
      </c>
      <c r="F130" t="str">
        <f>D130&amp;"."&amp;E130&amp;"."&amp;C130&amp;"  "&amp;'Ввод данных'!X127&amp;" у  "</f>
        <v>17.12.2021  высшая у  </v>
      </c>
      <c r="G130" t="e">
        <f>DAY('Ввод данных'!#REF!)</f>
        <v>#REF!</v>
      </c>
      <c r="H130" t="e">
        <f>MONTH('Ввод данных'!#REF!)</f>
        <v>#REF!</v>
      </c>
      <c r="I130" t="e">
        <f>TEXT(YEAR('Ввод данных'!#REF!),0)</f>
        <v>#REF!</v>
      </c>
      <c r="J130" t="e">
        <f t="shared" si="9"/>
        <v>#REF!</v>
      </c>
      <c r="K130" t="e">
        <f t="shared" si="10"/>
        <v>#REF!</v>
      </c>
      <c r="L130" t="e">
        <f>J130&amp;"."&amp;K130&amp;"."&amp;I130&amp;"  "&amp;'Ввод данных'!#REF!&amp;" а  "</f>
        <v>#REF!</v>
      </c>
      <c r="M130" t="e">
        <f>DAY('Ввод данных'!#REF!)</f>
        <v>#REF!</v>
      </c>
      <c r="N130" t="e">
        <f>MONTH('Ввод данных'!#REF!)</f>
        <v>#REF!</v>
      </c>
      <c r="O130" t="e">
        <f>TEXT(YEAR('Ввод данных'!#REF!),0)</f>
        <v>#REF!</v>
      </c>
      <c r="P130" t="e">
        <f t="shared" si="11"/>
        <v>#REF!</v>
      </c>
      <c r="Q130" t="e">
        <f t="shared" si="12"/>
        <v>#REF!</v>
      </c>
      <c r="R130" t="e">
        <f>P130&amp;"."&amp;Q130&amp;"."&amp;O130&amp;"  "&amp;'Ввод данных'!#REF!&amp;"  "&amp;'Ввод данных'!#REF!</f>
        <v>#REF!</v>
      </c>
      <c r="S130" t="e">
        <f t="shared" si="13"/>
        <v>#REF!</v>
      </c>
    </row>
    <row r="131" spans="1:19">
      <c r="A131">
        <f>DAY('Ввод данных'!W128)</f>
        <v>1</v>
      </c>
      <c r="B131">
        <f>MONTH('Ввод данных'!W128)</f>
        <v>2</v>
      </c>
      <c r="C131" t="str">
        <f>TEXT(YEAR('Ввод данных'!W128),0)</f>
        <v>2024</v>
      </c>
      <c r="D131" t="str">
        <f t="shared" si="7"/>
        <v>01</v>
      </c>
      <c r="E131" t="str">
        <f t="shared" si="8"/>
        <v>02</v>
      </c>
      <c r="F131" t="str">
        <f>D131&amp;"."&amp;E131&amp;"."&amp;C131&amp;"  "&amp;'Ввод данных'!X128&amp;" у  "</f>
        <v>01.02.2024  высшая у  </v>
      </c>
      <c r="G131" t="e">
        <f>DAY('Ввод данных'!#REF!)</f>
        <v>#REF!</v>
      </c>
      <c r="H131" t="e">
        <f>MONTH('Ввод данных'!#REF!)</f>
        <v>#REF!</v>
      </c>
      <c r="I131" t="e">
        <f>TEXT(YEAR('Ввод данных'!#REF!),0)</f>
        <v>#REF!</v>
      </c>
      <c r="J131" t="e">
        <f t="shared" si="9"/>
        <v>#REF!</v>
      </c>
      <c r="K131" t="e">
        <f t="shared" si="10"/>
        <v>#REF!</v>
      </c>
      <c r="L131" t="e">
        <f>J131&amp;"."&amp;K131&amp;"."&amp;I131&amp;"  "&amp;'Ввод данных'!#REF!&amp;" а  "</f>
        <v>#REF!</v>
      </c>
      <c r="M131" t="e">
        <f>DAY('Ввод данных'!#REF!)</f>
        <v>#REF!</v>
      </c>
      <c r="N131" t="e">
        <f>MONTH('Ввод данных'!#REF!)</f>
        <v>#REF!</v>
      </c>
      <c r="O131" t="e">
        <f>TEXT(YEAR('Ввод данных'!#REF!),0)</f>
        <v>#REF!</v>
      </c>
      <c r="P131" t="e">
        <f t="shared" si="11"/>
        <v>#REF!</v>
      </c>
      <c r="Q131" t="e">
        <f t="shared" si="12"/>
        <v>#REF!</v>
      </c>
      <c r="R131" t="e">
        <f>P131&amp;"."&amp;Q131&amp;"."&amp;O131&amp;"  "&amp;'Ввод данных'!#REF!&amp;"  "&amp;'Ввод данных'!#REF!</f>
        <v>#REF!</v>
      </c>
      <c r="S131" t="e">
        <f t="shared" si="13"/>
        <v>#REF!</v>
      </c>
    </row>
    <row r="132" spans="1:19">
      <c r="A132">
        <f>DAY('Ввод данных'!W129)</f>
        <v>14</v>
      </c>
      <c r="B132">
        <f>MONTH('Ввод данных'!W129)</f>
        <v>2</v>
      </c>
      <c r="C132" t="str">
        <f>TEXT(YEAR('Ввод данных'!W129),0)</f>
        <v>2022</v>
      </c>
      <c r="D132" t="str">
        <f t="shared" si="7"/>
        <v>14</v>
      </c>
      <c r="E132" t="str">
        <f t="shared" si="8"/>
        <v>02</v>
      </c>
      <c r="F132" t="str">
        <f>D132&amp;"."&amp;E132&amp;"."&amp;C132&amp;"  "&amp;'Ввод данных'!X129&amp;" у  "</f>
        <v>14.02.2022  сзд у  </v>
      </c>
      <c r="G132" t="e">
        <f>DAY('Ввод данных'!#REF!)</f>
        <v>#REF!</v>
      </c>
      <c r="H132" t="e">
        <f>MONTH('Ввод данных'!#REF!)</f>
        <v>#REF!</v>
      </c>
      <c r="I132" t="e">
        <f>TEXT(YEAR('Ввод данных'!#REF!),0)</f>
        <v>#REF!</v>
      </c>
      <c r="J132" t="e">
        <f t="shared" si="9"/>
        <v>#REF!</v>
      </c>
      <c r="K132" t="e">
        <f t="shared" si="10"/>
        <v>#REF!</v>
      </c>
      <c r="L132" t="e">
        <f>J132&amp;"."&amp;K132&amp;"."&amp;I132&amp;"  "&amp;'Ввод данных'!#REF!&amp;" а  "</f>
        <v>#REF!</v>
      </c>
      <c r="M132" t="e">
        <f>DAY('Ввод данных'!#REF!)</f>
        <v>#REF!</v>
      </c>
      <c r="N132" t="e">
        <f>MONTH('Ввод данных'!#REF!)</f>
        <v>#REF!</v>
      </c>
      <c r="O132" t="e">
        <f>TEXT(YEAR('Ввод данных'!#REF!),0)</f>
        <v>#REF!</v>
      </c>
      <c r="P132" t="e">
        <f t="shared" si="11"/>
        <v>#REF!</v>
      </c>
      <c r="Q132" t="e">
        <f t="shared" si="12"/>
        <v>#REF!</v>
      </c>
      <c r="R132" t="e">
        <f>P132&amp;"."&amp;Q132&amp;"."&amp;O132&amp;"  "&amp;'Ввод данных'!#REF!&amp;"  "&amp;'Ввод данных'!#REF!</f>
        <v>#REF!</v>
      </c>
      <c r="S132" t="e">
        <f t="shared" si="13"/>
        <v>#REF!</v>
      </c>
    </row>
    <row r="133" spans="1:19">
      <c r="A133">
        <f>DAY('Ввод данных'!W130)</f>
        <v>2</v>
      </c>
      <c r="B133">
        <f>MONTH('Ввод данных'!W130)</f>
        <v>11</v>
      </c>
      <c r="C133" t="str">
        <f>TEXT(YEAR('Ввод данных'!W130),0)</f>
        <v>2020</v>
      </c>
      <c r="D133" t="str">
        <f t="shared" si="7"/>
        <v>02</v>
      </c>
      <c r="E133" t="str">
        <f t="shared" si="8"/>
        <v>11</v>
      </c>
      <c r="F133" t="str">
        <f>D133&amp;"."&amp;E133&amp;"."&amp;C133&amp;"  "&amp;'Ввод данных'!X130&amp;" у  "</f>
        <v>02.11.2020  высшая у  </v>
      </c>
      <c r="G133" t="e">
        <f>DAY('Ввод данных'!#REF!)</f>
        <v>#REF!</v>
      </c>
      <c r="H133" t="e">
        <f>MONTH('Ввод данных'!#REF!)</f>
        <v>#REF!</v>
      </c>
      <c r="I133" t="e">
        <f>TEXT(YEAR('Ввод данных'!#REF!),0)</f>
        <v>#REF!</v>
      </c>
      <c r="J133" t="e">
        <f t="shared" si="9"/>
        <v>#REF!</v>
      </c>
      <c r="K133" t="e">
        <f t="shared" si="10"/>
        <v>#REF!</v>
      </c>
      <c r="L133" t="e">
        <f>J133&amp;"."&amp;K133&amp;"."&amp;I133&amp;"  "&amp;'Ввод данных'!#REF!&amp;" а  "</f>
        <v>#REF!</v>
      </c>
      <c r="M133" t="e">
        <f>DAY('Ввод данных'!#REF!)</f>
        <v>#REF!</v>
      </c>
      <c r="N133" t="e">
        <f>MONTH('Ввод данных'!#REF!)</f>
        <v>#REF!</v>
      </c>
      <c r="O133" t="e">
        <f>TEXT(YEAR('Ввод данных'!#REF!),0)</f>
        <v>#REF!</v>
      </c>
      <c r="P133" t="e">
        <f t="shared" si="11"/>
        <v>#REF!</v>
      </c>
      <c r="Q133" t="e">
        <f t="shared" si="12"/>
        <v>#REF!</v>
      </c>
      <c r="R133" t="e">
        <f>P133&amp;"."&amp;Q133&amp;"."&amp;O133&amp;"  "&amp;'Ввод данных'!#REF!&amp;"  "&amp;'Ввод данных'!#REF!</f>
        <v>#REF!</v>
      </c>
      <c r="S133" t="e">
        <f t="shared" si="13"/>
        <v>#REF!</v>
      </c>
    </row>
    <row r="134" spans="1:19">
      <c r="A134">
        <f>DAY('Ввод данных'!W131)</f>
        <v>18</v>
      </c>
      <c r="B134">
        <f>MONTH('Ввод данных'!W131)</f>
        <v>8</v>
      </c>
      <c r="C134" t="str">
        <f>TEXT(YEAR('Ввод данных'!W131),0)</f>
        <v>2023</v>
      </c>
      <c r="D134" t="str">
        <f t="shared" si="7"/>
        <v>18</v>
      </c>
      <c r="E134" t="str">
        <f t="shared" si="8"/>
        <v>08</v>
      </c>
      <c r="F134" t="str">
        <f>D134&amp;"."&amp;E134&amp;"."&amp;C134&amp;"  "&amp;'Ввод данных'!X131&amp;" у  "</f>
        <v>18.08.2023  сзд у  </v>
      </c>
      <c r="G134" t="e">
        <f>DAY('Ввод данных'!#REF!)</f>
        <v>#REF!</v>
      </c>
      <c r="H134" t="e">
        <f>MONTH('Ввод данных'!#REF!)</f>
        <v>#REF!</v>
      </c>
      <c r="I134" t="e">
        <f>TEXT(YEAR('Ввод данных'!#REF!),0)</f>
        <v>#REF!</v>
      </c>
      <c r="J134" t="e">
        <f t="shared" si="9"/>
        <v>#REF!</v>
      </c>
      <c r="K134" t="e">
        <f t="shared" si="10"/>
        <v>#REF!</v>
      </c>
      <c r="L134" t="e">
        <f>J134&amp;"."&amp;K134&amp;"."&amp;I134&amp;"  "&amp;'Ввод данных'!#REF!&amp;" а  "</f>
        <v>#REF!</v>
      </c>
      <c r="M134" t="e">
        <f>DAY('Ввод данных'!#REF!)</f>
        <v>#REF!</v>
      </c>
      <c r="N134" t="e">
        <f>MONTH('Ввод данных'!#REF!)</f>
        <v>#REF!</v>
      </c>
      <c r="O134" t="e">
        <f>TEXT(YEAR('Ввод данных'!#REF!),0)</f>
        <v>#REF!</v>
      </c>
      <c r="P134" t="e">
        <f t="shared" si="11"/>
        <v>#REF!</v>
      </c>
      <c r="Q134" t="e">
        <f t="shared" si="12"/>
        <v>#REF!</v>
      </c>
      <c r="R134" t="e">
        <f>P134&amp;"."&amp;Q134&amp;"."&amp;O134&amp;"  "&amp;'Ввод данных'!#REF!&amp;"  "&amp;'Ввод данных'!#REF!</f>
        <v>#REF!</v>
      </c>
      <c r="S134" t="e">
        <f t="shared" si="13"/>
        <v>#REF!</v>
      </c>
    </row>
    <row r="135" spans="1:19">
      <c r="A135">
        <f>DAY('Ввод данных'!W132)</f>
        <v>18</v>
      </c>
      <c r="B135">
        <f>MONTH('Ввод данных'!W132)</f>
        <v>8</v>
      </c>
      <c r="C135" t="str">
        <f>TEXT(YEAR('Ввод данных'!W132),0)</f>
        <v>2023</v>
      </c>
      <c r="D135" t="str">
        <f t="shared" si="7"/>
        <v>18</v>
      </c>
      <c r="E135" t="str">
        <f t="shared" si="8"/>
        <v>08</v>
      </c>
      <c r="F135" t="str">
        <f>D135&amp;"."&amp;E135&amp;"."&amp;C135&amp;"  "&amp;'Ввод данных'!X132&amp;" у  "</f>
        <v>18.08.2023  сзд у  </v>
      </c>
      <c r="G135" t="e">
        <f>DAY('Ввод данных'!#REF!)</f>
        <v>#REF!</v>
      </c>
      <c r="H135" t="e">
        <f>MONTH('Ввод данных'!#REF!)</f>
        <v>#REF!</v>
      </c>
      <c r="I135" t="e">
        <f>TEXT(YEAR('Ввод данных'!#REF!),0)</f>
        <v>#REF!</v>
      </c>
      <c r="J135" t="e">
        <f t="shared" si="9"/>
        <v>#REF!</v>
      </c>
      <c r="K135" t="e">
        <f t="shared" si="10"/>
        <v>#REF!</v>
      </c>
      <c r="L135" t="e">
        <f>J135&amp;"."&amp;K135&amp;"."&amp;I135&amp;"  "&amp;'Ввод данных'!#REF!&amp;" а  "</f>
        <v>#REF!</v>
      </c>
      <c r="M135" t="e">
        <f>DAY('Ввод данных'!#REF!)</f>
        <v>#REF!</v>
      </c>
      <c r="N135" t="e">
        <f>MONTH('Ввод данных'!#REF!)</f>
        <v>#REF!</v>
      </c>
      <c r="O135" t="e">
        <f>TEXT(YEAR('Ввод данных'!#REF!),0)</f>
        <v>#REF!</v>
      </c>
      <c r="P135" t="e">
        <f t="shared" si="11"/>
        <v>#REF!</v>
      </c>
      <c r="Q135" t="e">
        <f t="shared" si="12"/>
        <v>#REF!</v>
      </c>
      <c r="R135" t="e">
        <f>P135&amp;"."&amp;Q135&amp;"."&amp;O135&amp;"  "&amp;'Ввод данных'!#REF!&amp;"  "&amp;'Ввод данных'!#REF!</f>
        <v>#REF!</v>
      </c>
      <c r="S135" t="e">
        <f t="shared" si="13"/>
        <v>#REF!</v>
      </c>
    </row>
    <row r="136" spans="1:19">
      <c r="A136">
        <f>DAY('Ввод данных'!W149)</f>
        <v>0</v>
      </c>
      <c r="B136">
        <f>MONTH('Ввод данных'!W149)</f>
        <v>1</v>
      </c>
      <c r="C136" t="str">
        <f>TEXT(YEAR('Ввод данных'!W149),0)</f>
        <v>1900</v>
      </c>
      <c r="D136" t="str">
        <f t="shared" si="7"/>
        <v>00</v>
      </c>
      <c r="E136" t="str">
        <f t="shared" si="8"/>
        <v>01</v>
      </c>
      <c r="F136" t="str">
        <f>D136&amp;"."&amp;E136&amp;"."&amp;C136&amp;"  "&amp;'Ввод данных'!X149&amp;" у  "</f>
        <v>00.01.1900   у  </v>
      </c>
      <c r="G136" t="e">
        <f>DAY('Ввод данных'!#REF!)</f>
        <v>#REF!</v>
      </c>
      <c r="H136" t="e">
        <f>MONTH('Ввод данных'!#REF!)</f>
        <v>#REF!</v>
      </c>
      <c r="I136" t="e">
        <f>TEXT(YEAR('Ввод данных'!#REF!),0)</f>
        <v>#REF!</v>
      </c>
      <c r="J136" t="e">
        <f t="shared" si="9"/>
        <v>#REF!</v>
      </c>
      <c r="K136" t="e">
        <f t="shared" si="10"/>
        <v>#REF!</v>
      </c>
      <c r="L136" t="e">
        <f>J136&amp;"."&amp;K136&amp;"."&amp;I136&amp;"  "&amp;'Ввод данных'!#REF!&amp;" а  "</f>
        <v>#REF!</v>
      </c>
      <c r="M136" t="e">
        <f>DAY('Ввод данных'!#REF!)</f>
        <v>#REF!</v>
      </c>
      <c r="N136" t="e">
        <f>MONTH('Ввод данных'!#REF!)</f>
        <v>#REF!</v>
      </c>
      <c r="O136" t="e">
        <f>TEXT(YEAR('Ввод данных'!#REF!),0)</f>
        <v>#REF!</v>
      </c>
      <c r="P136" t="e">
        <f t="shared" si="11"/>
        <v>#REF!</v>
      </c>
      <c r="Q136" t="e">
        <f t="shared" si="12"/>
        <v>#REF!</v>
      </c>
      <c r="R136" t="e">
        <f>P136&amp;"."&amp;Q136&amp;"."&amp;O136&amp;"  "&amp;'Ввод данных'!#REF!&amp;"  "&amp;'Ввод данных'!#REF!</f>
        <v>#REF!</v>
      </c>
      <c r="S136" t="e">
        <f t="shared" si="13"/>
        <v>#REF!</v>
      </c>
    </row>
    <row r="137" spans="1:19">
      <c r="A137" t="e">
        <f>DAY('Ввод данных'!#REF!)</f>
        <v>#REF!</v>
      </c>
      <c r="B137" t="e">
        <f>MONTH('Ввод данных'!#REF!)</f>
        <v>#REF!</v>
      </c>
      <c r="C137" t="e">
        <f>TEXT(YEAR('Ввод данных'!#REF!),0)</f>
        <v>#REF!</v>
      </c>
      <c r="D137" t="e">
        <f t="shared" si="7"/>
        <v>#REF!</v>
      </c>
      <c r="E137" t="e">
        <f t="shared" si="8"/>
        <v>#REF!</v>
      </c>
      <c r="F137" t="e">
        <f>D137&amp;"."&amp;E137&amp;"."&amp;C137&amp;"  "&amp;'Ввод данных'!#REF!&amp;" у  "</f>
        <v>#REF!</v>
      </c>
      <c r="G137" t="e">
        <f>DAY('Ввод данных'!#REF!)</f>
        <v>#REF!</v>
      </c>
      <c r="H137" t="e">
        <f>MONTH('Ввод данных'!#REF!)</f>
        <v>#REF!</v>
      </c>
      <c r="I137" t="e">
        <f>TEXT(YEAR('Ввод данных'!#REF!),0)</f>
        <v>#REF!</v>
      </c>
      <c r="J137" t="e">
        <f t="shared" si="9"/>
        <v>#REF!</v>
      </c>
      <c r="K137" t="e">
        <f t="shared" si="10"/>
        <v>#REF!</v>
      </c>
      <c r="L137" t="e">
        <f>J137&amp;"."&amp;K137&amp;"."&amp;I137&amp;"  "&amp;'Ввод данных'!#REF!&amp;" а  "</f>
        <v>#REF!</v>
      </c>
      <c r="M137" t="e">
        <f>DAY('Ввод данных'!#REF!)</f>
        <v>#REF!</v>
      </c>
      <c r="N137" t="e">
        <f>MONTH('Ввод данных'!#REF!)</f>
        <v>#REF!</v>
      </c>
      <c r="O137" t="e">
        <f>TEXT(YEAR('Ввод данных'!#REF!),0)</f>
        <v>#REF!</v>
      </c>
      <c r="P137" t="e">
        <f t="shared" si="11"/>
        <v>#REF!</v>
      </c>
      <c r="Q137" t="e">
        <f t="shared" si="12"/>
        <v>#REF!</v>
      </c>
      <c r="R137" t="e">
        <f>P137&amp;"."&amp;Q137&amp;"."&amp;O137&amp;"  "&amp;'Ввод данных'!#REF!&amp;"  "&amp;'Ввод данных'!#REF!</f>
        <v>#REF!</v>
      </c>
      <c r="S137" t="e">
        <f t="shared" si="13"/>
        <v>#REF!</v>
      </c>
    </row>
    <row r="138" spans="1:19">
      <c r="A138">
        <f>DAY('Ввод данных'!W136)</f>
        <v>0</v>
      </c>
      <c r="B138">
        <f>MONTH('Ввод данных'!W136)</f>
        <v>1</v>
      </c>
      <c r="C138" t="str">
        <f>TEXT(YEAR('Ввод данных'!W136),0)</f>
        <v>1900</v>
      </c>
      <c r="D138" t="str">
        <f t="shared" si="7"/>
        <v>00</v>
      </c>
      <c r="E138" t="str">
        <f t="shared" si="8"/>
        <v>01</v>
      </c>
      <c r="F138" t="str">
        <f>D138&amp;"."&amp;E138&amp;"."&amp;C138&amp;"  "&amp;'Ввод данных'!X136&amp;" у  "</f>
        <v>00.01.1900   у  </v>
      </c>
      <c r="G138" t="e">
        <f>DAY('Ввод данных'!#REF!)</f>
        <v>#REF!</v>
      </c>
      <c r="H138" t="e">
        <f>MONTH('Ввод данных'!#REF!)</f>
        <v>#REF!</v>
      </c>
      <c r="I138" t="e">
        <f>TEXT(YEAR('Ввод данных'!#REF!),0)</f>
        <v>#REF!</v>
      </c>
      <c r="J138" t="e">
        <f t="shared" si="9"/>
        <v>#REF!</v>
      </c>
      <c r="K138" t="e">
        <f t="shared" si="10"/>
        <v>#REF!</v>
      </c>
      <c r="L138" t="e">
        <f>J138&amp;"."&amp;K138&amp;"."&amp;I138&amp;"  "&amp;'Ввод данных'!#REF!&amp;" а  "</f>
        <v>#REF!</v>
      </c>
      <c r="M138" t="e">
        <f>DAY('Ввод данных'!#REF!)</f>
        <v>#REF!</v>
      </c>
      <c r="N138" t="e">
        <f>MONTH('Ввод данных'!#REF!)</f>
        <v>#REF!</v>
      </c>
      <c r="O138" t="e">
        <f>TEXT(YEAR('Ввод данных'!#REF!),0)</f>
        <v>#REF!</v>
      </c>
      <c r="P138" t="e">
        <f t="shared" si="11"/>
        <v>#REF!</v>
      </c>
      <c r="Q138" t="e">
        <f t="shared" si="12"/>
        <v>#REF!</v>
      </c>
      <c r="R138" t="e">
        <f>P138&amp;"."&amp;Q138&amp;"."&amp;O138&amp;"  "&amp;'Ввод данных'!#REF!&amp;"  "&amp;'Ввод данных'!#REF!</f>
        <v>#REF!</v>
      </c>
      <c r="S138" t="e">
        <f t="shared" si="13"/>
        <v>#REF!</v>
      </c>
    </row>
    <row r="139" spans="1:19">
      <c r="A139">
        <f>DAY('Ввод данных'!W137)</f>
        <v>0</v>
      </c>
      <c r="B139">
        <f>MONTH('Ввод данных'!W137)</f>
        <v>1</v>
      </c>
      <c r="C139" t="str">
        <f>TEXT(YEAR('Ввод данных'!W137),0)</f>
        <v>1900</v>
      </c>
      <c r="D139" t="str">
        <f t="shared" si="7"/>
        <v>00</v>
      </c>
      <c r="E139" t="str">
        <f t="shared" si="8"/>
        <v>01</v>
      </c>
      <c r="F139" t="str">
        <f>D139&amp;"."&amp;E139&amp;"."&amp;C139&amp;"  "&amp;'Ввод данных'!X137&amp;" у  "</f>
        <v>00.01.1900   у  </v>
      </c>
      <c r="G139" t="e">
        <f>DAY('Ввод данных'!#REF!)</f>
        <v>#REF!</v>
      </c>
      <c r="H139" t="e">
        <f>MONTH('Ввод данных'!#REF!)</f>
        <v>#REF!</v>
      </c>
      <c r="I139" t="e">
        <f>TEXT(YEAR('Ввод данных'!#REF!),0)</f>
        <v>#REF!</v>
      </c>
      <c r="J139" t="e">
        <f t="shared" si="9"/>
        <v>#REF!</v>
      </c>
      <c r="K139" t="e">
        <f t="shared" si="10"/>
        <v>#REF!</v>
      </c>
      <c r="L139" t="e">
        <f>J139&amp;"."&amp;K139&amp;"."&amp;I139&amp;"  "&amp;'Ввод данных'!#REF!&amp;" а  "</f>
        <v>#REF!</v>
      </c>
      <c r="M139" t="e">
        <f>DAY('Ввод данных'!#REF!)</f>
        <v>#REF!</v>
      </c>
      <c r="N139" t="e">
        <f>MONTH('Ввод данных'!#REF!)</f>
        <v>#REF!</v>
      </c>
      <c r="O139" t="e">
        <f>TEXT(YEAR('Ввод данных'!#REF!),0)</f>
        <v>#REF!</v>
      </c>
      <c r="P139" t="e">
        <f t="shared" si="11"/>
        <v>#REF!</v>
      </c>
      <c r="Q139" t="e">
        <f t="shared" si="12"/>
        <v>#REF!</v>
      </c>
      <c r="R139" t="e">
        <f>P139&amp;"."&amp;Q139&amp;"."&amp;O139&amp;"  "&amp;'Ввод данных'!#REF!&amp;"  "&amp;'Ввод данных'!#REF!</f>
        <v>#REF!</v>
      </c>
      <c r="S139" t="e">
        <f t="shared" si="13"/>
        <v>#REF!</v>
      </c>
    </row>
    <row r="140" spans="1:19">
      <c r="A140">
        <f>DAY('Ввод данных'!W134)</f>
        <v>0</v>
      </c>
      <c r="B140">
        <f>MONTH('Ввод данных'!W134)</f>
        <v>1</v>
      </c>
      <c r="C140" t="str">
        <f>TEXT(YEAR('Ввод данных'!W134),0)</f>
        <v>1900</v>
      </c>
      <c r="D140" t="str">
        <f t="shared" si="7"/>
        <v>00</v>
      </c>
      <c r="E140" t="str">
        <f t="shared" si="8"/>
        <v>01</v>
      </c>
      <c r="F140" t="str">
        <f>D140&amp;"."&amp;E140&amp;"."&amp;C140&amp;"  "&amp;'Ввод данных'!X134&amp;" у  "</f>
        <v>00.01.1900   у  </v>
      </c>
      <c r="G140" t="e">
        <f>DAY('Ввод данных'!#REF!)</f>
        <v>#REF!</v>
      </c>
      <c r="H140" t="e">
        <f>MONTH('Ввод данных'!#REF!)</f>
        <v>#REF!</v>
      </c>
      <c r="I140" t="e">
        <f>TEXT(YEAR('Ввод данных'!#REF!),0)</f>
        <v>#REF!</v>
      </c>
      <c r="J140" t="e">
        <f t="shared" si="9"/>
        <v>#REF!</v>
      </c>
      <c r="K140" t="e">
        <f t="shared" si="10"/>
        <v>#REF!</v>
      </c>
      <c r="L140" t="e">
        <f>J140&amp;"."&amp;K140&amp;"."&amp;I140&amp;"  "&amp;'Ввод данных'!#REF!&amp;" а  "</f>
        <v>#REF!</v>
      </c>
      <c r="M140" t="e">
        <f>DAY('Ввод данных'!#REF!)</f>
        <v>#REF!</v>
      </c>
      <c r="N140" t="e">
        <f>MONTH('Ввод данных'!#REF!)</f>
        <v>#REF!</v>
      </c>
      <c r="O140" t="e">
        <f>TEXT(YEAR('Ввод данных'!#REF!),0)</f>
        <v>#REF!</v>
      </c>
      <c r="P140" t="e">
        <f t="shared" si="11"/>
        <v>#REF!</v>
      </c>
      <c r="Q140" t="e">
        <f t="shared" si="12"/>
        <v>#REF!</v>
      </c>
      <c r="R140" t="e">
        <f>P140&amp;"."&amp;Q140&amp;"."&amp;O140&amp;"  "&amp;'Ввод данных'!#REF!&amp;"  "&amp;'Ввод данных'!#REF!</f>
        <v>#REF!</v>
      </c>
      <c r="S140" t="e">
        <f t="shared" si="13"/>
        <v>#REF!</v>
      </c>
    </row>
    <row r="141" spans="1:19">
      <c r="A141">
        <f>DAY('Ввод данных'!W139)</f>
        <v>0</v>
      </c>
      <c r="B141">
        <f>MONTH('Ввод данных'!W139)</f>
        <v>1</v>
      </c>
      <c r="C141" t="str">
        <f>TEXT(YEAR('Ввод данных'!W139),0)</f>
        <v>1900</v>
      </c>
      <c r="D141" t="str">
        <f t="shared" si="7"/>
        <v>00</v>
      </c>
      <c r="E141" t="str">
        <f t="shared" si="8"/>
        <v>01</v>
      </c>
      <c r="F141" t="str">
        <f>D141&amp;"."&amp;E141&amp;"."&amp;C141&amp;"  "&amp;'Ввод данных'!X139&amp;" у  "</f>
        <v>00.01.1900   у  </v>
      </c>
      <c r="G141" t="e">
        <f>DAY('Ввод данных'!#REF!)</f>
        <v>#REF!</v>
      </c>
      <c r="H141" t="e">
        <f>MONTH('Ввод данных'!#REF!)</f>
        <v>#REF!</v>
      </c>
      <c r="I141" t="e">
        <f>TEXT(YEAR('Ввод данных'!#REF!),0)</f>
        <v>#REF!</v>
      </c>
      <c r="J141" t="e">
        <f t="shared" si="9"/>
        <v>#REF!</v>
      </c>
      <c r="K141" t="e">
        <f t="shared" si="10"/>
        <v>#REF!</v>
      </c>
      <c r="L141" t="e">
        <f>J141&amp;"."&amp;K141&amp;"."&amp;I141&amp;"  "&amp;'Ввод данных'!#REF!&amp;" а  "</f>
        <v>#REF!</v>
      </c>
      <c r="M141" t="e">
        <f>DAY('Ввод данных'!#REF!)</f>
        <v>#REF!</v>
      </c>
      <c r="N141" t="e">
        <f>MONTH('Ввод данных'!#REF!)</f>
        <v>#REF!</v>
      </c>
      <c r="O141" t="e">
        <f>TEXT(YEAR('Ввод данных'!#REF!),0)</f>
        <v>#REF!</v>
      </c>
      <c r="P141" t="e">
        <f t="shared" si="11"/>
        <v>#REF!</v>
      </c>
      <c r="Q141" t="e">
        <f t="shared" si="12"/>
        <v>#REF!</v>
      </c>
      <c r="R141" t="e">
        <f>P141&amp;"."&amp;Q141&amp;"."&amp;O141&amp;"  "&amp;'Ввод данных'!#REF!&amp;"  "&amp;'Ввод данных'!#REF!</f>
        <v>#REF!</v>
      </c>
      <c r="S141" t="e">
        <f t="shared" si="13"/>
        <v>#REF!</v>
      </c>
    </row>
    <row r="142" spans="1:19">
      <c r="A142">
        <f>DAY('Ввод данных'!W140)</f>
        <v>0</v>
      </c>
      <c r="B142">
        <f>MONTH('Ввод данных'!W140)</f>
        <v>1</v>
      </c>
      <c r="C142" t="str">
        <f>TEXT(YEAR('Ввод данных'!W140),0)</f>
        <v>1900</v>
      </c>
      <c r="D142" t="str">
        <f t="shared" ref="D142:D153" si="14">IF(A142&lt;10,0&amp;TEXT(A142,0),TEXT(A142,0))</f>
        <v>00</v>
      </c>
      <c r="E142" t="str">
        <f t="shared" ref="E142:E153" si="15">IF(B142&lt;10,0&amp;TEXT(B142,0),TEXT(B142,0))</f>
        <v>01</v>
      </c>
      <c r="F142" t="str">
        <f>D142&amp;"."&amp;E142&amp;"."&amp;C142&amp;"  "&amp;'Ввод данных'!X140&amp;" у  "</f>
        <v>00.01.1900   у  </v>
      </c>
      <c r="G142" t="e">
        <f>DAY('Ввод данных'!#REF!)</f>
        <v>#REF!</v>
      </c>
      <c r="H142" t="e">
        <f>MONTH('Ввод данных'!#REF!)</f>
        <v>#REF!</v>
      </c>
      <c r="I142" t="e">
        <f>TEXT(YEAR('Ввод данных'!#REF!),0)</f>
        <v>#REF!</v>
      </c>
      <c r="J142" t="e">
        <f t="shared" ref="J142:J153" si="16">IF(G142&lt;10,0&amp;TEXT(G142,0),TEXT(G142,0))</f>
        <v>#REF!</v>
      </c>
      <c r="K142" t="e">
        <f t="shared" ref="K142:K153" si="17">IF(H142&lt;10,0&amp;TEXT(H142,0),TEXT(H142,0))</f>
        <v>#REF!</v>
      </c>
      <c r="L142" t="e">
        <f>J142&amp;"."&amp;K142&amp;"."&amp;I142&amp;"  "&amp;'Ввод данных'!#REF!&amp;" а  "</f>
        <v>#REF!</v>
      </c>
      <c r="M142" t="e">
        <f>DAY('Ввод данных'!#REF!)</f>
        <v>#REF!</v>
      </c>
      <c r="N142" t="e">
        <f>MONTH('Ввод данных'!#REF!)</f>
        <v>#REF!</v>
      </c>
      <c r="O142" t="e">
        <f>TEXT(YEAR('Ввод данных'!#REF!),0)</f>
        <v>#REF!</v>
      </c>
      <c r="P142" t="e">
        <f t="shared" ref="P142:P153" si="18">IF(M142&lt;10,0&amp;TEXT(M142,0),TEXT(M142,0))</f>
        <v>#REF!</v>
      </c>
      <c r="Q142" t="e">
        <f t="shared" ref="Q142:Q153" si="19">IF(N142&lt;10,0&amp;TEXT(N142,0),TEXT(N142,0))</f>
        <v>#REF!</v>
      </c>
      <c r="R142" t="e">
        <f>P142&amp;"."&amp;Q142&amp;"."&amp;O142&amp;"  "&amp;'Ввод данных'!#REF!&amp;"  "&amp;'Ввод данных'!#REF!</f>
        <v>#REF!</v>
      </c>
      <c r="S142" t="e">
        <f t="shared" ref="S142:S196" si="20">IF(A142&lt;&gt;0,F142,)&amp;IF(G142&lt;&gt;0,L142,)&amp;IF(M142&lt;&gt;0,R142,)</f>
        <v>#REF!</v>
      </c>
    </row>
    <row r="143" spans="1:19">
      <c r="A143">
        <f>DAY('Ввод данных'!W141)</f>
        <v>0</v>
      </c>
      <c r="B143">
        <f>MONTH('Ввод данных'!W141)</f>
        <v>1</v>
      </c>
      <c r="C143" t="str">
        <f>TEXT(YEAR('Ввод данных'!W141),0)</f>
        <v>1900</v>
      </c>
      <c r="D143" t="str">
        <f t="shared" si="14"/>
        <v>00</v>
      </c>
      <c r="E143" t="str">
        <f t="shared" si="15"/>
        <v>01</v>
      </c>
      <c r="F143" t="str">
        <f>D143&amp;"."&amp;E143&amp;"."&amp;C143&amp;"  "&amp;'Ввод данных'!X141&amp;" у  "</f>
        <v>00.01.1900   у  </v>
      </c>
      <c r="G143" t="e">
        <f>DAY('Ввод данных'!#REF!)</f>
        <v>#REF!</v>
      </c>
      <c r="H143" t="e">
        <f>MONTH('Ввод данных'!#REF!)</f>
        <v>#REF!</v>
      </c>
      <c r="I143" t="e">
        <f>TEXT(YEAR('Ввод данных'!#REF!),0)</f>
        <v>#REF!</v>
      </c>
      <c r="J143" t="e">
        <f t="shared" si="16"/>
        <v>#REF!</v>
      </c>
      <c r="K143" t="e">
        <f t="shared" si="17"/>
        <v>#REF!</v>
      </c>
      <c r="L143" t="e">
        <f>J143&amp;"."&amp;K143&amp;"."&amp;I143&amp;"  "&amp;'Ввод данных'!#REF!&amp;" а  "</f>
        <v>#REF!</v>
      </c>
      <c r="M143" t="e">
        <f>DAY('Ввод данных'!#REF!)</f>
        <v>#REF!</v>
      </c>
      <c r="N143" t="e">
        <f>MONTH('Ввод данных'!#REF!)</f>
        <v>#REF!</v>
      </c>
      <c r="O143" t="e">
        <f>TEXT(YEAR('Ввод данных'!#REF!),0)</f>
        <v>#REF!</v>
      </c>
      <c r="P143" t="e">
        <f t="shared" si="18"/>
        <v>#REF!</v>
      </c>
      <c r="Q143" t="e">
        <f t="shared" si="19"/>
        <v>#REF!</v>
      </c>
      <c r="R143" t="e">
        <f>P143&amp;"."&amp;Q143&amp;"."&amp;O143&amp;"  "&amp;'Ввод данных'!#REF!&amp;"  "&amp;'Ввод данных'!#REF!</f>
        <v>#REF!</v>
      </c>
      <c r="S143" t="e">
        <f t="shared" si="20"/>
        <v>#REF!</v>
      </c>
    </row>
    <row r="144" spans="1:19">
      <c r="A144">
        <f>DAY('Ввод данных'!W142)</f>
        <v>0</v>
      </c>
      <c r="B144">
        <f>MONTH('Ввод данных'!W142)</f>
        <v>1</v>
      </c>
      <c r="C144" t="str">
        <f>TEXT(YEAR('Ввод данных'!W142),0)</f>
        <v>1900</v>
      </c>
      <c r="D144" t="str">
        <f t="shared" si="14"/>
        <v>00</v>
      </c>
      <c r="E144" t="str">
        <f t="shared" si="15"/>
        <v>01</v>
      </c>
      <c r="F144" t="str">
        <f>D144&amp;"."&amp;E144&amp;"."&amp;C144&amp;"  "&amp;'Ввод данных'!X142&amp;" у  "</f>
        <v>00.01.1900   у  </v>
      </c>
      <c r="G144" t="e">
        <f>DAY('Ввод данных'!#REF!)</f>
        <v>#REF!</v>
      </c>
      <c r="H144" t="e">
        <f>MONTH('Ввод данных'!#REF!)</f>
        <v>#REF!</v>
      </c>
      <c r="I144" t="e">
        <f>TEXT(YEAR('Ввод данных'!#REF!),0)</f>
        <v>#REF!</v>
      </c>
      <c r="J144" t="e">
        <f t="shared" si="16"/>
        <v>#REF!</v>
      </c>
      <c r="K144" t="e">
        <f t="shared" si="17"/>
        <v>#REF!</v>
      </c>
      <c r="L144" t="e">
        <f>J144&amp;"."&amp;K144&amp;"."&amp;I144&amp;"  "&amp;'Ввод данных'!#REF!&amp;" а  "</f>
        <v>#REF!</v>
      </c>
      <c r="M144" t="e">
        <f>DAY('Ввод данных'!#REF!)</f>
        <v>#REF!</v>
      </c>
      <c r="N144" t="e">
        <f>MONTH('Ввод данных'!#REF!)</f>
        <v>#REF!</v>
      </c>
      <c r="O144" t="e">
        <f>TEXT(YEAR('Ввод данных'!#REF!),0)</f>
        <v>#REF!</v>
      </c>
      <c r="P144" t="e">
        <f t="shared" si="18"/>
        <v>#REF!</v>
      </c>
      <c r="Q144" t="e">
        <f t="shared" si="19"/>
        <v>#REF!</v>
      </c>
      <c r="R144" t="e">
        <f>P144&amp;"."&amp;Q144&amp;"."&amp;O144&amp;"  "&amp;'Ввод данных'!#REF!&amp;"  "&amp;'Ввод данных'!#REF!</f>
        <v>#REF!</v>
      </c>
      <c r="S144" t="e">
        <f t="shared" si="20"/>
        <v>#REF!</v>
      </c>
    </row>
    <row r="145" spans="1:19">
      <c r="A145">
        <f>DAY('Ввод данных'!W143)</f>
        <v>0</v>
      </c>
      <c r="B145">
        <f>MONTH('Ввод данных'!W143)</f>
        <v>1</v>
      </c>
      <c r="C145" t="str">
        <f>TEXT(YEAR('Ввод данных'!W143),0)</f>
        <v>1900</v>
      </c>
      <c r="D145" t="str">
        <f t="shared" si="14"/>
        <v>00</v>
      </c>
      <c r="E145" t="str">
        <f t="shared" si="15"/>
        <v>01</v>
      </c>
      <c r="F145" t="str">
        <f>D145&amp;"."&amp;E145&amp;"."&amp;C145&amp;"  "&amp;'Ввод данных'!X143&amp;" у  "</f>
        <v>00.01.1900   у  </v>
      </c>
      <c r="G145" t="e">
        <f>DAY('Ввод данных'!#REF!)</f>
        <v>#REF!</v>
      </c>
      <c r="H145" t="e">
        <f>MONTH('Ввод данных'!#REF!)</f>
        <v>#REF!</v>
      </c>
      <c r="I145" t="e">
        <f>TEXT(YEAR('Ввод данных'!#REF!),0)</f>
        <v>#REF!</v>
      </c>
      <c r="J145" t="e">
        <f t="shared" si="16"/>
        <v>#REF!</v>
      </c>
      <c r="K145" t="e">
        <f t="shared" si="17"/>
        <v>#REF!</v>
      </c>
      <c r="L145" t="e">
        <f>J145&amp;"."&amp;K145&amp;"."&amp;I145&amp;"  "&amp;'Ввод данных'!#REF!&amp;" а  "</f>
        <v>#REF!</v>
      </c>
      <c r="M145" t="e">
        <f>DAY('Ввод данных'!#REF!)</f>
        <v>#REF!</v>
      </c>
      <c r="N145" t="e">
        <f>MONTH('Ввод данных'!#REF!)</f>
        <v>#REF!</v>
      </c>
      <c r="O145" t="e">
        <f>TEXT(YEAR('Ввод данных'!#REF!),0)</f>
        <v>#REF!</v>
      </c>
      <c r="P145" t="e">
        <f t="shared" si="18"/>
        <v>#REF!</v>
      </c>
      <c r="Q145" t="e">
        <f t="shared" si="19"/>
        <v>#REF!</v>
      </c>
      <c r="R145" t="e">
        <f>P145&amp;"."&amp;Q145&amp;"."&amp;O145&amp;"  "&amp;'Ввод данных'!#REF!&amp;"  "&amp;'Ввод данных'!#REF!</f>
        <v>#REF!</v>
      </c>
      <c r="S145" t="e">
        <f t="shared" si="20"/>
        <v>#REF!</v>
      </c>
    </row>
    <row r="146" spans="1:19">
      <c r="A146">
        <f>DAY('Ввод данных'!W144)</f>
        <v>18</v>
      </c>
      <c r="B146">
        <f>MONTH('Ввод данных'!W144)</f>
        <v>3</v>
      </c>
      <c r="C146" t="str">
        <f>TEXT(YEAR('Ввод данных'!W144),0)</f>
        <v>2024</v>
      </c>
      <c r="D146" t="str">
        <f t="shared" si="14"/>
        <v>18</v>
      </c>
      <c r="E146" t="str">
        <f t="shared" si="15"/>
        <v>03</v>
      </c>
      <c r="F146" t="str">
        <f>D146&amp;"."&amp;E146&amp;"."&amp;C146&amp;"  "&amp;'Ввод данных'!X144&amp;" у  "</f>
        <v>18.03.2024  высшая у  </v>
      </c>
      <c r="G146" t="e">
        <f>DAY('Ввод данных'!#REF!)</f>
        <v>#REF!</v>
      </c>
      <c r="H146" t="e">
        <f>MONTH('Ввод данных'!#REF!)</f>
        <v>#REF!</v>
      </c>
      <c r="I146" t="e">
        <f>TEXT(YEAR('Ввод данных'!#REF!),0)</f>
        <v>#REF!</v>
      </c>
      <c r="J146" t="e">
        <f t="shared" si="16"/>
        <v>#REF!</v>
      </c>
      <c r="K146" t="e">
        <f t="shared" si="17"/>
        <v>#REF!</v>
      </c>
      <c r="L146" t="e">
        <f>J146&amp;"."&amp;K146&amp;"."&amp;I146&amp;"  "&amp;'Ввод данных'!#REF!&amp;" а  "</f>
        <v>#REF!</v>
      </c>
      <c r="M146" t="e">
        <f>DAY('Ввод данных'!#REF!)</f>
        <v>#REF!</v>
      </c>
      <c r="N146" t="e">
        <f>MONTH('Ввод данных'!#REF!)</f>
        <v>#REF!</v>
      </c>
      <c r="O146" t="e">
        <f>TEXT(YEAR('Ввод данных'!#REF!),0)</f>
        <v>#REF!</v>
      </c>
      <c r="P146" t="e">
        <f t="shared" si="18"/>
        <v>#REF!</v>
      </c>
      <c r="Q146" t="e">
        <f t="shared" si="19"/>
        <v>#REF!</v>
      </c>
      <c r="R146" t="e">
        <f>P146&amp;"."&amp;Q146&amp;"."&amp;O146&amp;"  "&amp;'Ввод данных'!#REF!&amp;"  "&amp;'Ввод данных'!#REF!</f>
        <v>#REF!</v>
      </c>
      <c r="S146" t="e">
        <f t="shared" si="20"/>
        <v>#REF!</v>
      </c>
    </row>
    <row r="147" spans="1:19">
      <c r="A147">
        <f>DAY('Ввод данных'!W145)</f>
        <v>4</v>
      </c>
      <c r="B147">
        <f>MONTH('Ввод данных'!W145)</f>
        <v>6</v>
      </c>
      <c r="C147" t="str">
        <f>TEXT(YEAR('Ввод данных'!W145),0)</f>
        <v>2024</v>
      </c>
      <c r="D147" t="str">
        <f t="shared" si="14"/>
        <v>04</v>
      </c>
      <c r="E147" t="str">
        <f t="shared" si="15"/>
        <v>06</v>
      </c>
      <c r="F147" t="str">
        <f>D147&amp;"."&amp;E147&amp;"."&amp;C147&amp;"  "&amp;'Ввод данных'!X145&amp;" у  "</f>
        <v>04.06.2024  первая у  </v>
      </c>
      <c r="G147" t="e">
        <f>DAY('Ввод данных'!#REF!)</f>
        <v>#REF!</v>
      </c>
      <c r="H147" t="e">
        <f>MONTH('Ввод данных'!#REF!)</f>
        <v>#REF!</v>
      </c>
      <c r="I147" t="e">
        <f>TEXT(YEAR('Ввод данных'!#REF!),0)</f>
        <v>#REF!</v>
      </c>
      <c r="J147" t="e">
        <f t="shared" si="16"/>
        <v>#REF!</v>
      </c>
      <c r="K147" t="e">
        <f t="shared" si="17"/>
        <v>#REF!</v>
      </c>
      <c r="L147" t="e">
        <f>J147&amp;"."&amp;K147&amp;"."&amp;I147&amp;"  "&amp;'Ввод данных'!#REF!&amp;" а  "</f>
        <v>#REF!</v>
      </c>
      <c r="M147" t="e">
        <f>DAY('Ввод данных'!#REF!)</f>
        <v>#REF!</v>
      </c>
      <c r="N147" t="e">
        <f>MONTH('Ввод данных'!#REF!)</f>
        <v>#REF!</v>
      </c>
      <c r="O147" t="e">
        <f>TEXT(YEAR('Ввод данных'!#REF!),0)</f>
        <v>#REF!</v>
      </c>
      <c r="P147" t="e">
        <f t="shared" si="18"/>
        <v>#REF!</v>
      </c>
      <c r="Q147" t="e">
        <f t="shared" si="19"/>
        <v>#REF!</v>
      </c>
      <c r="R147" t="e">
        <f>P147&amp;"."&amp;Q147&amp;"."&amp;O147&amp;"  "&amp;'Ввод данных'!#REF!&amp;"  "&amp;'Ввод данных'!#REF!</f>
        <v>#REF!</v>
      </c>
      <c r="S147" t="e">
        <f t="shared" si="20"/>
        <v>#REF!</v>
      </c>
    </row>
    <row r="148" spans="1:19">
      <c r="A148">
        <f>DAY('Ввод данных'!W146)</f>
        <v>0</v>
      </c>
      <c r="B148">
        <f>MONTH('Ввод данных'!W146)</f>
        <v>1</v>
      </c>
      <c r="C148" t="str">
        <f>TEXT(YEAR('Ввод данных'!W146),0)</f>
        <v>1900</v>
      </c>
      <c r="D148" t="str">
        <f t="shared" si="14"/>
        <v>00</v>
      </c>
      <c r="E148" t="str">
        <f t="shared" si="15"/>
        <v>01</v>
      </c>
      <c r="F148" t="str">
        <f>D148&amp;"."&amp;E148&amp;"."&amp;C148&amp;"  "&amp;'Ввод данных'!X146&amp;" у  "</f>
        <v>00.01.1900   у  </v>
      </c>
      <c r="G148" t="e">
        <f>DAY('Ввод данных'!#REF!)</f>
        <v>#REF!</v>
      </c>
      <c r="H148" t="e">
        <f>MONTH('Ввод данных'!#REF!)</f>
        <v>#REF!</v>
      </c>
      <c r="I148" t="e">
        <f>TEXT(YEAR('Ввод данных'!#REF!),0)</f>
        <v>#REF!</v>
      </c>
      <c r="J148" t="e">
        <f t="shared" si="16"/>
        <v>#REF!</v>
      </c>
      <c r="K148" t="e">
        <f t="shared" si="17"/>
        <v>#REF!</v>
      </c>
      <c r="L148" t="e">
        <f>J148&amp;"."&amp;K148&amp;"."&amp;I148&amp;"  "&amp;'Ввод данных'!#REF!&amp;" а  "</f>
        <v>#REF!</v>
      </c>
      <c r="M148" t="e">
        <f>DAY('Ввод данных'!#REF!)</f>
        <v>#REF!</v>
      </c>
      <c r="N148" t="e">
        <f>MONTH('Ввод данных'!#REF!)</f>
        <v>#REF!</v>
      </c>
      <c r="O148" t="e">
        <f>TEXT(YEAR('Ввод данных'!#REF!),0)</f>
        <v>#REF!</v>
      </c>
      <c r="P148" t="e">
        <f t="shared" si="18"/>
        <v>#REF!</v>
      </c>
      <c r="Q148" t="e">
        <f t="shared" si="19"/>
        <v>#REF!</v>
      </c>
      <c r="R148" t="e">
        <f>P148&amp;"."&amp;Q148&amp;"."&amp;O148&amp;"  "&amp;'Ввод данных'!#REF!&amp;"  "&amp;'Ввод данных'!#REF!</f>
        <v>#REF!</v>
      </c>
      <c r="S148" t="e">
        <f t="shared" si="20"/>
        <v>#REF!</v>
      </c>
    </row>
    <row r="149" spans="1:19">
      <c r="A149">
        <f>DAY('Ввод данных'!W147)</f>
        <v>0</v>
      </c>
      <c r="B149">
        <f>MONTH('Ввод данных'!W147)</f>
        <v>1</v>
      </c>
      <c r="C149" t="str">
        <f>TEXT(YEAR('Ввод данных'!W147),0)</f>
        <v>1900</v>
      </c>
      <c r="D149" t="str">
        <f t="shared" si="14"/>
        <v>00</v>
      </c>
      <c r="E149" t="str">
        <f t="shared" si="15"/>
        <v>01</v>
      </c>
      <c r="F149" t="str">
        <f>D149&amp;"."&amp;E149&amp;"."&amp;C149&amp;"  "&amp;'Ввод данных'!X147&amp;" у  "</f>
        <v>00.01.1900   у  </v>
      </c>
      <c r="G149" t="e">
        <f>DAY('Ввод данных'!#REF!)</f>
        <v>#REF!</v>
      </c>
      <c r="H149" t="e">
        <f>MONTH('Ввод данных'!#REF!)</f>
        <v>#REF!</v>
      </c>
      <c r="I149" t="e">
        <f>TEXT(YEAR('Ввод данных'!#REF!),0)</f>
        <v>#REF!</v>
      </c>
      <c r="J149" t="e">
        <f t="shared" si="16"/>
        <v>#REF!</v>
      </c>
      <c r="K149" t="e">
        <f t="shared" si="17"/>
        <v>#REF!</v>
      </c>
      <c r="L149" t="e">
        <f>J149&amp;"."&amp;K149&amp;"."&amp;I149&amp;"  "&amp;'Ввод данных'!#REF!&amp;" а  "</f>
        <v>#REF!</v>
      </c>
      <c r="M149" t="e">
        <f>DAY('Ввод данных'!#REF!)</f>
        <v>#REF!</v>
      </c>
      <c r="N149" t="e">
        <f>MONTH('Ввод данных'!#REF!)</f>
        <v>#REF!</v>
      </c>
      <c r="O149" t="e">
        <f>TEXT(YEAR('Ввод данных'!#REF!),0)</f>
        <v>#REF!</v>
      </c>
      <c r="P149" t="e">
        <f t="shared" si="18"/>
        <v>#REF!</v>
      </c>
      <c r="Q149" t="e">
        <f t="shared" si="19"/>
        <v>#REF!</v>
      </c>
      <c r="R149" t="e">
        <f>P149&amp;"."&amp;Q149&amp;"."&amp;O149&amp;"  "&amp;'Ввод данных'!#REF!&amp;"  "&amp;'Ввод данных'!#REF!</f>
        <v>#REF!</v>
      </c>
      <c r="S149" t="e">
        <f t="shared" si="20"/>
        <v>#REF!</v>
      </c>
    </row>
    <row r="150" spans="1:19">
      <c r="A150">
        <f>DAY('Ввод данных'!W148)</f>
        <v>0</v>
      </c>
      <c r="B150">
        <f>MONTH('Ввод данных'!W148)</f>
        <v>1</v>
      </c>
      <c r="C150" t="str">
        <f>TEXT(YEAR('Ввод данных'!W148),0)</f>
        <v>1900</v>
      </c>
      <c r="D150" t="str">
        <f t="shared" si="14"/>
        <v>00</v>
      </c>
      <c r="E150" t="str">
        <f t="shared" si="15"/>
        <v>01</v>
      </c>
      <c r="F150" t="str">
        <f>D150&amp;"."&amp;E150&amp;"."&amp;C150&amp;"  "&amp;'Ввод данных'!X148&amp;" у  "</f>
        <v>00.01.1900   у  </v>
      </c>
      <c r="G150" t="e">
        <f>DAY('Ввод данных'!#REF!)</f>
        <v>#REF!</v>
      </c>
      <c r="H150" t="e">
        <f>MONTH('Ввод данных'!#REF!)</f>
        <v>#REF!</v>
      </c>
      <c r="I150" t="e">
        <f>TEXT(YEAR('Ввод данных'!#REF!),0)</f>
        <v>#REF!</v>
      </c>
      <c r="J150" t="e">
        <f t="shared" si="16"/>
        <v>#REF!</v>
      </c>
      <c r="K150" t="e">
        <f t="shared" si="17"/>
        <v>#REF!</v>
      </c>
      <c r="L150" t="e">
        <f>J150&amp;"."&amp;K150&amp;"."&amp;I150&amp;"  "&amp;'Ввод данных'!#REF!&amp;" а  "</f>
        <v>#REF!</v>
      </c>
      <c r="M150" t="e">
        <f>DAY('Ввод данных'!#REF!)</f>
        <v>#REF!</v>
      </c>
      <c r="N150" t="e">
        <f>MONTH('Ввод данных'!#REF!)</f>
        <v>#REF!</v>
      </c>
      <c r="O150" t="e">
        <f>TEXT(YEAR('Ввод данных'!#REF!),0)</f>
        <v>#REF!</v>
      </c>
      <c r="P150" t="e">
        <f t="shared" si="18"/>
        <v>#REF!</v>
      </c>
      <c r="Q150" t="e">
        <f t="shared" si="19"/>
        <v>#REF!</v>
      </c>
      <c r="R150" t="e">
        <f>P150&amp;"."&amp;Q150&amp;"."&amp;O150&amp;"  "&amp;'Ввод данных'!#REF!&amp;"  "&amp;'Ввод данных'!#REF!</f>
        <v>#REF!</v>
      </c>
      <c r="S150" t="e">
        <f t="shared" si="20"/>
        <v>#REF!</v>
      </c>
    </row>
    <row r="151" spans="1:19">
      <c r="A151" t="e">
        <f>DAY('Ввод данных'!#REF!)</f>
        <v>#REF!</v>
      </c>
      <c r="B151" t="e">
        <f>MONTH('Ввод данных'!#REF!)</f>
        <v>#REF!</v>
      </c>
      <c r="C151" t="e">
        <f>TEXT(YEAR('Ввод данных'!#REF!),0)</f>
        <v>#REF!</v>
      </c>
      <c r="D151" t="e">
        <f t="shared" si="14"/>
        <v>#REF!</v>
      </c>
      <c r="E151" t="e">
        <f t="shared" si="15"/>
        <v>#REF!</v>
      </c>
      <c r="F151" t="e">
        <f>D151&amp;"."&amp;E151&amp;"."&amp;C151&amp;"  "&amp;'Ввод данных'!#REF!&amp;" у  "</f>
        <v>#REF!</v>
      </c>
      <c r="G151" t="e">
        <f>DAY('Ввод данных'!#REF!)</f>
        <v>#REF!</v>
      </c>
      <c r="H151" t="e">
        <f>MONTH('Ввод данных'!#REF!)</f>
        <v>#REF!</v>
      </c>
      <c r="I151" t="e">
        <f>TEXT(YEAR('Ввод данных'!#REF!),0)</f>
        <v>#REF!</v>
      </c>
      <c r="J151" t="e">
        <f t="shared" si="16"/>
        <v>#REF!</v>
      </c>
      <c r="K151" t="e">
        <f t="shared" si="17"/>
        <v>#REF!</v>
      </c>
      <c r="L151" t="e">
        <f>J151&amp;"."&amp;K151&amp;"."&amp;I151&amp;"  "&amp;'Ввод данных'!#REF!&amp;" а  "</f>
        <v>#REF!</v>
      </c>
      <c r="M151" t="e">
        <f>DAY('Ввод данных'!#REF!)</f>
        <v>#REF!</v>
      </c>
      <c r="N151" t="e">
        <f>MONTH('Ввод данных'!#REF!)</f>
        <v>#REF!</v>
      </c>
      <c r="O151" t="e">
        <f>TEXT(YEAR('Ввод данных'!#REF!),0)</f>
        <v>#REF!</v>
      </c>
      <c r="P151" t="e">
        <f t="shared" si="18"/>
        <v>#REF!</v>
      </c>
      <c r="Q151" t="e">
        <f t="shared" si="19"/>
        <v>#REF!</v>
      </c>
      <c r="R151" t="e">
        <f>P151&amp;"."&amp;Q151&amp;"."&amp;O151&amp;"  "&amp;'Ввод данных'!#REF!&amp;"  "&amp;'Ввод данных'!#REF!</f>
        <v>#REF!</v>
      </c>
      <c r="S151" t="e">
        <f t="shared" si="20"/>
        <v>#REF!</v>
      </c>
    </row>
    <row r="152" spans="1:19">
      <c r="A152">
        <f>DAY('Ввод данных'!W150)</f>
        <v>0</v>
      </c>
      <c r="B152">
        <f>MONTH('Ввод данных'!W150)</f>
        <v>1</v>
      </c>
      <c r="C152" t="str">
        <f>TEXT(YEAR('Ввод данных'!W150),0)</f>
        <v>1900</v>
      </c>
      <c r="D152" t="str">
        <f t="shared" si="14"/>
        <v>00</v>
      </c>
      <c r="E152" t="str">
        <f t="shared" si="15"/>
        <v>01</v>
      </c>
      <c r="F152" t="str">
        <f>D152&amp;"."&amp;E152&amp;"."&amp;C152&amp;"  "&amp;'Ввод данных'!X150&amp;" у  "</f>
        <v>00.01.1900   у  </v>
      </c>
      <c r="G152" t="e">
        <f>DAY('Ввод данных'!#REF!)</f>
        <v>#REF!</v>
      </c>
      <c r="H152" t="e">
        <f>MONTH('Ввод данных'!#REF!)</f>
        <v>#REF!</v>
      </c>
      <c r="I152" t="e">
        <f>TEXT(YEAR('Ввод данных'!#REF!),0)</f>
        <v>#REF!</v>
      </c>
      <c r="J152" t="e">
        <f t="shared" si="16"/>
        <v>#REF!</v>
      </c>
      <c r="K152" t="e">
        <f t="shared" si="17"/>
        <v>#REF!</v>
      </c>
      <c r="L152" t="e">
        <f>J152&amp;"."&amp;K152&amp;"."&amp;I152&amp;"  "&amp;'Ввод данных'!#REF!&amp;" а  "</f>
        <v>#REF!</v>
      </c>
      <c r="M152" t="e">
        <f>DAY('Ввод данных'!#REF!)</f>
        <v>#REF!</v>
      </c>
      <c r="N152" t="e">
        <f>MONTH('Ввод данных'!#REF!)</f>
        <v>#REF!</v>
      </c>
      <c r="O152" t="e">
        <f>TEXT(YEAR('Ввод данных'!#REF!),0)</f>
        <v>#REF!</v>
      </c>
      <c r="P152" t="e">
        <f t="shared" si="18"/>
        <v>#REF!</v>
      </c>
      <c r="Q152" t="e">
        <f t="shared" si="19"/>
        <v>#REF!</v>
      </c>
      <c r="R152" t="e">
        <f>P152&amp;"."&amp;Q152&amp;"."&amp;O152&amp;"  "&amp;'Ввод данных'!#REF!&amp;"  "&amp;'Ввод данных'!#REF!</f>
        <v>#REF!</v>
      </c>
      <c r="S152" t="e">
        <f t="shared" si="20"/>
        <v>#REF!</v>
      </c>
    </row>
    <row r="153" spans="1:19">
      <c r="A153">
        <f>DAY('Ввод данных'!W151)</f>
        <v>0</v>
      </c>
      <c r="B153" t="e">
        <f>MONTH('Ввод данных'!#REF!)</f>
        <v>#REF!</v>
      </c>
      <c r="C153" t="str">
        <f>TEXT(YEAR('Ввод данных'!W151),0)</f>
        <v>1900</v>
      </c>
      <c r="D153" t="str">
        <f t="shared" si="14"/>
        <v>00</v>
      </c>
      <c r="E153" t="e">
        <f t="shared" si="15"/>
        <v>#REF!</v>
      </c>
      <c r="F153" t="e">
        <f>D153&amp;"."&amp;E153&amp;"."&amp;C153&amp;"  "&amp;'Ввод данных'!X151&amp;" у  "</f>
        <v>#REF!</v>
      </c>
      <c r="G153" t="e">
        <f>DAY('Ввод данных'!#REF!)</f>
        <v>#REF!</v>
      </c>
      <c r="H153" t="e">
        <f>MONTH('Ввод данных'!#REF!)</f>
        <v>#REF!</v>
      </c>
      <c r="I153" t="e">
        <f>TEXT(YEAR('Ввод данных'!#REF!),0)</f>
        <v>#REF!</v>
      </c>
      <c r="J153" t="e">
        <f t="shared" si="16"/>
        <v>#REF!</v>
      </c>
      <c r="K153" t="e">
        <f t="shared" si="17"/>
        <v>#REF!</v>
      </c>
      <c r="L153" t="e">
        <f>J153&amp;"."&amp;K153&amp;"."&amp;I153&amp;"  "&amp;'Ввод данных'!#REF!&amp;" а  "</f>
        <v>#REF!</v>
      </c>
      <c r="M153" t="e">
        <f>DAY('Ввод данных'!#REF!)</f>
        <v>#REF!</v>
      </c>
      <c r="N153" t="e">
        <f>MONTH('Ввод данных'!#REF!)</f>
        <v>#REF!</v>
      </c>
      <c r="O153" t="e">
        <f>TEXT(YEAR('Ввод данных'!#REF!),0)</f>
        <v>#REF!</v>
      </c>
      <c r="P153" t="e">
        <f t="shared" si="18"/>
        <v>#REF!</v>
      </c>
      <c r="Q153" t="e">
        <f t="shared" si="19"/>
        <v>#REF!</v>
      </c>
      <c r="R153" t="e">
        <f>P153&amp;"."&amp;Q153&amp;"."&amp;O153&amp;"  "&amp;'Ввод данных'!#REF!&amp;"  "&amp;'Ввод данных'!#REF!</f>
        <v>#REF!</v>
      </c>
      <c r="S153" t="e">
        <f t="shared" si="20"/>
        <v>#REF!</v>
      </c>
    </row>
    <row r="154" spans="19:19">
      <c r="S154" s="4" t="str">
        <f t="shared" si="20"/>
        <v/>
      </c>
    </row>
    <row r="155" spans="19:19">
      <c r="S155" s="4" t="str">
        <f t="shared" si="20"/>
        <v/>
      </c>
    </row>
    <row r="156" spans="19:19">
      <c r="S156" s="4" t="str">
        <f t="shared" si="20"/>
        <v/>
      </c>
    </row>
    <row r="157" spans="19:19">
      <c r="S157" s="4" t="str">
        <f t="shared" si="20"/>
        <v/>
      </c>
    </row>
    <row r="158" spans="19:19">
      <c r="S158" s="4" t="str">
        <f t="shared" si="20"/>
        <v/>
      </c>
    </row>
    <row r="159" spans="19:19">
      <c r="S159" s="4" t="str">
        <f t="shared" si="20"/>
        <v/>
      </c>
    </row>
    <row r="160" spans="19:19">
      <c r="S160" s="4" t="str">
        <f t="shared" si="20"/>
        <v/>
      </c>
    </row>
    <row r="161" spans="19:19">
      <c r="S161" s="4" t="str">
        <f t="shared" si="20"/>
        <v/>
      </c>
    </row>
    <row r="162" spans="19:19">
      <c r="S162" s="4" t="str">
        <f t="shared" si="20"/>
        <v/>
      </c>
    </row>
    <row r="163" spans="19:19">
      <c r="S163" s="4" t="str">
        <f t="shared" si="20"/>
        <v/>
      </c>
    </row>
    <row r="164" spans="19:19">
      <c r="S164" s="4" t="str">
        <f t="shared" si="20"/>
        <v/>
      </c>
    </row>
    <row r="165" spans="19:19">
      <c r="S165" s="4" t="str">
        <f t="shared" si="20"/>
        <v/>
      </c>
    </row>
    <row r="166" spans="19:19">
      <c r="S166" s="4" t="str">
        <f t="shared" si="20"/>
        <v/>
      </c>
    </row>
    <row r="167" spans="19:19">
      <c r="S167" s="4" t="str">
        <f t="shared" si="20"/>
        <v/>
      </c>
    </row>
    <row r="168" spans="19:19">
      <c r="S168" s="4" t="str">
        <f t="shared" si="20"/>
        <v/>
      </c>
    </row>
    <row r="169" spans="19:19">
      <c r="S169" s="4" t="str">
        <f t="shared" si="20"/>
        <v/>
      </c>
    </row>
    <row r="170" spans="19:19">
      <c r="S170" s="4" t="str">
        <f t="shared" si="20"/>
        <v/>
      </c>
    </row>
    <row r="171" spans="19:19">
      <c r="S171" s="4" t="str">
        <f t="shared" si="20"/>
        <v/>
      </c>
    </row>
    <row r="172" spans="19:19">
      <c r="S172" s="4" t="str">
        <f t="shared" si="20"/>
        <v/>
      </c>
    </row>
    <row r="173" spans="19:19">
      <c r="S173" s="4" t="str">
        <f t="shared" si="20"/>
        <v/>
      </c>
    </row>
    <row r="174" spans="19:19">
      <c r="S174" s="4" t="str">
        <f t="shared" si="20"/>
        <v/>
      </c>
    </row>
    <row r="175" spans="19:19">
      <c r="S175" s="4" t="str">
        <f t="shared" si="20"/>
        <v/>
      </c>
    </row>
    <row r="176" spans="19:19">
      <c r="S176" s="4" t="str">
        <f t="shared" si="20"/>
        <v/>
      </c>
    </row>
    <row r="177" spans="19:19">
      <c r="S177" s="4" t="str">
        <f t="shared" si="20"/>
        <v/>
      </c>
    </row>
    <row r="178" spans="19:19">
      <c r="S178" s="4" t="str">
        <f t="shared" si="20"/>
        <v/>
      </c>
    </row>
    <row r="179" spans="19:19">
      <c r="S179" s="4" t="str">
        <f t="shared" si="20"/>
        <v/>
      </c>
    </row>
    <row r="180" spans="19:19">
      <c r="S180" s="4" t="str">
        <f t="shared" si="20"/>
        <v/>
      </c>
    </row>
    <row r="181" spans="19:19">
      <c r="S181" s="4" t="str">
        <f t="shared" si="20"/>
        <v/>
      </c>
    </row>
    <row r="182" spans="19:19">
      <c r="S182" s="4" t="str">
        <f t="shared" si="20"/>
        <v/>
      </c>
    </row>
    <row r="183" spans="19:19">
      <c r="S183" s="4" t="str">
        <f t="shared" si="20"/>
        <v/>
      </c>
    </row>
    <row r="184" spans="19:19">
      <c r="S184" s="4" t="str">
        <f t="shared" si="20"/>
        <v/>
      </c>
    </row>
    <row r="185" spans="19:19">
      <c r="S185" s="4" t="str">
        <f t="shared" si="20"/>
        <v/>
      </c>
    </row>
    <row r="186" spans="19:19">
      <c r="S186" s="4" t="str">
        <f t="shared" si="20"/>
        <v/>
      </c>
    </row>
    <row r="187" spans="19:19">
      <c r="S187" s="4" t="str">
        <f t="shared" si="20"/>
        <v/>
      </c>
    </row>
    <row r="188" spans="19:19">
      <c r="S188" s="4" t="str">
        <f t="shared" si="20"/>
        <v/>
      </c>
    </row>
    <row r="189" spans="19:19">
      <c r="S189" s="4" t="str">
        <f t="shared" si="20"/>
        <v/>
      </c>
    </row>
    <row r="190" spans="19:19">
      <c r="S190" s="4" t="str">
        <f t="shared" si="20"/>
        <v/>
      </c>
    </row>
    <row r="191" spans="19:19">
      <c r="S191" s="4" t="str">
        <f t="shared" si="20"/>
        <v/>
      </c>
    </row>
    <row r="192" spans="19:19">
      <c r="S192" s="4" t="str">
        <f t="shared" si="20"/>
        <v/>
      </c>
    </row>
    <row r="193" spans="19:19">
      <c r="S193" s="4" t="str">
        <f t="shared" si="20"/>
        <v/>
      </c>
    </row>
    <row r="194" spans="19:19">
      <c r="S194" s="4" t="str">
        <f t="shared" si="20"/>
        <v/>
      </c>
    </row>
    <row r="195" spans="19:19">
      <c r="S195" s="4" t="str">
        <f t="shared" si="20"/>
        <v/>
      </c>
    </row>
    <row r="196" spans="19:19">
      <c r="S196" s="4" t="str">
        <f t="shared" si="20"/>
        <v/>
      </c>
    </row>
  </sheetData>
  <pageMargins left="0.75" right="0.75" top="1" bottom="1" header="0.5" footer="0.5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20"/>
  <sheetViews>
    <sheetView workbookViewId="0">
      <selection activeCell="D8" sqref="D8"/>
    </sheetView>
  </sheetViews>
  <sheetFormatPr defaultColWidth="9" defaultRowHeight="12.75"/>
  <cols>
    <col min="1" max="1" width="11.7111111111111" customWidth="1"/>
    <col min="2" max="2" width="15.2888888888889" customWidth="1"/>
    <col min="3" max="3" width="21" customWidth="1"/>
    <col min="4" max="4" width="42.1444444444444" customWidth="1"/>
    <col min="5" max="5" width="38.7111111111111" customWidth="1"/>
    <col min="11" max="11" width="17" customWidth="1"/>
    <col min="14" max="14" width="49" customWidth="1"/>
    <col min="15" max="15" width="34.2888888888889" customWidth="1"/>
  </cols>
  <sheetData>
    <row r="1" ht="15.75" spans="2:15">
      <c r="B1" t="s">
        <v>91</v>
      </c>
      <c r="C1" s="1" t="s">
        <v>460</v>
      </c>
      <c r="D1" t="s">
        <v>62</v>
      </c>
      <c r="E1" t="s">
        <v>78</v>
      </c>
      <c r="F1" t="s">
        <v>461</v>
      </c>
      <c r="G1" t="s">
        <v>44</v>
      </c>
      <c r="H1" t="s">
        <v>52</v>
      </c>
      <c r="I1" t="s">
        <v>462</v>
      </c>
      <c r="K1" t="s">
        <v>463</v>
      </c>
      <c r="N1" s="2" t="s">
        <v>189</v>
      </c>
      <c r="O1" t="s">
        <v>464</v>
      </c>
    </row>
    <row r="2" ht="25.5" spans="2:15">
      <c r="B2" t="s">
        <v>465</v>
      </c>
      <c r="C2" s="1" t="s">
        <v>383</v>
      </c>
      <c r="D2" t="s">
        <v>96</v>
      </c>
      <c r="E2" t="s">
        <v>190</v>
      </c>
      <c r="F2" t="s">
        <v>466</v>
      </c>
      <c r="G2" t="s">
        <v>74</v>
      </c>
      <c r="I2" t="s">
        <v>467</v>
      </c>
      <c r="K2" t="s">
        <v>468</v>
      </c>
      <c r="N2" s="2" t="s">
        <v>117</v>
      </c>
      <c r="O2" t="s">
        <v>469</v>
      </c>
    </row>
    <row r="3" ht="15.75" spans="2:15">
      <c r="B3" t="s">
        <v>470</v>
      </c>
      <c r="C3" s="1" t="s">
        <v>471</v>
      </c>
      <c r="D3" t="s">
        <v>101</v>
      </c>
      <c r="E3" t="s">
        <v>472</v>
      </c>
      <c r="G3" t="s">
        <v>52</v>
      </c>
      <c r="K3" t="s">
        <v>473</v>
      </c>
      <c r="N3" s="2" t="s">
        <v>474</v>
      </c>
      <c r="O3" t="s">
        <v>475</v>
      </c>
    </row>
    <row r="4" ht="25.5" spans="3:15">
      <c r="C4" s="1" t="s">
        <v>476</v>
      </c>
      <c r="D4" t="s">
        <v>477</v>
      </c>
      <c r="E4" t="s">
        <v>478</v>
      </c>
      <c r="N4" s="2" t="s">
        <v>100</v>
      </c>
      <c r="O4" t="s">
        <v>250</v>
      </c>
    </row>
    <row r="5" ht="15.75" spans="3:15">
      <c r="C5" s="1" t="s">
        <v>479</v>
      </c>
      <c r="D5" t="s">
        <v>480</v>
      </c>
      <c r="E5" t="s">
        <v>102</v>
      </c>
      <c r="N5" s="2" t="s">
        <v>481</v>
      </c>
      <c r="O5" t="s">
        <v>482</v>
      </c>
    </row>
    <row r="6" ht="25.5" spans="3:14">
      <c r="C6" s="1" t="s">
        <v>483</v>
      </c>
      <c r="D6" t="s">
        <v>484</v>
      </c>
      <c r="E6" t="s">
        <v>123</v>
      </c>
      <c r="N6" s="2" t="s">
        <v>485</v>
      </c>
    </row>
    <row r="7" ht="15.75" spans="3:14">
      <c r="C7" s="1" t="s">
        <v>486</v>
      </c>
      <c r="E7" t="s">
        <v>237</v>
      </c>
      <c r="N7" s="2" t="s">
        <v>487</v>
      </c>
    </row>
    <row r="8" ht="15.75" spans="3:14">
      <c r="C8" s="1" t="s">
        <v>129</v>
      </c>
      <c r="E8" t="s">
        <v>398</v>
      </c>
      <c r="N8" s="2" t="s">
        <v>226</v>
      </c>
    </row>
    <row r="9" ht="15.75" spans="3:14">
      <c r="C9" s="1" t="s">
        <v>88</v>
      </c>
      <c r="E9" t="s">
        <v>335</v>
      </c>
      <c r="N9" s="2" t="s">
        <v>407</v>
      </c>
    </row>
    <row r="10" ht="15.75" spans="3:14">
      <c r="C10" s="1" t="s">
        <v>112</v>
      </c>
      <c r="E10" t="s">
        <v>108</v>
      </c>
      <c r="N10" s="2" t="s">
        <v>61</v>
      </c>
    </row>
    <row r="11" ht="15.75" spans="3:14">
      <c r="C11" s="1" t="s">
        <v>488</v>
      </c>
      <c r="E11" t="s">
        <v>352</v>
      </c>
      <c r="N11" s="2" t="s">
        <v>489</v>
      </c>
    </row>
    <row r="12" ht="15.75" spans="3:14">
      <c r="C12" s="1" t="s">
        <v>221</v>
      </c>
      <c r="E12" t="s">
        <v>490</v>
      </c>
      <c r="N12" s="2" t="s">
        <v>67</v>
      </c>
    </row>
    <row r="13" ht="15.75" spans="3:14">
      <c r="C13" s="1" t="s">
        <v>491</v>
      </c>
      <c r="N13" s="2" t="s">
        <v>208</v>
      </c>
    </row>
    <row r="14" ht="38.25" spans="3:14">
      <c r="C14" s="1" t="s">
        <v>40</v>
      </c>
      <c r="N14" s="2" t="s">
        <v>492</v>
      </c>
    </row>
    <row r="15" ht="15.75" spans="3:14">
      <c r="C15" s="1" t="s">
        <v>493</v>
      </c>
      <c r="N15" s="2" t="s">
        <v>137</v>
      </c>
    </row>
    <row r="16" ht="25.5" spans="3:14">
      <c r="C16" s="1" t="s">
        <v>494</v>
      </c>
      <c r="N16" s="2" t="s">
        <v>198</v>
      </c>
    </row>
    <row r="17" ht="15.75" spans="3:14">
      <c r="C17" s="1" t="s">
        <v>495</v>
      </c>
      <c r="N17" s="2" t="s">
        <v>496</v>
      </c>
    </row>
    <row r="18" ht="25.5" spans="3:14">
      <c r="C18" s="1" t="s">
        <v>497</v>
      </c>
      <c r="N18" s="2" t="s">
        <v>84</v>
      </c>
    </row>
    <row r="19" ht="25.5" spans="3:14">
      <c r="C19" s="1" t="s">
        <v>498</v>
      </c>
      <c r="N19" s="2" t="s">
        <v>41</v>
      </c>
    </row>
    <row r="20" ht="15.75" spans="3:14">
      <c r="C20" s="1" t="s">
        <v>499</v>
      </c>
      <c r="N20" s="3"/>
    </row>
  </sheetData>
  <pageMargins left="0.7" right="0.7" top="0.75" bottom="0.75" header="0.3" footer="0.3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ECB21EF65445941843800191F74EFED" ma:contentTypeVersion="49" ma:contentTypeDescription="Создание документа." ma:contentTypeScope="" ma:versionID="899b832781f57f6fdae7915088bfa8b0">
  <xsd:schema xmlns:xsd="http://www.w3.org/2001/XMLSchema" xmlns:xs="http://www.w3.org/2001/XMLSchema" xmlns:p="http://schemas.microsoft.com/office/2006/metadata/properties" xmlns:ns2="9108e355-631b-446a-9dd9-f8a7e3f6943b" xmlns:ns3="4a252ca3-5a62-4c1c-90a6-29f4710e47f8" targetNamespace="http://schemas.microsoft.com/office/2006/metadata/properties" ma:root="true" ma:fieldsID="59a5af9f4ed16c75d58797ee7bee5b83" ns2:_="" ns3:_="">
    <xsd:import namespace="9108e355-631b-446a-9dd9-f8a7e3f6943b"/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8e355-631b-446a-9dd9-f8a7e3f694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B2A462-6030-48FD-A6B8-E57DA7E5A822}"/>
</file>

<file path=customXml/itemProps2.xml><?xml version="1.0" encoding="utf-8"?>
<ds:datastoreItem xmlns:ds="http://schemas.openxmlformats.org/officeDocument/2006/customXml" ds:itemID="{4B369DD0-5FC4-416F-8317-C55973C0CF48}"/>
</file>

<file path=customXml/itemProps3.xml><?xml version="1.0" encoding="utf-8"?>
<ds:datastoreItem xmlns:ds="http://schemas.openxmlformats.org/officeDocument/2006/customXml" ds:itemID="{E64833AE-9A3F-49D0-BF07-203AD17FCBF7}"/>
</file>

<file path=customXml/itemProps4.xml><?xml version="1.0" encoding="utf-8"?>
<ds:datastoreItem xmlns:ds="http://schemas.openxmlformats.org/officeDocument/2006/customXml" ds:itemID="{ED1A9DE2-A598-4148-B6B4-D856E6D7A415}"/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Р7-Офис/7.4.0.340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Ввод данных</vt:lpstr>
      <vt:lpstr>Печатная форма</vt:lpstr>
      <vt:lpstr>Обработка</vt:lpstr>
      <vt:lpstr>Списки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Teacher</cp:lastModifiedBy>
  <cp:revision>2</cp:revision>
  <dcterms:created xsi:type="dcterms:W3CDTF">2007-09-12T08:50:00Z</dcterms:created>
  <dcterms:modified xsi:type="dcterms:W3CDTF">2025-01-16T12:14:04Z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62DBDDEC553A4E7189CB0B28034209F3_13</vt:lpwstr>
  </property>
  <property fmtid="{D5CDD505-2E9C-101B-9397-08002B2CF9AE}" pid="3" name="KSOProductBuildVer">
    <vt:lpwstr>1049-12.2.0.19805</vt:lpwstr>
  </property>
  <property fmtid="{D5CDD505-2E9C-101B-9397-08002B2CF9AE}" pid="4" name="ContentTypeId">
    <vt:lpwstr>0x0101005ECB21EF65445941843800191F74EFED</vt:lpwstr>
  </property>
</Properties>
</file>