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4.xml" ContentType="application/vnd.openxmlformats-officedocument.drawingml.chartshapes+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8.xml" ContentType="application/vnd.openxmlformats-officedocument.spreadsheetml.worksheet+xml"/>
  <Override PartName="/xl/charts/chart12.xml" ContentType="application/vnd.openxmlformats-officedocument.drawingml.chart+xml"/>
  <Override PartName="/xl/drawings/drawing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11.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5.xml" ContentType="application/vnd.openxmlformats-officedocument.drawingml.chart+xml"/>
  <Override PartName="/xl/worksheets/sheet1.xml" ContentType="application/vnd.openxmlformats-officedocument.spreadsheetml.worksheet+xml"/>
  <Override PartName="/xl/worksheets/sheet2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2.xml" ContentType="application/vnd.openxmlformats-officedocument.spreadsheetml.worksheet+xml"/>
  <Override PartName="/xl/worksheets/sheet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charts/chart3.xml" ContentType="application/vnd.openxmlformats-officedocument.drawingml.chart+xml"/>
  <Override PartName="/xl/worksheets/sheet5.xml" ContentType="application/vnd.openxmlformats-officedocument.spreadsheetml.worksheet+xml"/>
  <Override PartName="/xl/charts/chart4.xml" ContentType="application/vnd.openxmlformats-officedocument.drawingml.char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charts/chart2.xml" ContentType="application/vnd.openxmlformats-officedocument.drawingml.char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05" windowWidth="15450" windowHeight="9690" firstSheet="2" activeTab="14"/>
  </bookViews>
  <sheets>
    <sheet name="список" sheetId="14" r:id="rId1"/>
    <sheet name="Социально-коммуникативное разви" sheetId="5" r:id="rId2"/>
    <sheet name="Познавательное развитие" sheetId="12" r:id="rId3"/>
    <sheet name="мотивация май" sheetId="13" state="hidden" r:id="rId4"/>
    <sheet name="учебно-позн. интерес октябрь" sheetId="16" state="hidden" r:id="rId5"/>
    <sheet name="целеполагание" sheetId="17" state="hidden" r:id="rId6"/>
    <sheet name="целеполагание май" sheetId="23" state="hidden" r:id="rId7"/>
    <sheet name="учебные действия" sheetId="18" state="hidden" r:id="rId8"/>
    <sheet name="учебные действия май " sheetId="27" state="hidden" r:id="rId9"/>
    <sheet name="действия контроля" sheetId="19" state="hidden" r:id="rId10"/>
    <sheet name="действие контроля май" sheetId="24" state="hidden" r:id="rId11"/>
    <sheet name="действия оценки" sheetId="20" state="hidden" r:id="rId12"/>
    <sheet name="действия оценки май" sheetId="25" state="hidden" r:id="rId13"/>
    <sheet name="Речевое развитие" sheetId="32" r:id="rId14"/>
    <sheet name="Художественно-эстетическое разв" sheetId="31" r:id="rId15"/>
    <sheet name="Физическое развитие" sheetId="30" r:id="rId16"/>
    <sheet name="сводная по группе" sheetId="11" r:id="rId17"/>
    <sheet name="Индивидуальная карта_1" sheetId="3" r:id="rId18"/>
    <sheet name="характ уровней" sheetId="26" state="hidden" r:id="rId19"/>
    <sheet name="Лист1" sheetId="29" state="hidden" r:id="rId20"/>
    <sheet name="Целевые ориентиры" sheetId="33" r:id="rId21"/>
    <sheet name="Целевые ориентиры_сводная" sheetId="35" r:id="rId22"/>
    <sheet name="Индивидуальная карта_2" sheetId="34" r:id="rId23"/>
  </sheets>
  <externalReferences>
    <externalReference r:id="rId24"/>
    <externalReference r:id="rId25"/>
  </externalReferences>
  <calcPr calcId="144525"/>
</workbook>
</file>

<file path=xl/calcChain.xml><?xml version="1.0" encoding="utf-8"?>
<calcChain xmlns="http://schemas.openxmlformats.org/spreadsheetml/2006/main">
  <c r="N6" i="31" l="1"/>
  <c r="N7" i="31"/>
  <c r="N8" i="31"/>
  <c r="N9" i="31"/>
  <c r="N10" i="31"/>
  <c r="N11" i="31"/>
  <c r="N12" i="31"/>
  <c r="N13" i="31"/>
  <c r="N14" i="31"/>
  <c r="N15" i="31"/>
  <c r="N16" i="31"/>
  <c r="N17" i="31"/>
  <c r="N18" i="31"/>
  <c r="N19" i="31"/>
  <c r="N20" i="31"/>
  <c r="N21" i="31"/>
  <c r="N22" i="31"/>
  <c r="N23" i="31"/>
  <c r="N24" i="31"/>
  <c r="N25" i="31"/>
  <c r="N26" i="31"/>
  <c r="N27" i="31"/>
  <c r="N28" i="31"/>
  <c r="N29" i="31"/>
  <c r="N30" i="31"/>
  <c r="N31" i="31"/>
  <c r="N32" i="31"/>
  <c r="N33" i="31"/>
  <c r="N34" i="31"/>
  <c r="N35" i="31"/>
  <c r="N36" i="31"/>
  <c r="N37" i="31"/>
  <c r="N38" i="31"/>
  <c r="N39" i="31"/>
  <c r="BD5" i="33"/>
  <c r="BD6" i="33"/>
  <c r="BD7" i="33"/>
  <c r="BD8" i="33"/>
  <c r="BD9" i="33"/>
  <c r="BD10" i="33"/>
  <c r="BD11" i="33"/>
  <c r="BD12" i="33"/>
  <c r="BD13" i="33"/>
  <c r="BD14" i="33"/>
  <c r="BD15" i="33"/>
  <c r="BD16" i="33"/>
  <c r="BD17" i="33"/>
  <c r="BD18" i="33"/>
  <c r="BD19" i="33"/>
  <c r="BD20" i="33"/>
  <c r="BD21" i="33"/>
  <c r="BD22" i="33"/>
  <c r="BD23" i="33"/>
  <c r="BD24" i="33"/>
  <c r="BD25" i="33"/>
  <c r="BD26" i="33"/>
  <c r="BD27" i="33"/>
  <c r="BD28" i="33"/>
  <c r="BD29" i="33"/>
  <c r="BD30" i="33"/>
  <c r="BD31" i="33"/>
  <c r="BD32" i="33"/>
  <c r="BD33" i="33"/>
  <c r="BD34" i="33"/>
  <c r="BD35" i="33"/>
  <c r="BD36" i="33"/>
  <c r="BD37" i="33"/>
  <c r="BD38" i="33"/>
  <c r="J6" i="31"/>
  <c r="J7" i="31"/>
  <c r="J8" i="31"/>
  <c r="J9" i="31"/>
  <c r="J10" i="31"/>
  <c r="J11" i="31"/>
  <c r="J12" i="31"/>
  <c r="J13" i="31"/>
  <c r="J14" i="31"/>
  <c r="J15" i="31"/>
  <c r="J16" i="31"/>
  <c r="J17" i="31"/>
  <c r="J18" i="31"/>
  <c r="J19" i="31"/>
  <c r="J20" i="31"/>
  <c r="J21" i="31"/>
  <c r="J22" i="31"/>
  <c r="J23" i="31"/>
  <c r="J24" i="31"/>
  <c r="J25" i="31"/>
  <c r="J26" i="31"/>
  <c r="J27" i="31"/>
  <c r="J28" i="31"/>
  <c r="J29" i="31"/>
  <c r="J30" i="31"/>
  <c r="J31" i="31"/>
  <c r="J32" i="31"/>
  <c r="J33" i="31"/>
  <c r="J34" i="31"/>
  <c r="J35" i="31"/>
  <c r="J36" i="31"/>
  <c r="J37" i="31"/>
  <c r="J38" i="31"/>
  <c r="J39" i="31"/>
  <c r="X5" i="33"/>
  <c r="X6" i="33"/>
  <c r="X7" i="33"/>
  <c r="X8" i="33"/>
  <c r="X9" i="33"/>
  <c r="X10" i="33"/>
  <c r="X11" i="33"/>
  <c r="X12" i="33"/>
  <c r="X13" i="33"/>
  <c r="X14" i="33"/>
  <c r="X15" i="33"/>
  <c r="X16" i="33"/>
  <c r="X17" i="33"/>
  <c r="X18" i="33"/>
  <c r="X19" i="33"/>
  <c r="X20" i="33"/>
  <c r="X21" i="33"/>
  <c r="X22" i="33"/>
  <c r="X23" i="33"/>
  <c r="X24" i="33"/>
  <c r="X25" i="33"/>
  <c r="X26" i="33"/>
  <c r="X27" i="33"/>
  <c r="X28" i="33"/>
  <c r="X29" i="33"/>
  <c r="X30" i="33"/>
  <c r="X31" i="33"/>
  <c r="X32" i="33"/>
  <c r="X33" i="33"/>
  <c r="X34" i="33"/>
  <c r="X35" i="33"/>
  <c r="X36" i="33"/>
  <c r="X37" i="33"/>
  <c r="X38" i="33"/>
  <c r="X39" i="33"/>
  <c r="C38" i="35" l="1"/>
  <c r="B4" i="35" l="1"/>
  <c r="B5" i="35"/>
  <c r="B6" i="35"/>
  <c r="B7" i="35"/>
  <c r="B8"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B36" i="35"/>
  <c r="B37" i="35"/>
  <c r="B3" i="35"/>
  <c r="B4" i="11"/>
  <c r="C3" i="35"/>
  <c r="C2" i="34"/>
  <c r="CM5" i="33"/>
  <c r="CM6" i="33"/>
  <c r="CM7" i="33"/>
  <c r="CM8" i="33"/>
  <c r="CM9" i="33"/>
  <c r="CM10" i="33"/>
  <c r="CM11" i="33"/>
  <c r="CM12" i="33"/>
  <c r="CM13" i="33"/>
  <c r="CM14" i="33"/>
  <c r="CM15" i="33"/>
  <c r="CM16" i="33"/>
  <c r="CM17" i="33"/>
  <c r="CM18" i="33"/>
  <c r="CM19" i="33"/>
  <c r="CM20" i="33"/>
  <c r="CM21" i="33"/>
  <c r="CM22" i="33"/>
  <c r="CM23" i="33"/>
  <c r="CM24" i="33"/>
  <c r="CM25" i="33"/>
  <c r="CM26" i="33"/>
  <c r="CM27" i="33"/>
  <c r="CM28" i="33"/>
  <c r="CM29" i="33"/>
  <c r="CM30" i="33"/>
  <c r="CM31" i="33"/>
  <c r="CM32" i="33"/>
  <c r="CM33" i="33"/>
  <c r="CM34" i="33"/>
  <c r="CM35" i="33"/>
  <c r="CM36" i="33"/>
  <c r="CM37" i="33"/>
  <c r="CM38" i="33"/>
  <c r="DR5" i="33"/>
  <c r="DR6" i="33"/>
  <c r="DR7" i="33"/>
  <c r="DR8" i="33"/>
  <c r="DR9" i="33"/>
  <c r="DR10" i="33"/>
  <c r="DR11" i="33"/>
  <c r="DR12" i="33"/>
  <c r="DR13" i="33"/>
  <c r="DR14" i="33"/>
  <c r="DR15" i="33"/>
  <c r="DR16" i="33"/>
  <c r="DR17" i="33"/>
  <c r="DR18" i="33"/>
  <c r="DR19" i="33"/>
  <c r="DR20" i="33"/>
  <c r="DR21" i="33"/>
  <c r="DR22" i="33"/>
  <c r="DR23" i="33"/>
  <c r="DR24" i="33"/>
  <c r="DR25" i="33"/>
  <c r="DR26" i="33"/>
  <c r="DR27" i="33"/>
  <c r="DR28" i="33"/>
  <c r="DR29" i="33"/>
  <c r="DR30" i="33"/>
  <c r="DR31" i="33"/>
  <c r="DR32" i="33"/>
  <c r="DR33" i="33"/>
  <c r="DR34" i="33"/>
  <c r="DR35" i="33"/>
  <c r="DR36" i="33"/>
  <c r="DR37" i="33"/>
  <c r="DR38" i="33"/>
  <c r="DR39" i="33"/>
  <c r="BF5" i="33"/>
  <c r="BF6" i="33"/>
  <c r="BF7" i="33"/>
  <c r="BF8" i="33"/>
  <c r="BF9" i="33"/>
  <c r="BF10" i="33"/>
  <c r="BF11" i="33"/>
  <c r="BF12" i="33"/>
  <c r="BF13" i="33"/>
  <c r="BF14" i="33"/>
  <c r="BF15" i="33"/>
  <c r="BF16" i="33"/>
  <c r="BF17" i="33"/>
  <c r="BF18" i="33"/>
  <c r="BF19" i="33"/>
  <c r="BF20" i="33"/>
  <c r="BF21" i="33"/>
  <c r="BF22" i="33"/>
  <c r="BF23" i="33"/>
  <c r="BF24" i="33"/>
  <c r="BF25" i="33"/>
  <c r="BF26" i="33"/>
  <c r="BF27" i="33"/>
  <c r="BF28" i="33"/>
  <c r="BF29" i="33"/>
  <c r="BF30" i="33"/>
  <c r="BF31" i="33"/>
  <c r="BF32" i="33"/>
  <c r="BF33" i="33"/>
  <c r="BF34" i="33"/>
  <c r="BF35" i="33"/>
  <c r="BF36" i="33"/>
  <c r="BF37" i="33"/>
  <c r="BF38" i="33"/>
  <c r="BF39" i="33"/>
  <c r="BF40" i="33"/>
  <c r="BG5" i="33"/>
  <c r="BG6" i="33"/>
  <c r="BG7" i="33"/>
  <c r="BG8" i="33"/>
  <c r="BG9" i="33"/>
  <c r="BG10" i="33"/>
  <c r="BG11" i="33"/>
  <c r="BG12" i="33"/>
  <c r="BG13" i="33"/>
  <c r="BG14" i="33"/>
  <c r="BG15" i="33"/>
  <c r="BG16" i="33"/>
  <c r="BG17" i="33"/>
  <c r="BG18" i="33"/>
  <c r="BG19" i="33"/>
  <c r="BG20" i="33"/>
  <c r="BG21" i="33"/>
  <c r="BG22" i="33"/>
  <c r="BG23" i="33"/>
  <c r="BG24" i="33"/>
  <c r="BG25" i="33"/>
  <c r="BG26" i="33"/>
  <c r="BG27" i="33"/>
  <c r="BG28" i="33"/>
  <c r="BG29" i="33"/>
  <c r="BG30" i="33"/>
  <c r="BG31" i="33"/>
  <c r="BG32" i="33"/>
  <c r="BG33" i="33"/>
  <c r="BG34" i="33"/>
  <c r="BG35" i="33"/>
  <c r="BG36" i="33"/>
  <c r="BG37" i="33"/>
  <c r="BG38" i="33"/>
  <c r="BG39" i="33"/>
  <c r="AU5" i="33"/>
  <c r="AU6" i="33"/>
  <c r="AU7" i="33"/>
  <c r="AU8" i="33"/>
  <c r="AU9" i="33"/>
  <c r="AU10" i="33"/>
  <c r="AU11" i="33"/>
  <c r="AU12" i="33"/>
  <c r="AU13" i="33"/>
  <c r="AU14" i="33"/>
  <c r="AU15" i="33"/>
  <c r="AU16" i="33"/>
  <c r="AU17" i="33"/>
  <c r="AU18" i="33"/>
  <c r="AU19" i="33"/>
  <c r="AU20" i="33"/>
  <c r="AU21" i="33"/>
  <c r="AU22" i="33"/>
  <c r="AU23" i="33"/>
  <c r="AU24" i="33"/>
  <c r="AU25" i="33"/>
  <c r="AU26" i="33"/>
  <c r="AU27" i="33"/>
  <c r="AU28" i="33"/>
  <c r="AU29" i="33"/>
  <c r="AU30" i="33"/>
  <c r="AU31" i="33"/>
  <c r="AU32" i="33"/>
  <c r="AU33" i="33"/>
  <c r="AU34" i="33"/>
  <c r="AU35" i="33"/>
  <c r="AU36" i="33"/>
  <c r="AU37" i="33"/>
  <c r="AU38" i="33"/>
  <c r="AU39" i="33"/>
  <c r="Z5" i="33"/>
  <c r="Z6" i="33"/>
  <c r="Z7" i="33"/>
  <c r="Z8" i="33"/>
  <c r="Z9" i="33"/>
  <c r="Z10" i="33"/>
  <c r="Z11" i="33"/>
  <c r="Z12" i="33"/>
  <c r="Z13" i="33"/>
  <c r="Z14" i="33"/>
  <c r="Z15" i="33"/>
  <c r="Z16" i="33"/>
  <c r="Z17" i="33"/>
  <c r="Z18" i="33"/>
  <c r="Z19" i="33"/>
  <c r="Z20" i="33"/>
  <c r="Z21" i="33"/>
  <c r="Z22" i="33"/>
  <c r="Z23" i="33"/>
  <c r="Z24" i="33"/>
  <c r="Z25" i="33"/>
  <c r="Z26" i="33"/>
  <c r="Z27" i="33"/>
  <c r="Z28" i="33"/>
  <c r="Z29" i="33"/>
  <c r="Z30" i="33"/>
  <c r="Z31" i="33"/>
  <c r="Z32" i="33"/>
  <c r="Z33" i="33"/>
  <c r="Z34" i="33"/>
  <c r="Z35" i="33"/>
  <c r="Z36" i="33"/>
  <c r="Z37" i="33"/>
  <c r="Z38" i="33"/>
  <c r="Z39" i="33"/>
  <c r="Z40" i="33"/>
  <c r="Z41" i="33"/>
  <c r="EB4" i="33" l="1"/>
  <c r="EB5" i="33"/>
  <c r="EB6" i="33"/>
  <c r="EB7" i="33"/>
  <c r="EB8" i="33"/>
  <c r="EB9" i="33"/>
  <c r="EB10" i="33"/>
  <c r="EB11" i="33"/>
  <c r="EB12" i="33"/>
  <c r="EB13" i="33"/>
  <c r="EB14" i="33"/>
  <c r="EB15" i="33"/>
  <c r="EB16" i="33"/>
  <c r="EB17" i="33"/>
  <c r="EB18" i="33"/>
  <c r="EB19" i="33"/>
  <c r="EB20" i="33"/>
  <c r="EB21" i="33"/>
  <c r="EB22" i="33"/>
  <c r="EB23" i="33"/>
  <c r="EB24" i="33"/>
  <c r="EB25" i="33"/>
  <c r="EB26" i="33"/>
  <c r="EB27" i="33"/>
  <c r="EB28" i="33"/>
  <c r="EB29" i="33"/>
  <c r="EB30" i="33"/>
  <c r="EB31" i="33"/>
  <c r="EB32" i="33"/>
  <c r="EB33" i="33"/>
  <c r="EB34" i="33"/>
  <c r="EB35" i="33"/>
  <c r="EB36" i="33"/>
  <c r="EB37" i="33"/>
  <c r="EB38" i="33"/>
  <c r="EB39" i="33"/>
  <c r="EB40" i="33"/>
  <c r="DN5" i="33"/>
  <c r="DN6" i="33"/>
  <c r="DN7" i="33"/>
  <c r="DN8" i="33"/>
  <c r="DN9" i="33"/>
  <c r="DN10" i="33"/>
  <c r="DN11" i="33"/>
  <c r="DN12" i="33"/>
  <c r="DN13" i="33"/>
  <c r="DN14" i="33"/>
  <c r="DN15" i="33"/>
  <c r="DN16" i="33"/>
  <c r="DN17" i="33"/>
  <c r="DN18" i="33"/>
  <c r="DN19" i="33"/>
  <c r="DN20" i="33"/>
  <c r="DN21" i="33"/>
  <c r="DN22" i="33"/>
  <c r="DN23" i="33"/>
  <c r="DN24" i="33"/>
  <c r="DN25" i="33"/>
  <c r="DN26" i="33"/>
  <c r="DN27" i="33"/>
  <c r="DN28" i="33"/>
  <c r="DN29" i="33"/>
  <c r="DN30" i="33"/>
  <c r="DN31" i="33"/>
  <c r="DN32" i="33"/>
  <c r="DN33" i="33"/>
  <c r="DN34" i="33"/>
  <c r="DN35" i="33"/>
  <c r="DN36" i="33"/>
  <c r="DN37" i="33"/>
  <c r="DN38" i="33"/>
  <c r="DN39" i="33"/>
  <c r="DN40" i="33"/>
  <c r="DN41" i="33"/>
  <c r="DG5" i="33"/>
  <c r="DG6" i="33"/>
  <c r="DG7" i="33"/>
  <c r="DG8" i="33"/>
  <c r="DG9" i="33"/>
  <c r="DG10" i="33"/>
  <c r="DG11" i="33"/>
  <c r="DG12" i="33"/>
  <c r="DG13" i="33"/>
  <c r="DG14" i="33"/>
  <c r="DG15" i="33"/>
  <c r="DG16" i="33"/>
  <c r="DG17" i="33"/>
  <c r="DG18" i="33"/>
  <c r="DG19" i="33"/>
  <c r="DG20" i="33"/>
  <c r="DG21" i="33"/>
  <c r="DG22" i="33"/>
  <c r="DG23" i="33"/>
  <c r="DG24" i="33"/>
  <c r="DG25" i="33"/>
  <c r="DG26" i="33"/>
  <c r="DG27" i="33"/>
  <c r="DG28" i="33"/>
  <c r="DG29" i="33"/>
  <c r="DG30" i="33"/>
  <c r="DG31" i="33"/>
  <c r="DG32" i="33"/>
  <c r="DG33" i="33"/>
  <c r="DG34" i="33"/>
  <c r="DG35" i="33"/>
  <c r="DG36" i="33"/>
  <c r="DG37" i="33"/>
  <c r="DG38" i="33"/>
  <c r="DG39" i="33"/>
  <c r="DG40" i="33"/>
  <c r="DG41" i="33"/>
  <c r="DF5" i="33"/>
  <c r="DF6" i="33"/>
  <c r="DF7" i="33"/>
  <c r="DF8" i="33"/>
  <c r="DF9" i="33"/>
  <c r="DF10" i="33"/>
  <c r="DF11" i="33"/>
  <c r="DF12" i="33"/>
  <c r="DF13" i="33"/>
  <c r="DF14" i="33"/>
  <c r="DF15" i="33"/>
  <c r="DF16" i="33"/>
  <c r="DF17" i="33"/>
  <c r="DF18" i="33"/>
  <c r="DF19" i="33"/>
  <c r="DF20" i="33"/>
  <c r="DF21" i="33"/>
  <c r="DF22" i="33"/>
  <c r="DF23" i="33"/>
  <c r="DF24" i="33"/>
  <c r="DF25" i="33"/>
  <c r="DF26" i="33"/>
  <c r="DF27" i="33"/>
  <c r="DF28" i="33"/>
  <c r="DF29" i="33"/>
  <c r="DF30" i="33"/>
  <c r="DF31" i="33"/>
  <c r="DF32" i="33"/>
  <c r="DF33" i="33"/>
  <c r="DF34" i="33"/>
  <c r="DF35" i="33"/>
  <c r="DF36" i="33"/>
  <c r="DF37" i="33"/>
  <c r="DF38" i="33"/>
  <c r="DF39" i="33"/>
  <c r="DF40" i="33"/>
  <c r="DF41" i="33"/>
  <c r="DE5" i="33"/>
  <c r="DE6" i="33"/>
  <c r="DE7" i="33"/>
  <c r="DE8" i="33"/>
  <c r="DE9" i="33"/>
  <c r="DE10" i="33"/>
  <c r="DE11" i="33"/>
  <c r="DE12" i="33"/>
  <c r="DE13" i="33"/>
  <c r="DE14" i="33"/>
  <c r="DE15" i="33"/>
  <c r="DE16" i="33"/>
  <c r="DE17" i="33"/>
  <c r="DE18" i="33"/>
  <c r="DE19" i="33"/>
  <c r="DE20" i="33"/>
  <c r="DE21" i="33"/>
  <c r="DE22" i="33"/>
  <c r="DE23" i="33"/>
  <c r="DE24" i="33"/>
  <c r="DE25" i="33"/>
  <c r="DE26" i="33"/>
  <c r="DE27" i="33"/>
  <c r="DE28" i="33"/>
  <c r="DE29" i="33"/>
  <c r="DE30" i="33"/>
  <c r="DE31" i="33"/>
  <c r="DE32" i="33"/>
  <c r="DE33" i="33"/>
  <c r="DE34" i="33"/>
  <c r="DE35" i="33"/>
  <c r="DE36" i="33"/>
  <c r="DE37" i="33"/>
  <c r="DE38" i="33"/>
  <c r="DE39" i="33"/>
  <c r="DE40" i="33"/>
  <c r="DE41" i="33"/>
  <c r="DD5" i="33"/>
  <c r="DD6" i="33"/>
  <c r="DD7" i="33"/>
  <c r="DD8" i="33"/>
  <c r="DD9" i="33"/>
  <c r="DD10" i="33"/>
  <c r="DD11" i="33"/>
  <c r="DD12" i="33"/>
  <c r="DD13" i="33"/>
  <c r="DD14" i="33"/>
  <c r="DD15" i="33"/>
  <c r="DD16" i="33"/>
  <c r="DD17" i="33"/>
  <c r="DD18" i="33"/>
  <c r="DD19" i="33"/>
  <c r="DD20" i="33"/>
  <c r="DD21" i="33"/>
  <c r="DD22" i="33"/>
  <c r="DD23" i="33"/>
  <c r="DD24" i="33"/>
  <c r="DD25" i="33"/>
  <c r="DD26" i="33"/>
  <c r="DD27" i="33"/>
  <c r="DD28" i="33"/>
  <c r="DD29" i="33"/>
  <c r="DD30" i="33"/>
  <c r="DD31" i="33"/>
  <c r="DD32" i="33"/>
  <c r="DD33" i="33"/>
  <c r="DD34" i="33"/>
  <c r="DD35" i="33"/>
  <c r="DD36" i="33"/>
  <c r="DD37" i="33"/>
  <c r="DD38" i="33"/>
  <c r="DD39" i="33"/>
  <c r="DD40" i="33"/>
  <c r="DD41" i="33"/>
  <c r="DC5" i="33"/>
  <c r="DC6" i="33"/>
  <c r="DC7" i="33"/>
  <c r="DC8" i="33"/>
  <c r="DC9" i="33"/>
  <c r="DC10" i="33"/>
  <c r="DC11" i="33"/>
  <c r="DC12" i="33"/>
  <c r="DC13" i="33"/>
  <c r="DC14" i="33"/>
  <c r="DC15" i="33"/>
  <c r="DC16" i="33"/>
  <c r="DC17" i="33"/>
  <c r="DC18" i="33"/>
  <c r="DC19" i="33"/>
  <c r="DC20" i="33"/>
  <c r="DC21" i="33"/>
  <c r="DC22" i="33"/>
  <c r="DC23" i="33"/>
  <c r="DC24" i="33"/>
  <c r="DC25" i="33"/>
  <c r="DC26" i="33"/>
  <c r="DC27" i="33"/>
  <c r="DC28" i="33"/>
  <c r="DC29" i="33"/>
  <c r="DC30" i="33"/>
  <c r="DC31" i="33"/>
  <c r="DC32" i="33"/>
  <c r="DC33" i="33"/>
  <c r="DC34" i="33"/>
  <c r="DC35" i="33"/>
  <c r="DC36" i="33"/>
  <c r="DC37" i="33"/>
  <c r="DC38" i="33"/>
  <c r="DC39" i="33"/>
  <c r="DC40" i="33"/>
  <c r="DB5" i="33"/>
  <c r="DB6" i="33"/>
  <c r="DB7" i="33"/>
  <c r="DB8" i="33"/>
  <c r="DB9" i="33"/>
  <c r="DB10" i="33"/>
  <c r="DB11" i="33"/>
  <c r="DB12" i="33"/>
  <c r="DB13" i="33"/>
  <c r="DB14" i="33"/>
  <c r="DB15" i="33"/>
  <c r="DB16" i="33"/>
  <c r="DB17" i="33"/>
  <c r="DB18" i="33"/>
  <c r="DB19" i="33"/>
  <c r="DB20" i="33"/>
  <c r="DB21" i="33"/>
  <c r="DB22" i="33"/>
  <c r="DB23" i="33"/>
  <c r="DB24" i="33"/>
  <c r="DB25" i="33"/>
  <c r="DB26" i="33"/>
  <c r="DB27" i="33"/>
  <c r="DB28" i="33"/>
  <c r="DB29" i="33"/>
  <c r="DB30" i="33"/>
  <c r="DB31" i="33"/>
  <c r="DB32" i="33"/>
  <c r="DB33" i="33"/>
  <c r="DB34" i="33"/>
  <c r="DB35" i="33"/>
  <c r="DB36" i="33"/>
  <c r="DB37" i="33"/>
  <c r="DB38" i="33"/>
  <c r="DB39" i="33"/>
  <c r="DB40" i="33"/>
  <c r="CZ5" i="33"/>
  <c r="DA5" i="33"/>
  <c r="CZ6" i="33"/>
  <c r="DA6" i="33"/>
  <c r="CZ7" i="33"/>
  <c r="DA7" i="33"/>
  <c r="CZ8" i="33"/>
  <c r="DA8" i="33"/>
  <c r="CZ9" i="33"/>
  <c r="DA9" i="33"/>
  <c r="CZ10" i="33"/>
  <c r="DA10" i="33"/>
  <c r="CZ11" i="33"/>
  <c r="DA11" i="33"/>
  <c r="CZ12" i="33"/>
  <c r="DA12" i="33"/>
  <c r="CZ13" i="33"/>
  <c r="DA13" i="33"/>
  <c r="CZ14" i="33"/>
  <c r="DA14" i="33"/>
  <c r="CZ15" i="33"/>
  <c r="DA15" i="33"/>
  <c r="CZ16" i="33"/>
  <c r="DA16" i="33"/>
  <c r="CZ17" i="33"/>
  <c r="DA17" i="33"/>
  <c r="CZ18" i="33"/>
  <c r="DA18" i="33"/>
  <c r="CZ19" i="33"/>
  <c r="DA19" i="33"/>
  <c r="CZ20" i="33"/>
  <c r="DA20" i="33"/>
  <c r="CZ21" i="33"/>
  <c r="DA21" i="33"/>
  <c r="CZ22" i="33"/>
  <c r="DA22" i="33"/>
  <c r="CZ23" i="33"/>
  <c r="DA23" i="33"/>
  <c r="CZ24" i="33"/>
  <c r="DA24" i="33"/>
  <c r="CZ25" i="33"/>
  <c r="DA25" i="33"/>
  <c r="CZ26" i="33"/>
  <c r="DA26" i="33"/>
  <c r="CZ27" i="33"/>
  <c r="DA27" i="33"/>
  <c r="CZ28" i="33"/>
  <c r="DA28" i="33"/>
  <c r="CZ29" i="33"/>
  <c r="DA29" i="33"/>
  <c r="CZ30" i="33"/>
  <c r="DA30" i="33"/>
  <c r="CZ31" i="33"/>
  <c r="DA31" i="33"/>
  <c r="CZ32" i="33"/>
  <c r="DA32" i="33"/>
  <c r="CZ33" i="33"/>
  <c r="DA33" i="33"/>
  <c r="CZ34" i="33"/>
  <c r="DA34" i="33"/>
  <c r="CZ35" i="33"/>
  <c r="DA35" i="33"/>
  <c r="CZ36" i="33"/>
  <c r="DA36" i="33"/>
  <c r="CZ37" i="33"/>
  <c r="DA37" i="33"/>
  <c r="CZ38" i="33"/>
  <c r="DA38" i="33"/>
  <c r="CZ39" i="33"/>
  <c r="DA39" i="33"/>
  <c r="CZ40" i="33"/>
  <c r="DA40" i="33"/>
  <c r="CY5" i="33"/>
  <c r="CY6" i="33"/>
  <c r="CY7" i="33"/>
  <c r="CY8" i="33"/>
  <c r="CY9" i="33"/>
  <c r="CY10" i="33"/>
  <c r="CY11" i="33"/>
  <c r="CY12" i="33"/>
  <c r="CY13" i="33"/>
  <c r="CY14" i="33"/>
  <c r="CY15" i="33"/>
  <c r="CY16" i="33"/>
  <c r="CY17" i="33"/>
  <c r="CY18" i="33"/>
  <c r="CY19" i="33"/>
  <c r="CY20" i="33"/>
  <c r="CY21" i="33"/>
  <c r="CY22" i="33"/>
  <c r="CY23" i="33"/>
  <c r="CY24" i="33"/>
  <c r="CY25" i="33"/>
  <c r="CY26" i="33"/>
  <c r="CY27" i="33"/>
  <c r="CY28" i="33"/>
  <c r="CY29" i="33"/>
  <c r="CY30" i="33"/>
  <c r="CY31" i="33"/>
  <c r="CY32" i="33"/>
  <c r="CY33" i="33"/>
  <c r="CY34" i="33"/>
  <c r="CY35" i="33"/>
  <c r="CY36" i="33"/>
  <c r="CY37" i="33"/>
  <c r="CY38" i="33"/>
  <c r="CY39" i="33"/>
  <c r="CY40" i="33"/>
  <c r="CX5" i="33"/>
  <c r="CX6" i="33"/>
  <c r="CX7" i="33"/>
  <c r="CX8" i="33"/>
  <c r="CX9" i="33"/>
  <c r="CX10" i="33"/>
  <c r="CX11" i="33"/>
  <c r="CX12" i="33"/>
  <c r="CX13" i="33"/>
  <c r="CX14" i="33"/>
  <c r="CX15" i="33"/>
  <c r="CX16" i="33"/>
  <c r="CX17" i="33"/>
  <c r="CX18" i="33"/>
  <c r="CX19" i="33"/>
  <c r="CX20" i="33"/>
  <c r="CX21" i="33"/>
  <c r="CX22" i="33"/>
  <c r="CX23" i="33"/>
  <c r="CX24" i="33"/>
  <c r="CX25" i="33"/>
  <c r="CX26" i="33"/>
  <c r="CX27" i="33"/>
  <c r="CX28" i="33"/>
  <c r="CX29" i="33"/>
  <c r="CX30" i="33"/>
  <c r="CX31" i="33"/>
  <c r="CX32" i="33"/>
  <c r="CX33" i="33"/>
  <c r="CX34" i="33"/>
  <c r="CX35" i="33"/>
  <c r="CX36" i="33"/>
  <c r="CX37" i="33"/>
  <c r="CX38" i="33"/>
  <c r="CX39" i="33"/>
  <c r="CV5" i="33"/>
  <c r="CW5" i="33"/>
  <c r="CV6" i="33"/>
  <c r="CW6" i="33"/>
  <c r="CV7" i="33"/>
  <c r="CW7" i="33"/>
  <c r="CV8" i="33"/>
  <c r="CW8" i="33"/>
  <c r="CV9" i="33"/>
  <c r="CW9" i="33"/>
  <c r="CV10" i="33"/>
  <c r="CW10" i="33"/>
  <c r="CV11" i="33"/>
  <c r="CW11" i="33"/>
  <c r="CV12" i="33"/>
  <c r="CW12" i="33"/>
  <c r="CV13" i="33"/>
  <c r="CW13" i="33"/>
  <c r="CV14" i="33"/>
  <c r="CW14" i="33"/>
  <c r="CV15" i="33"/>
  <c r="CW15" i="33"/>
  <c r="CV16" i="33"/>
  <c r="CW16" i="33"/>
  <c r="CV17" i="33"/>
  <c r="CW17" i="33"/>
  <c r="CV18" i="33"/>
  <c r="CW18" i="33"/>
  <c r="CV19" i="33"/>
  <c r="CW19" i="33"/>
  <c r="CV20" i="33"/>
  <c r="CW20" i="33"/>
  <c r="CV21" i="33"/>
  <c r="CW21" i="33"/>
  <c r="CV22" i="33"/>
  <c r="CW22" i="33"/>
  <c r="CV23" i="33"/>
  <c r="CW23" i="33"/>
  <c r="CV24" i="33"/>
  <c r="CW24" i="33"/>
  <c r="CV25" i="33"/>
  <c r="CW25" i="33"/>
  <c r="CV26" i="33"/>
  <c r="CW26" i="33"/>
  <c r="CV27" i="33"/>
  <c r="CW27" i="33"/>
  <c r="CV28" i="33"/>
  <c r="CW28" i="33"/>
  <c r="CV29" i="33"/>
  <c r="CW29" i="33"/>
  <c r="CV30" i="33"/>
  <c r="CW30" i="33"/>
  <c r="CV31" i="33"/>
  <c r="CW31" i="33"/>
  <c r="CV32" i="33"/>
  <c r="CW32" i="33"/>
  <c r="CV33" i="33"/>
  <c r="CW33" i="33"/>
  <c r="CV34" i="33"/>
  <c r="CW34" i="33"/>
  <c r="CV35" i="33"/>
  <c r="CW35" i="33"/>
  <c r="CV36" i="33"/>
  <c r="CW36" i="33"/>
  <c r="CV37" i="33"/>
  <c r="CW37" i="33"/>
  <c r="CV38" i="33"/>
  <c r="CW38" i="33"/>
  <c r="CV39" i="33"/>
  <c r="CW39" i="33"/>
  <c r="CT5" i="33"/>
  <c r="CU5" i="33"/>
  <c r="CT6" i="33"/>
  <c r="CU6" i="33"/>
  <c r="CT7" i="33"/>
  <c r="CU7" i="33"/>
  <c r="CT8" i="33"/>
  <c r="CU8" i="33"/>
  <c r="CT9" i="33"/>
  <c r="CU9" i="33"/>
  <c r="CT10" i="33"/>
  <c r="CU10" i="33"/>
  <c r="CT11" i="33"/>
  <c r="CU11" i="33"/>
  <c r="CT12" i="33"/>
  <c r="CU12" i="33"/>
  <c r="CT13" i="33"/>
  <c r="CU13" i="33"/>
  <c r="CT14" i="33"/>
  <c r="CU14" i="33"/>
  <c r="CT15" i="33"/>
  <c r="CU15" i="33"/>
  <c r="CT16" i="33"/>
  <c r="CU16" i="33"/>
  <c r="CT17" i="33"/>
  <c r="CU17" i="33"/>
  <c r="CT18" i="33"/>
  <c r="CU18" i="33"/>
  <c r="CT19" i="33"/>
  <c r="CU19" i="33"/>
  <c r="CT20" i="33"/>
  <c r="CU20" i="33"/>
  <c r="CT21" i="33"/>
  <c r="CU21" i="33"/>
  <c r="CT22" i="33"/>
  <c r="CU22" i="33"/>
  <c r="CT23" i="33"/>
  <c r="CU23" i="33"/>
  <c r="CT24" i="33"/>
  <c r="CU24" i="33"/>
  <c r="CT25" i="33"/>
  <c r="CU25" i="33"/>
  <c r="CT26" i="33"/>
  <c r="CU26" i="33"/>
  <c r="CT27" i="33"/>
  <c r="CU27" i="33"/>
  <c r="CT28" i="33"/>
  <c r="CU28" i="33"/>
  <c r="CT29" i="33"/>
  <c r="CU29" i="33"/>
  <c r="CT30" i="33"/>
  <c r="CU30" i="33"/>
  <c r="CT31" i="33"/>
  <c r="CU31" i="33"/>
  <c r="CT32" i="33"/>
  <c r="CU32" i="33"/>
  <c r="CT33" i="33"/>
  <c r="CU33" i="33"/>
  <c r="CT34" i="33"/>
  <c r="CU34" i="33"/>
  <c r="CT35" i="33"/>
  <c r="CU35" i="33"/>
  <c r="CT36" i="33"/>
  <c r="CU36" i="33"/>
  <c r="CT37" i="33"/>
  <c r="CU37" i="33"/>
  <c r="CT38" i="33"/>
  <c r="CU38" i="33"/>
  <c r="CT39" i="33"/>
  <c r="CU39" i="33"/>
  <c r="CU4" i="33"/>
  <c r="CS5" i="33"/>
  <c r="CS6" i="33"/>
  <c r="CS7" i="33"/>
  <c r="CS8" i="33"/>
  <c r="CS9" i="33"/>
  <c r="CS10" i="33"/>
  <c r="CS11" i="33"/>
  <c r="CS12" i="33"/>
  <c r="CS13" i="33"/>
  <c r="CS14" i="33"/>
  <c r="CS15" i="33"/>
  <c r="CS16" i="33"/>
  <c r="CS17" i="33"/>
  <c r="CS18" i="33"/>
  <c r="CS19" i="33"/>
  <c r="CS20" i="33"/>
  <c r="CS21" i="33"/>
  <c r="CS22" i="33"/>
  <c r="CS23" i="33"/>
  <c r="CS24" i="33"/>
  <c r="CS25" i="33"/>
  <c r="CS26" i="33"/>
  <c r="CS27" i="33"/>
  <c r="CS28" i="33"/>
  <c r="CS29" i="33"/>
  <c r="CS30" i="33"/>
  <c r="CS31" i="33"/>
  <c r="CS32" i="33"/>
  <c r="CS33" i="33"/>
  <c r="CS34" i="33"/>
  <c r="CS35" i="33"/>
  <c r="CS36" i="33"/>
  <c r="CS37" i="33"/>
  <c r="CS38" i="33"/>
  <c r="CS39" i="33"/>
  <c r="CR5" i="33"/>
  <c r="CR6" i="33"/>
  <c r="CR7" i="33"/>
  <c r="CR8" i="33"/>
  <c r="CR9" i="33"/>
  <c r="CR10" i="33"/>
  <c r="CR11" i="33"/>
  <c r="CR12" i="33"/>
  <c r="CR13" i="33"/>
  <c r="CR14" i="33"/>
  <c r="CR15" i="33"/>
  <c r="CR16" i="33"/>
  <c r="CR17" i="33"/>
  <c r="CR18" i="33"/>
  <c r="CR19" i="33"/>
  <c r="CR20" i="33"/>
  <c r="CR21" i="33"/>
  <c r="CR22" i="33"/>
  <c r="CR23" i="33"/>
  <c r="CR24" i="33"/>
  <c r="CR25" i="33"/>
  <c r="CR26" i="33"/>
  <c r="CR27" i="33"/>
  <c r="CR28" i="33"/>
  <c r="CR29" i="33"/>
  <c r="CR30" i="33"/>
  <c r="CR31" i="33"/>
  <c r="CR32" i="33"/>
  <c r="CR33" i="33"/>
  <c r="CR34" i="33"/>
  <c r="CR35" i="33"/>
  <c r="CR36" i="33"/>
  <c r="CR37" i="33"/>
  <c r="CR38" i="33"/>
  <c r="CR39" i="33"/>
  <c r="DO5" i="33"/>
  <c r="DP5" i="33"/>
  <c r="DQ5" i="33"/>
  <c r="DO6" i="33"/>
  <c r="DP6" i="33"/>
  <c r="DQ6" i="33"/>
  <c r="DO7" i="33"/>
  <c r="DP7" i="33"/>
  <c r="DQ7" i="33"/>
  <c r="DO8" i="33"/>
  <c r="DP8" i="33"/>
  <c r="DQ8" i="33"/>
  <c r="DO9" i="33"/>
  <c r="DP9" i="33"/>
  <c r="DQ9" i="33"/>
  <c r="DO10" i="33"/>
  <c r="DP10" i="33"/>
  <c r="DQ10" i="33"/>
  <c r="DO11" i="33"/>
  <c r="DP11" i="33"/>
  <c r="DQ11" i="33"/>
  <c r="DO12" i="33"/>
  <c r="DP12" i="33"/>
  <c r="DQ12" i="33"/>
  <c r="DO13" i="33"/>
  <c r="DP13" i="33"/>
  <c r="DQ13" i="33"/>
  <c r="DO14" i="33"/>
  <c r="DP14" i="33"/>
  <c r="DQ14" i="33"/>
  <c r="DO15" i="33"/>
  <c r="DP15" i="33"/>
  <c r="DQ15" i="33"/>
  <c r="DO16" i="33"/>
  <c r="DP16" i="33"/>
  <c r="DQ16" i="33"/>
  <c r="DO17" i="33"/>
  <c r="DP17" i="33"/>
  <c r="DQ17" i="33"/>
  <c r="DO18" i="33"/>
  <c r="DP18" i="33"/>
  <c r="DQ18" i="33"/>
  <c r="DO19" i="33"/>
  <c r="DP19" i="33"/>
  <c r="DQ19" i="33"/>
  <c r="DO20" i="33"/>
  <c r="DP20" i="33"/>
  <c r="DQ20" i="33"/>
  <c r="DO21" i="33"/>
  <c r="DP21" i="33"/>
  <c r="DQ21" i="33"/>
  <c r="DO22" i="33"/>
  <c r="DP22" i="33"/>
  <c r="DQ22" i="33"/>
  <c r="DO23" i="33"/>
  <c r="DP23" i="33"/>
  <c r="DQ23" i="33"/>
  <c r="DO24" i="33"/>
  <c r="DP24" i="33"/>
  <c r="DQ24" i="33"/>
  <c r="DO25" i="33"/>
  <c r="DP25" i="33"/>
  <c r="DQ25" i="33"/>
  <c r="DO26" i="33"/>
  <c r="DP26" i="33"/>
  <c r="DQ26" i="33"/>
  <c r="DO27" i="33"/>
  <c r="DP27" i="33"/>
  <c r="DQ27" i="33"/>
  <c r="DO28" i="33"/>
  <c r="DP28" i="33"/>
  <c r="DQ28" i="33"/>
  <c r="DO29" i="33"/>
  <c r="DP29" i="33"/>
  <c r="DQ29" i="33"/>
  <c r="DO30" i="33"/>
  <c r="DP30" i="33"/>
  <c r="DQ30" i="33"/>
  <c r="DO31" i="33"/>
  <c r="DP31" i="33"/>
  <c r="DQ31" i="33"/>
  <c r="DO32" i="33"/>
  <c r="DP32" i="33"/>
  <c r="DQ32" i="33"/>
  <c r="DO33" i="33"/>
  <c r="DP33" i="33"/>
  <c r="DQ33" i="33"/>
  <c r="DO34" i="33"/>
  <c r="DP34" i="33"/>
  <c r="DQ34" i="33"/>
  <c r="DO35" i="33"/>
  <c r="DP35" i="33"/>
  <c r="DQ35" i="33"/>
  <c r="DO36" i="33"/>
  <c r="DP36" i="33"/>
  <c r="DQ36" i="33"/>
  <c r="DO37" i="33"/>
  <c r="DP37" i="33"/>
  <c r="DQ37" i="33"/>
  <c r="DO38" i="33"/>
  <c r="DP38" i="33"/>
  <c r="DQ38" i="33"/>
  <c r="DP4" i="33"/>
  <c r="DQ4" i="33"/>
  <c r="DO4" i="33"/>
  <c r="DN4" i="33"/>
  <c r="DH5" i="33"/>
  <c r="DI5" i="33"/>
  <c r="DJ5" i="33"/>
  <c r="DK5" i="33"/>
  <c r="DL5" i="33"/>
  <c r="DM5" i="33"/>
  <c r="DH6" i="33"/>
  <c r="DI6" i="33"/>
  <c r="DJ6" i="33"/>
  <c r="DK6" i="33"/>
  <c r="DL6" i="33"/>
  <c r="DM6" i="33"/>
  <c r="DH7" i="33"/>
  <c r="DI7" i="33"/>
  <c r="DJ7" i="33"/>
  <c r="DK7" i="33"/>
  <c r="DL7" i="33"/>
  <c r="DM7" i="33"/>
  <c r="DH8" i="33"/>
  <c r="DI8" i="33"/>
  <c r="DJ8" i="33"/>
  <c r="DK8" i="33"/>
  <c r="DL8" i="33"/>
  <c r="DM8" i="33"/>
  <c r="DH9" i="33"/>
  <c r="DI9" i="33"/>
  <c r="DJ9" i="33"/>
  <c r="DK9" i="33"/>
  <c r="DL9" i="33"/>
  <c r="DM9" i="33"/>
  <c r="DH10" i="33"/>
  <c r="DI10" i="33"/>
  <c r="DJ10" i="33"/>
  <c r="DK10" i="33"/>
  <c r="DL10" i="33"/>
  <c r="DM10" i="33"/>
  <c r="DH11" i="33"/>
  <c r="DI11" i="33"/>
  <c r="DJ11" i="33"/>
  <c r="DK11" i="33"/>
  <c r="DL11" i="33"/>
  <c r="DM11" i="33"/>
  <c r="DH12" i="33"/>
  <c r="DI12" i="33"/>
  <c r="DJ12" i="33"/>
  <c r="DK12" i="33"/>
  <c r="DL12" i="33"/>
  <c r="DM12" i="33"/>
  <c r="DH13" i="33"/>
  <c r="DI13" i="33"/>
  <c r="DJ13" i="33"/>
  <c r="DK13" i="33"/>
  <c r="DL13" i="33"/>
  <c r="DM13" i="33"/>
  <c r="DH14" i="33"/>
  <c r="DI14" i="33"/>
  <c r="DJ14" i="33"/>
  <c r="DK14" i="33"/>
  <c r="DL14" i="33"/>
  <c r="DM14" i="33"/>
  <c r="DH15" i="33"/>
  <c r="DI15" i="33"/>
  <c r="DJ15" i="33"/>
  <c r="DK15" i="33"/>
  <c r="DL15" i="33"/>
  <c r="DM15" i="33"/>
  <c r="DH16" i="33"/>
  <c r="DI16" i="33"/>
  <c r="DJ16" i="33"/>
  <c r="DK16" i="33"/>
  <c r="DL16" i="33"/>
  <c r="DM16" i="33"/>
  <c r="DH17" i="33"/>
  <c r="DI17" i="33"/>
  <c r="DJ17" i="33"/>
  <c r="DK17" i="33"/>
  <c r="DL17" i="33"/>
  <c r="DM17" i="33"/>
  <c r="DH18" i="33"/>
  <c r="DI18" i="33"/>
  <c r="DJ18" i="33"/>
  <c r="DK18" i="33"/>
  <c r="DL18" i="33"/>
  <c r="DM18" i="33"/>
  <c r="DH19" i="33"/>
  <c r="DI19" i="33"/>
  <c r="DJ19" i="33"/>
  <c r="DK19" i="33"/>
  <c r="DL19" i="33"/>
  <c r="DM19" i="33"/>
  <c r="DH20" i="33"/>
  <c r="DI20" i="33"/>
  <c r="DJ20" i="33"/>
  <c r="DK20" i="33"/>
  <c r="DL20" i="33"/>
  <c r="DM20" i="33"/>
  <c r="DH21" i="33"/>
  <c r="DI21" i="33"/>
  <c r="DJ21" i="33"/>
  <c r="DK21" i="33"/>
  <c r="DL21" i="33"/>
  <c r="DM21" i="33"/>
  <c r="DH22" i="33"/>
  <c r="DI22" i="33"/>
  <c r="DJ22" i="33"/>
  <c r="DK22" i="33"/>
  <c r="DL22" i="33"/>
  <c r="DM22" i="33"/>
  <c r="DH23" i="33"/>
  <c r="DI23" i="33"/>
  <c r="DJ23" i="33"/>
  <c r="DK23" i="33"/>
  <c r="DL23" i="33"/>
  <c r="DM23" i="33"/>
  <c r="DH24" i="33"/>
  <c r="DI24" i="33"/>
  <c r="DJ24" i="33"/>
  <c r="DK24" i="33"/>
  <c r="DL24" i="33"/>
  <c r="DM24" i="33"/>
  <c r="DH25" i="33"/>
  <c r="DI25" i="33"/>
  <c r="DJ25" i="33"/>
  <c r="DK25" i="33"/>
  <c r="DL25" i="33"/>
  <c r="DM25" i="33"/>
  <c r="DH26" i="33"/>
  <c r="DI26" i="33"/>
  <c r="DJ26" i="33"/>
  <c r="DK26" i="33"/>
  <c r="DL26" i="33"/>
  <c r="DM26" i="33"/>
  <c r="DH27" i="33"/>
  <c r="DI27" i="33"/>
  <c r="DJ27" i="33"/>
  <c r="DK27" i="33"/>
  <c r="DL27" i="33"/>
  <c r="DM27" i="33"/>
  <c r="DH28" i="33"/>
  <c r="DI28" i="33"/>
  <c r="DJ28" i="33"/>
  <c r="DK28" i="33"/>
  <c r="DL28" i="33"/>
  <c r="DM28" i="33"/>
  <c r="DH29" i="33"/>
  <c r="DI29" i="33"/>
  <c r="DJ29" i="33"/>
  <c r="DK29" i="33"/>
  <c r="DL29" i="33"/>
  <c r="DM29" i="33"/>
  <c r="DH30" i="33"/>
  <c r="DI30" i="33"/>
  <c r="DJ30" i="33"/>
  <c r="DK30" i="33"/>
  <c r="DL30" i="33"/>
  <c r="DM30" i="33"/>
  <c r="DH31" i="33"/>
  <c r="DI31" i="33"/>
  <c r="DJ31" i="33"/>
  <c r="DK31" i="33"/>
  <c r="DL31" i="33"/>
  <c r="DM31" i="33"/>
  <c r="DH32" i="33"/>
  <c r="DI32" i="33"/>
  <c r="DJ32" i="33"/>
  <c r="DK32" i="33"/>
  <c r="DL32" i="33"/>
  <c r="DM32" i="33"/>
  <c r="DH33" i="33"/>
  <c r="DI33" i="33"/>
  <c r="DJ33" i="33"/>
  <c r="DK33" i="33"/>
  <c r="DL33" i="33"/>
  <c r="DM33" i="33"/>
  <c r="DH34" i="33"/>
  <c r="DI34" i="33"/>
  <c r="DJ34" i="33"/>
  <c r="DK34" i="33"/>
  <c r="DL34" i="33"/>
  <c r="DM34" i="33"/>
  <c r="DH35" i="33"/>
  <c r="DI35" i="33"/>
  <c r="DJ35" i="33"/>
  <c r="DK35" i="33"/>
  <c r="DL35" i="33"/>
  <c r="DM35" i="33"/>
  <c r="DH36" i="33"/>
  <c r="DI36" i="33"/>
  <c r="DJ36" i="33"/>
  <c r="DK36" i="33"/>
  <c r="DL36" i="33"/>
  <c r="DM36" i="33"/>
  <c r="DH37" i="33"/>
  <c r="DI37" i="33"/>
  <c r="DJ37" i="33"/>
  <c r="DK37" i="33"/>
  <c r="DL37" i="33"/>
  <c r="DM37" i="33"/>
  <c r="DH38" i="33"/>
  <c r="DI38" i="33"/>
  <c r="DJ38" i="33"/>
  <c r="DK38" i="33"/>
  <c r="DL38" i="33"/>
  <c r="DM38" i="33"/>
  <c r="DI4" i="33"/>
  <c r="DJ4" i="33"/>
  <c r="DK4" i="33"/>
  <c r="DL4" i="33"/>
  <c r="DM4" i="33"/>
  <c r="DH4" i="33"/>
  <c r="DG4" i="33"/>
  <c r="DF4" i="33"/>
  <c r="DE4" i="33"/>
  <c r="DD4" i="33"/>
  <c r="DA4" i="33"/>
  <c r="CZ4" i="33"/>
  <c r="CY4" i="33"/>
  <c r="CX4" i="33"/>
  <c r="CW4" i="33"/>
  <c r="CV4" i="33"/>
  <c r="CT4" i="33"/>
  <c r="CS4" i="33"/>
  <c r="CR4" i="33"/>
  <c r="AS5" i="33"/>
  <c r="AS6" i="33"/>
  <c r="AS7" i="33"/>
  <c r="AS8" i="33"/>
  <c r="AS9" i="33"/>
  <c r="AS10" i="33"/>
  <c r="AS11" i="33"/>
  <c r="AS12" i="33"/>
  <c r="AS13" i="33"/>
  <c r="AS14" i="33"/>
  <c r="AS15" i="33"/>
  <c r="AS16" i="33"/>
  <c r="AS17" i="33"/>
  <c r="AS18" i="33"/>
  <c r="AS19" i="33"/>
  <c r="AS20" i="33"/>
  <c r="AS21" i="33"/>
  <c r="AS22" i="33"/>
  <c r="AS23" i="33"/>
  <c r="AS24" i="33"/>
  <c r="AS25" i="33"/>
  <c r="AS26" i="33"/>
  <c r="AS27" i="33"/>
  <c r="AS28" i="33"/>
  <c r="AS29" i="33"/>
  <c r="AS30" i="33"/>
  <c r="AS31" i="33"/>
  <c r="AS32" i="33"/>
  <c r="AS33" i="33"/>
  <c r="AS34" i="33"/>
  <c r="AS35" i="33"/>
  <c r="AS36" i="33"/>
  <c r="AS37" i="33"/>
  <c r="AS4" i="33"/>
  <c r="AA20" i="33"/>
  <c r="AA21" i="33"/>
  <c r="AA22" i="33"/>
  <c r="AA23" i="33"/>
  <c r="AA24" i="33"/>
  <c r="AA25" i="33"/>
  <c r="AA26" i="33"/>
  <c r="AA27" i="33"/>
  <c r="AA28" i="33"/>
  <c r="AA29" i="33"/>
  <c r="AA30" i="33"/>
  <c r="AA32" i="33"/>
  <c r="AA34" i="33"/>
  <c r="AA36" i="33"/>
  <c r="AA38" i="33"/>
  <c r="AA31" i="33"/>
  <c r="AA33" i="33"/>
  <c r="AA35" i="33"/>
  <c r="AA37" i="33"/>
  <c r="AA6" i="31"/>
  <c r="AA7" i="31"/>
  <c r="AA8" i="31"/>
  <c r="AA9" i="31"/>
  <c r="AA10" i="31"/>
  <c r="AA11" i="31"/>
  <c r="AA12" i="31"/>
  <c r="AA13" i="31"/>
  <c r="AA14" i="31"/>
  <c r="AA15" i="31"/>
  <c r="AA16" i="31"/>
  <c r="AA17" i="31"/>
  <c r="AA18" i="31"/>
  <c r="AA19" i="31"/>
  <c r="AA20" i="31"/>
  <c r="AA21" i="31"/>
  <c r="AA22" i="31"/>
  <c r="AA23" i="31"/>
  <c r="AA24" i="31"/>
  <c r="AA25" i="31"/>
  <c r="AA26" i="31"/>
  <c r="AA27" i="31"/>
  <c r="AA28" i="31"/>
  <c r="AA29" i="31"/>
  <c r="AA30" i="31"/>
  <c r="AA31" i="31"/>
  <c r="AA32" i="31"/>
  <c r="AA33" i="31"/>
  <c r="AA34" i="31"/>
  <c r="AA35" i="31"/>
  <c r="AA36" i="31"/>
  <c r="AA37" i="31"/>
  <c r="AA38" i="31"/>
  <c r="AA39" i="31"/>
  <c r="AA5" i="31"/>
  <c r="AM6" i="12"/>
  <c r="AM7" i="12"/>
  <c r="AM8" i="12"/>
  <c r="AM9" i="12"/>
  <c r="AM10" i="12"/>
  <c r="AM11" i="12"/>
  <c r="AM12" i="12"/>
  <c r="AM13" i="12"/>
  <c r="AM14" i="12"/>
  <c r="AM15" i="12"/>
  <c r="AM16" i="12"/>
  <c r="AM17" i="12"/>
  <c r="AM18" i="12"/>
  <c r="AM19" i="12"/>
  <c r="AM20" i="12"/>
  <c r="AM21" i="12"/>
  <c r="AM22" i="12"/>
  <c r="AM23" i="12"/>
  <c r="AM24" i="12"/>
  <c r="AM25" i="12"/>
  <c r="AM26" i="12"/>
  <c r="AM27" i="12"/>
  <c r="AM28" i="12"/>
  <c r="AM29" i="12"/>
  <c r="AM30" i="12"/>
  <c r="AM31" i="12"/>
  <c r="AM32" i="12"/>
  <c r="AM33" i="12"/>
  <c r="AM34" i="12"/>
  <c r="AM35" i="12"/>
  <c r="AM36" i="12"/>
  <c r="AM37" i="12"/>
  <c r="AM38" i="12"/>
  <c r="AM39" i="12"/>
  <c r="AM5" i="12"/>
  <c r="V29" i="33" l="1"/>
  <c r="O24" i="33"/>
  <c r="O25" i="33"/>
  <c r="V26" i="32"/>
  <c r="V27" i="32"/>
  <c r="V28" i="32"/>
  <c r="O27" i="32"/>
  <c r="O28" i="32"/>
  <c r="O29" i="32"/>
  <c r="O30" i="32"/>
  <c r="K25" i="12"/>
  <c r="K26" i="12"/>
  <c r="AL4" i="33"/>
  <c r="AL5" i="33"/>
  <c r="DY5" i="33" l="1"/>
  <c r="DZ5" i="33"/>
  <c r="EA5" i="33"/>
  <c r="DY6" i="33"/>
  <c r="DZ6" i="33"/>
  <c r="EA6" i="33"/>
  <c r="DY7" i="33"/>
  <c r="DZ7" i="33"/>
  <c r="EA7" i="33"/>
  <c r="DY8" i="33"/>
  <c r="DZ8" i="33"/>
  <c r="EA8" i="33"/>
  <c r="DY9" i="33"/>
  <c r="DZ9" i="33"/>
  <c r="EA9" i="33"/>
  <c r="DY10" i="33"/>
  <c r="DZ10" i="33"/>
  <c r="EA10" i="33"/>
  <c r="DY11" i="33"/>
  <c r="DZ11" i="33"/>
  <c r="EA11" i="33"/>
  <c r="DY12" i="33"/>
  <c r="DZ12" i="33"/>
  <c r="EA12" i="33"/>
  <c r="DY13" i="33"/>
  <c r="DZ13" i="33"/>
  <c r="EA13" i="33"/>
  <c r="DY14" i="33"/>
  <c r="DZ14" i="33"/>
  <c r="EA14" i="33"/>
  <c r="DY15" i="33"/>
  <c r="DZ15" i="33"/>
  <c r="EA15" i="33"/>
  <c r="DY16" i="33"/>
  <c r="DZ16" i="33"/>
  <c r="EA16" i="33"/>
  <c r="DY17" i="33"/>
  <c r="DZ17" i="33"/>
  <c r="EA17" i="33"/>
  <c r="DY18" i="33"/>
  <c r="DZ18" i="33"/>
  <c r="EA18" i="33"/>
  <c r="DY19" i="33"/>
  <c r="DZ19" i="33"/>
  <c r="EA19" i="33"/>
  <c r="DY20" i="33"/>
  <c r="DZ20" i="33"/>
  <c r="EA20" i="33"/>
  <c r="DY21" i="33"/>
  <c r="DZ21" i="33"/>
  <c r="EA21" i="33"/>
  <c r="DY22" i="33"/>
  <c r="DZ22" i="33"/>
  <c r="EA22" i="33"/>
  <c r="DY23" i="33"/>
  <c r="DZ23" i="33"/>
  <c r="EA23" i="33"/>
  <c r="DY24" i="33"/>
  <c r="DZ24" i="33"/>
  <c r="EA24" i="33"/>
  <c r="DY25" i="33"/>
  <c r="DZ25" i="33"/>
  <c r="EA25" i="33"/>
  <c r="DY26" i="33"/>
  <c r="DZ26" i="33"/>
  <c r="EA26" i="33"/>
  <c r="DY27" i="33"/>
  <c r="DZ27" i="33"/>
  <c r="EA27" i="33"/>
  <c r="DY28" i="33"/>
  <c r="DZ28" i="33"/>
  <c r="EA28" i="33"/>
  <c r="DY29" i="33"/>
  <c r="DZ29" i="33"/>
  <c r="EA29" i="33"/>
  <c r="DY30" i="33"/>
  <c r="DZ30" i="33"/>
  <c r="EA30" i="33"/>
  <c r="DY31" i="33"/>
  <c r="DZ31" i="33"/>
  <c r="EA31" i="33"/>
  <c r="DY32" i="33"/>
  <c r="DZ32" i="33"/>
  <c r="EA32" i="33"/>
  <c r="DY33" i="33"/>
  <c r="DZ33" i="33"/>
  <c r="EA33" i="33"/>
  <c r="DY34" i="33"/>
  <c r="DZ34" i="33"/>
  <c r="EA34" i="33"/>
  <c r="DY35" i="33"/>
  <c r="DZ35" i="33"/>
  <c r="EA35" i="33"/>
  <c r="DY36" i="33"/>
  <c r="DZ36" i="33"/>
  <c r="EA36" i="33"/>
  <c r="DY37" i="33"/>
  <c r="DZ37" i="33"/>
  <c r="EA37" i="33"/>
  <c r="DY38" i="33"/>
  <c r="DZ38" i="33"/>
  <c r="EA38" i="33"/>
  <c r="DZ4" i="33"/>
  <c r="EA4" i="33"/>
  <c r="DY4" i="33"/>
  <c r="DW5" i="33"/>
  <c r="DX5" i="33"/>
  <c r="DW6" i="33"/>
  <c r="DX6" i="33"/>
  <c r="DW7" i="33"/>
  <c r="DX7" i="33"/>
  <c r="DW8" i="33"/>
  <c r="DX8" i="33"/>
  <c r="DW9" i="33"/>
  <c r="DX9" i="33"/>
  <c r="DW10" i="33"/>
  <c r="DX10" i="33"/>
  <c r="DW11" i="33"/>
  <c r="DX11" i="33"/>
  <c r="DW12" i="33"/>
  <c r="DX12" i="33"/>
  <c r="DW13" i="33"/>
  <c r="DX13" i="33"/>
  <c r="DW14" i="33"/>
  <c r="DX14" i="33"/>
  <c r="DW15" i="33"/>
  <c r="DX15" i="33"/>
  <c r="DW16" i="33"/>
  <c r="DX16" i="33"/>
  <c r="DW17" i="33"/>
  <c r="DX17" i="33"/>
  <c r="DW18" i="33"/>
  <c r="DX18" i="33"/>
  <c r="DW19" i="33"/>
  <c r="DX19" i="33"/>
  <c r="DW20" i="33"/>
  <c r="DX20" i="33"/>
  <c r="DW21" i="33"/>
  <c r="DX21" i="33"/>
  <c r="DW22" i="33"/>
  <c r="DX22" i="33"/>
  <c r="DW23" i="33"/>
  <c r="DX23" i="33"/>
  <c r="DW24" i="33"/>
  <c r="DX24" i="33"/>
  <c r="DW25" i="33"/>
  <c r="DX25" i="33"/>
  <c r="DW26" i="33"/>
  <c r="DX26" i="33"/>
  <c r="DW27" i="33"/>
  <c r="DX27" i="33"/>
  <c r="DW28" i="33"/>
  <c r="DX28" i="33"/>
  <c r="DW29" i="33"/>
  <c r="DX29" i="33"/>
  <c r="DW30" i="33"/>
  <c r="DX30" i="33"/>
  <c r="DW31" i="33"/>
  <c r="DX31" i="33"/>
  <c r="DW32" i="33"/>
  <c r="DX32" i="33"/>
  <c r="DW33" i="33"/>
  <c r="DX33" i="33"/>
  <c r="DW34" i="33"/>
  <c r="DX34" i="33"/>
  <c r="DW35" i="33"/>
  <c r="DX35" i="33"/>
  <c r="DW36" i="33"/>
  <c r="DX36" i="33"/>
  <c r="DW37" i="33"/>
  <c r="DX37" i="33"/>
  <c r="DW38" i="33"/>
  <c r="DX38" i="33"/>
  <c r="DX4" i="33"/>
  <c r="DW4" i="33"/>
  <c r="DS5" i="33"/>
  <c r="DT5" i="33"/>
  <c r="DU5" i="33"/>
  <c r="DV5" i="33"/>
  <c r="DS6" i="33"/>
  <c r="DT6" i="33"/>
  <c r="DU6" i="33"/>
  <c r="DV6" i="33"/>
  <c r="DS7" i="33"/>
  <c r="DT7" i="33"/>
  <c r="DU7" i="33"/>
  <c r="DV7" i="33"/>
  <c r="DS8" i="33"/>
  <c r="DT8" i="33"/>
  <c r="DU8" i="33"/>
  <c r="DV8" i="33"/>
  <c r="DS9" i="33"/>
  <c r="DT9" i="33"/>
  <c r="DU9" i="33"/>
  <c r="DV9" i="33"/>
  <c r="DS10" i="33"/>
  <c r="DT10" i="33"/>
  <c r="DU10" i="33"/>
  <c r="DV10" i="33"/>
  <c r="DS11" i="33"/>
  <c r="DT11" i="33"/>
  <c r="DU11" i="33"/>
  <c r="DV11" i="33"/>
  <c r="DS12" i="33"/>
  <c r="DT12" i="33"/>
  <c r="DU12" i="33"/>
  <c r="DV12" i="33"/>
  <c r="DS13" i="33"/>
  <c r="DT13" i="33"/>
  <c r="DU13" i="33"/>
  <c r="DV13" i="33"/>
  <c r="DS14" i="33"/>
  <c r="DT14" i="33"/>
  <c r="DU14" i="33"/>
  <c r="DV14" i="33"/>
  <c r="DS15" i="33"/>
  <c r="DT15" i="33"/>
  <c r="DU15" i="33"/>
  <c r="DV15" i="33"/>
  <c r="DS16" i="33"/>
  <c r="DT16" i="33"/>
  <c r="DU16" i="33"/>
  <c r="DV16" i="33"/>
  <c r="DS17" i="33"/>
  <c r="DT17" i="33"/>
  <c r="DU17" i="33"/>
  <c r="DV17" i="33"/>
  <c r="DS18" i="33"/>
  <c r="DT18" i="33"/>
  <c r="DU18" i="33"/>
  <c r="DV18" i="33"/>
  <c r="DS19" i="33"/>
  <c r="DT19" i="33"/>
  <c r="DU19" i="33"/>
  <c r="DV19" i="33"/>
  <c r="DS20" i="33"/>
  <c r="DT20" i="33"/>
  <c r="DU20" i="33"/>
  <c r="DV20" i="33"/>
  <c r="DS21" i="33"/>
  <c r="DT21" i="33"/>
  <c r="DU21" i="33"/>
  <c r="DV21" i="33"/>
  <c r="DS22" i="33"/>
  <c r="DT22" i="33"/>
  <c r="DU22" i="33"/>
  <c r="DV22" i="33"/>
  <c r="DS23" i="33"/>
  <c r="DT23" i="33"/>
  <c r="DU23" i="33"/>
  <c r="DV23" i="33"/>
  <c r="DS24" i="33"/>
  <c r="DT24" i="33"/>
  <c r="DU24" i="33"/>
  <c r="DV24" i="33"/>
  <c r="DS25" i="33"/>
  <c r="DT25" i="33"/>
  <c r="DU25" i="33"/>
  <c r="DV25" i="33"/>
  <c r="DS26" i="33"/>
  <c r="DT26" i="33"/>
  <c r="DU26" i="33"/>
  <c r="DV26" i="33"/>
  <c r="DS27" i="33"/>
  <c r="DT27" i="33"/>
  <c r="DU27" i="33"/>
  <c r="DV27" i="33"/>
  <c r="DS28" i="33"/>
  <c r="DT28" i="33"/>
  <c r="DU28" i="33"/>
  <c r="DV28" i="33"/>
  <c r="DS29" i="33"/>
  <c r="DT29" i="33"/>
  <c r="DU29" i="33"/>
  <c r="DV29" i="33"/>
  <c r="DS30" i="33"/>
  <c r="DT30" i="33"/>
  <c r="DU30" i="33"/>
  <c r="DV30" i="33"/>
  <c r="DS31" i="33"/>
  <c r="DT31" i="33"/>
  <c r="DU31" i="33"/>
  <c r="DV31" i="33"/>
  <c r="DS32" i="33"/>
  <c r="DT32" i="33"/>
  <c r="DU32" i="33"/>
  <c r="DV32" i="33"/>
  <c r="DS33" i="33"/>
  <c r="DT33" i="33"/>
  <c r="DU33" i="33"/>
  <c r="DV33" i="33"/>
  <c r="DS34" i="33"/>
  <c r="DT34" i="33"/>
  <c r="DU34" i="33"/>
  <c r="DV34" i="33"/>
  <c r="DS35" i="33"/>
  <c r="DT35" i="33"/>
  <c r="DU35" i="33"/>
  <c r="DV35" i="33"/>
  <c r="DS36" i="33"/>
  <c r="DT36" i="33"/>
  <c r="DU36" i="33"/>
  <c r="DV36" i="33"/>
  <c r="DS37" i="33"/>
  <c r="DT37" i="33"/>
  <c r="DU37" i="33"/>
  <c r="DV37" i="33"/>
  <c r="DS38" i="33"/>
  <c r="DT38" i="33"/>
  <c r="DU38" i="33"/>
  <c r="DV38" i="33"/>
  <c r="DS4" i="33"/>
  <c r="DT4" i="33"/>
  <c r="DU4" i="33"/>
  <c r="DV4" i="33"/>
  <c r="DR4" i="33"/>
  <c r="DC4" i="33"/>
  <c r="DB4" i="33"/>
  <c r="CO5" i="33"/>
  <c r="CP5" i="33"/>
  <c r="CQ5" i="33"/>
  <c r="CO6" i="33"/>
  <c r="CP6" i="33"/>
  <c r="CQ6" i="33"/>
  <c r="CO7" i="33"/>
  <c r="CP7" i="33"/>
  <c r="CQ7" i="33"/>
  <c r="CO8" i="33"/>
  <c r="CP8" i="33"/>
  <c r="CQ8" i="33"/>
  <c r="CO9" i="33"/>
  <c r="CP9" i="33"/>
  <c r="CQ9" i="33"/>
  <c r="CO10" i="33"/>
  <c r="CP10" i="33"/>
  <c r="CQ10" i="33"/>
  <c r="CO11" i="33"/>
  <c r="CP11" i="33"/>
  <c r="CQ11" i="33"/>
  <c r="CO12" i="33"/>
  <c r="CP12" i="33"/>
  <c r="CQ12" i="33"/>
  <c r="CO13" i="33"/>
  <c r="CP13" i="33"/>
  <c r="CQ13" i="33"/>
  <c r="CO14" i="33"/>
  <c r="CP14" i="33"/>
  <c r="CQ14" i="33"/>
  <c r="CO15" i="33"/>
  <c r="CP15" i="33"/>
  <c r="CQ15" i="33"/>
  <c r="CO16" i="33"/>
  <c r="CP16" i="33"/>
  <c r="CQ16" i="33"/>
  <c r="CO17" i="33"/>
  <c r="CP17" i="33"/>
  <c r="CQ17" i="33"/>
  <c r="CO18" i="33"/>
  <c r="CP18" i="33"/>
  <c r="CQ18" i="33"/>
  <c r="CO19" i="33"/>
  <c r="CP19" i="33"/>
  <c r="CQ19" i="33"/>
  <c r="CO20" i="33"/>
  <c r="CP20" i="33"/>
  <c r="CQ20" i="33"/>
  <c r="CO21" i="33"/>
  <c r="CP21" i="33"/>
  <c r="CQ21" i="33"/>
  <c r="CO22" i="33"/>
  <c r="CP22" i="33"/>
  <c r="CQ22" i="33"/>
  <c r="CO23" i="33"/>
  <c r="CP23" i="33"/>
  <c r="CQ23" i="33"/>
  <c r="CO24" i="33"/>
  <c r="CP24" i="33"/>
  <c r="CQ24" i="33"/>
  <c r="CO25" i="33"/>
  <c r="CP25" i="33"/>
  <c r="CQ25" i="33"/>
  <c r="CO26" i="33"/>
  <c r="CP26" i="33"/>
  <c r="CQ26" i="33"/>
  <c r="CO27" i="33"/>
  <c r="CP27" i="33"/>
  <c r="CQ27" i="33"/>
  <c r="CO28" i="33"/>
  <c r="CP28" i="33"/>
  <c r="CQ28" i="33"/>
  <c r="CO29" i="33"/>
  <c r="CP29" i="33"/>
  <c r="CQ29" i="33"/>
  <c r="CO30" i="33"/>
  <c r="CP30" i="33"/>
  <c r="CQ30" i="33"/>
  <c r="CO31" i="33"/>
  <c r="CP31" i="33"/>
  <c r="CQ31" i="33"/>
  <c r="CO32" i="33"/>
  <c r="CP32" i="33"/>
  <c r="CQ32" i="33"/>
  <c r="CO33" i="33"/>
  <c r="CP33" i="33"/>
  <c r="CQ33" i="33"/>
  <c r="CO34" i="33"/>
  <c r="CP34" i="33"/>
  <c r="CQ34" i="33"/>
  <c r="CO35" i="33"/>
  <c r="CP35" i="33"/>
  <c r="CQ35" i="33"/>
  <c r="CO36" i="33"/>
  <c r="CP36" i="33"/>
  <c r="CQ36" i="33"/>
  <c r="CO37" i="33"/>
  <c r="CP37" i="33"/>
  <c r="CQ37" i="33"/>
  <c r="CO38" i="33"/>
  <c r="CP38" i="33"/>
  <c r="CQ38" i="33"/>
  <c r="CP4" i="33"/>
  <c r="CQ4" i="33"/>
  <c r="CO4" i="33"/>
  <c r="CL5" i="33"/>
  <c r="CL6" i="33"/>
  <c r="CL7" i="33"/>
  <c r="CL8" i="33"/>
  <c r="CL9" i="33"/>
  <c r="CL10" i="33"/>
  <c r="CL11" i="33"/>
  <c r="CL12" i="33"/>
  <c r="CL13" i="33"/>
  <c r="CL14" i="33"/>
  <c r="CL15" i="33"/>
  <c r="CL16" i="33"/>
  <c r="CL17" i="33"/>
  <c r="CL18" i="33"/>
  <c r="CL19" i="33"/>
  <c r="CL20" i="33"/>
  <c r="CL21" i="33"/>
  <c r="CL22" i="33"/>
  <c r="CL23" i="33"/>
  <c r="CL24" i="33"/>
  <c r="CL25" i="33"/>
  <c r="CL26" i="33"/>
  <c r="CL27" i="33"/>
  <c r="CL28" i="33"/>
  <c r="CL29" i="33"/>
  <c r="CL30" i="33"/>
  <c r="CL31" i="33"/>
  <c r="CL32" i="33"/>
  <c r="CL33" i="33"/>
  <c r="CL34" i="33"/>
  <c r="CL35" i="33"/>
  <c r="CL36" i="33"/>
  <c r="CL37" i="33"/>
  <c r="CL38" i="33"/>
  <c r="CL4" i="33"/>
  <c r="BX5" i="33"/>
  <c r="BY5" i="33"/>
  <c r="CB5" i="33"/>
  <c r="CC5" i="33"/>
  <c r="CD5" i="33"/>
  <c r="CE5" i="33"/>
  <c r="CF5" i="33"/>
  <c r="CG5" i="33"/>
  <c r="CH5" i="33"/>
  <c r="CI5" i="33"/>
  <c r="CJ5" i="33"/>
  <c r="CK5" i="33"/>
  <c r="BX6" i="33"/>
  <c r="BY6" i="33"/>
  <c r="CB6" i="33"/>
  <c r="CC6" i="33"/>
  <c r="CD6" i="33"/>
  <c r="CE6" i="33"/>
  <c r="CF6" i="33"/>
  <c r="CG6" i="33"/>
  <c r="CH6" i="33"/>
  <c r="CI6" i="33"/>
  <c r="CJ6" i="33"/>
  <c r="CK6" i="33"/>
  <c r="BX7" i="33"/>
  <c r="BY7" i="33"/>
  <c r="CB7" i="33"/>
  <c r="CC7" i="33"/>
  <c r="CD7" i="33"/>
  <c r="CE7" i="33"/>
  <c r="CF7" i="33"/>
  <c r="CG7" i="33"/>
  <c r="CH7" i="33"/>
  <c r="CI7" i="33"/>
  <c r="CJ7" i="33"/>
  <c r="CK7" i="33"/>
  <c r="BX8" i="33"/>
  <c r="BY8" i="33"/>
  <c r="CB8" i="33"/>
  <c r="CC8" i="33"/>
  <c r="CD8" i="33"/>
  <c r="CE8" i="33"/>
  <c r="CF8" i="33"/>
  <c r="CG8" i="33"/>
  <c r="CH8" i="33"/>
  <c r="CI8" i="33"/>
  <c r="CJ8" i="33"/>
  <c r="CK8" i="33"/>
  <c r="BX9" i="33"/>
  <c r="BY9" i="33"/>
  <c r="CB9" i="33"/>
  <c r="CC9" i="33"/>
  <c r="CD9" i="33"/>
  <c r="CE9" i="33"/>
  <c r="CF9" i="33"/>
  <c r="CG9" i="33"/>
  <c r="CH9" i="33"/>
  <c r="CI9" i="33"/>
  <c r="CJ9" i="33"/>
  <c r="CK9" i="33"/>
  <c r="BX10" i="33"/>
  <c r="BY10" i="33"/>
  <c r="CB10" i="33"/>
  <c r="CC10" i="33"/>
  <c r="CD10" i="33"/>
  <c r="CE10" i="33"/>
  <c r="CF10" i="33"/>
  <c r="CG10" i="33"/>
  <c r="CH10" i="33"/>
  <c r="CI10" i="33"/>
  <c r="CJ10" i="33"/>
  <c r="CK10" i="33"/>
  <c r="BX11" i="33"/>
  <c r="BY11" i="33"/>
  <c r="CB11" i="33"/>
  <c r="CC11" i="33"/>
  <c r="CD11" i="33"/>
  <c r="CE11" i="33"/>
  <c r="CF11" i="33"/>
  <c r="CG11" i="33"/>
  <c r="CH11" i="33"/>
  <c r="CI11" i="33"/>
  <c r="CJ11" i="33"/>
  <c r="CK11" i="33"/>
  <c r="BX12" i="33"/>
  <c r="BY12" i="33"/>
  <c r="CB12" i="33"/>
  <c r="CC12" i="33"/>
  <c r="CD12" i="33"/>
  <c r="CE12" i="33"/>
  <c r="CF12" i="33"/>
  <c r="CG12" i="33"/>
  <c r="CH12" i="33"/>
  <c r="CI12" i="33"/>
  <c r="CJ12" i="33"/>
  <c r="CK12" i="33"/>
  <c r="BX13" i="33"/>
  <c r="BY13" i="33"/>
  <c r="CB13" i="33"/>
  <c r="CC13" i="33"/>
  <c r="CD13" i="33"/>
  <c r="CE13" i="33"/>
  <c r="CF13" i="33"/>
  <c r="CG13" i="33"/>
  <c r="CH13" i="33"/>
  <c r="CI13" i="33"/>
  <c r="CJ13" i="33"/>
  <c r="CK13" i="33"/>
  <c r="BX14" i="33"/>
  <c r="BY14" i="33"/>
  <c r="CB14" i="33"/>
  <c r="CC14" i="33"/>
  <c r="CD14" i="33"/>
  <c r="CE14" i="33"/>
  <c r="CF14" i="33"/>
  <c r="CG14" i="33"/>
  <c r="CH14" i="33"/>
  <c r="CI14" i="33"/>
  <c r="CJ14" i="33"/>
  <c r="CK14" i="33"/>
  <c r="BX15" i="33"/>
  <c r="BY15" i="33"/>
  <c r="CB15" i="33"/>
  <c r="CC15" i="33"/>
  <c r="CD15" i="33"/>
  <c r="CE15" i="33"/>
  <c r="CF15" i="33"/>
  <c r="CG15" i="33"/>
  <c r="CH15" i="33"/>
  <c r="CI15" i="33"/>
  <c r="CJ15" i="33"/>
  <c r="CK15" i="33"/>
  <c r="BX16" i="33"/>
  <c r="BY16" i="33"/>
  <c r="CB16" i="33"/>
  <c r="CC16" i="33"/>
  <c r="CD16" i="33"/>
  <c r="CE16" i="33"/>
  <c r="CF16" i="33"/>
  <c r="CG16" i="33"/>
  <c r="CH16" i="33"/>
  <c r="CI16" i="33"/>
  <c r="CJ16" i="33"/>
  <c r="CK16" i="33"/>
  <c r="BX17" i="33"/>
  <c r="BY17" i="33"/>
  <c r="CB17" i="33"/>
  <c r="CC17" i="33"/>
  <c r="CD17" i="33"/>
  <c r="CE17" i="33"/>
  <c r="CF17" i="33"/>
  <c r="CG17" i="33"/>
  <c r="CH17" i="33"/>
  <c r="CI17" i="33"/>
  <c r="CJ17" i="33"/>
  <c r="CK17" i="33"/>
  <c r="BX18" i="33"/>
  <c r="BY18" i="33"/>
  <c r="CB18" i="33"/>
  <c r="CC18" i="33"/>
  <c r="CD18" i="33"/>
  <c r="CE18" i="33"/>
  <c r="CF18" i="33"/>
  <c r="CG18" i="33"/>
  <c r="CH18" i="33"/>
  <c r="CI18" i="33"/>
  <c r="CJ18" i="33"/>
  <c r="CK18" i="33"/>
  <c r="BX19" i="33"/>
  <c r="BY19" i="33"/>
  <c r="CB19" i="33"/>
  <c r="CC19" i="33"/>
  <c r="CD19" i="33"/>
  <c r="CE19" i="33"/>
  <c r="CF19" i="33"/>
  <c r="CG19" i="33"/>
  <c r="CH19" i="33"/>
  <c r="CI19" i="33"/>
  <c r="CJ19" i="33"/>
  <c r="CK19" i="33"/>
  <c r="BX20" i="33"/>
  <c r="BY20" i="33"/>
  <c r="CB20" i="33"/>
  <c r="CC20" i="33"/>
  <c r="CD20" i="33"/>
  <c r="CE20" i="33"/>
  <c r="CF20" i="33"/>
  <c r="CG20" i="33"/>
  <c r="CH20" i="33"/>
  <c r="CI20" i="33"/>
  <c r="CJ20" i="33"/>
  <c r="CK20" i="33"/>
  <c r="BX21" i="33"/>
  <c r="BY21" i="33"/>
  <c r="CB21" i="33"/>
  <c r="CC21" i="33"/>
  <c r="CD21" i="33"/>
  <c r="CE21" i="33"/>
  <c r="CF21" i="33"/>
  <c r="CG21" i="33"/>
  <c r="CH21" i="33"/>
  <c r="CI21" i="33"/>
  <c r="CJ21" i="33"/>
  <c r="CK21" i="33"/>
  <c r="BX22" i="33"/>
  <c r="BY22" i="33"/>
  <c r="CB22" i="33"/>
  <c r="CC22" i="33"/>
  <c r="CD22" i="33"/>
  <c r="CE22" i="33"/>
  <c r="CF22" i="33"/>
  <c r="CG22" i="33"/>
  <c r="CH22" i="33"/>
  <c r="CI22" i="33"/>
  <c r="CJ22" i="33"/>
  <c r="CK22" i="33"/>
  <c r="BX23" i="33"/>
  <c r="BY23" i="33"/>
  <c r="CB23" i="33"/>
  <c r="CC23" i="33"/>
  <c r="CD23" i="33"/>
  <c r="CE23" i="33"/>
  <c r="CF23" i="33"/>
  <c r="CG23" i="33"/>
  <c r="CH23" i="33"/>
  <c r="CI23" i="33"/>
  <c r="CJ23" i="33"/>
  <c r="CK23" i="33"/>
  <c r="BX24" i="33"/>
  <c r="BY24" i="33"/>
  <c r="CB24" i="33"/>
  <c r="CC24" i="33"/>
  <c r="CD24" i="33"/>
  <c r="CE24" i="33"/>
  <c r="CF24" i="33"/>
  <c r="CG24" i="33"/>
  <c r="CH24" i="33"/>
  <c r="CI24" i="33"/>
  <c r="CJ24" i="33"/>
  <c r="CK24" i="33"/>
  <c r="BX25" i="33"/>
  <c r="BY25" i="33"/>
  <c r="CB25" i="33"/>
  <c r="CC25" i="33"/>
  <c r="CD25" i="33"/>
  <c r="CE25" i="33"/>
  <c r="CF25" i="33"/>
  <c r="CG25" i="33"/>
  <c r="CH25" i="33"/>
  <c r="CI25" i="33"/>
  <c r="CJ25" i="33"/>
  <c r="CK25" i="33"/>
  <c r="BX26" i="33"/>
  <c r="BY26" i="33"/>
  <c r="CB26" i="33"/>
  <c r="CC26" i="33"/>
  <c r="CD26" i="33"/>
  <c r="CE26" i="33"/>
  <c r="CF26" i="33"/>
  <c r="CG26" i="33"/>
  <c r="CH26" i="33"/>
  <c r="CI26" i="33"/>
  <c r="CJ26" i="33"/>
  <c r="CK26" i="33"/>
  <c r="BX27" i="33"/>
  <c r="BY27" i="33"/>
  <c r="CB27" i="33"/>
  <c r="CC27" i="33"/>
  <c r="CD27" i="33"/>
  <c r="CE27" i="33"/>
  <c r="CF27" i="33"/>
  <c r="CG27" i="33"/>
  <c r="CH27" i="33"/>
  <c r="CI27" i="33"/>
  <c r="CJ27" i="33"/>
  <c r="CK27" i="33"/>
  <c r="BX28" i="33"/>
  <c r="BY28" i="33"/>
  <c r="CB28" i="33"/>
  <c r="CC28" i="33"/>
  <c r="CD28" i="33"/>
  <c r="CE28" i="33"/>
  <c r="CF28" i="33"/>
  <c r="CG28" i="33"/>
  <c r="CH28" i="33"/>
  <c r="CI28" i="33"/>
  <c r="CJ28" i="33"/>
  <c r="CK28" i="33"/>
  <c r="BX29" i="33"/>
  <c r="BY29" i="33"/>
  <c r="CB29" i="33"/>
  <c r="CC29" i="33"/>
  <c r="CD29" i="33"/>
  <c r="CE29" i="33"/>
  <c r="CF29" i="33"/>
  <c r="CG29" i="33"/>
  <c r="CH29" i="33"/>
  <c r="CI29" i="33"/>
  <c r="CJ29" i="33"/>
  <c r="CK29" i="33"/>
  <c r="BX30" i="33"/>
  <c r="BY30" i="33"/>
  <c r="CB30" i="33"/>
  <c r="CC30" i="33"/>
  <c r="CD30" i="33"/>
  <c r="CE30" i="33"/>
  <c r="CF30" i="33"/>
  <c r="CG30" i="33"/>
  <c r="CH30" i="33"/>
  <c r="CI30" i="33"/>
  <c r="CJ30" i="33"/>
  <c r="CK30" i="33"/>
  <c r="BX31" i="33"/>
  <c r="BY31" i="33"/>
  <c r="CB31" i="33"/>
  <c r="CC31" i="33"/>
  <c r="CD31" i="33"/>
  <c r="CE31" i="33"/>
  <c r="CF31" i="33"/>
  <c r="CG31" i="33"/>
  <c r="CH31" i="33"/>
  <c r="CI31" i="33"/>
  <c r="CJ31" i="33"/>
  <c r="CK31" i="33"/>
  <c r="BX32" i="33"/>
  <c r="BY32" i="33"/>
  <c r="CB32" i="33"/>
  <c r="CC32" i="33"/>
  <c r="CD32" i="33"/>
  <c r="CE32" i="33"/>
  <c r="CF32" i="33"/>
  <c r="CG32" i="33"/>
  <c r="CH32" i="33"/>
  <c r="CI32" i="33"/>
  <c r="CJ32" i="33"/>
  <c r="CK32" i="33"/>
  <c r="BX33" i="33"/>
  <c r="BY33" i="33"/>
  <c r="CB33" i="33"/>
  <c r="CC33" i="33"/>
  <c r="CD33" i="33"/>
  <c r="CE33" i="33"/>
  <c r="CF33" i="33"/>
  <c r="CG33" i="33"/>
  <c r="CH33" i="33"/>
  <c r="CI33" i="33"/>
  <c r="CJ33" i="33"/>
  <c r="CK33" i="33"/>
  <c r="BX34" i="33"/>
  <c r="BY34" i="33"/>
  <c r="CB34" i="33"/>
  <c r="CC34" i="33"/>
  <c r="CD34" i="33"/>
  <c r="CE34" i="33"/>
  <c r="CF34" i="33"/>
  <c r="CG34" i="33"/>
  <c r="CH34" i="33"/>
  <c r="CI34" i="33"/>
  <c r="CJ34" i="33"/>
  <c r="CK34" i="33"/>
  <c r="BX35" i="33"/>
  <c r="BY35" i="33"/>
  <c r="CB35" i="33"/>
  <c r="CC35" i="33"/>
  <c r="CD35" i="33"/>
  <c r="CE35" i="33"/>
  <c r="CF35" i="33"/>
  <c r="CG35" i="33"/>
  <c r="CH35" i="33"/>
  <c r="CI35" i="33"/>
  <c r="CJ35" i="33"/>
  <c r="CK35" i="33"/>
  <c r="BX36" i="33"/>
  <c r="BY36" i="33"/>
  <c r="CB36" i="33"/>
  <c r="CC36" i="33"/>
  <c r="CD36" i="33"/>
  <c r="CE36" i="33"/>
  <c r="CF36" i="33"/>
  <c r="CG36" i="33"/>
  <c r="CH36" i="33"/>
  <c r="CI36" i="33"/>
  <c r="CJ36" i="33"/>
  <c r="CK36" i="33"/>
  <c r="BX37" i="33"/>
  <c r="BY37" i="33"/>
  <c r="CB37" i="33"/>
  <c r="CC37" i="33"/>
  <c r="CD37" i="33"/>
  <c r="CE37" i="33"/>
  <c r="CF37" i="33"/>
  <c r="CG37" i="33"/>
  <c r="CH37" i="33"/>
  <c r="CI37" i="33"/>
  <c r="CJ37" i="33"/>
  <c r="CK37" i="33"/>
  <c r="BX38" i="33"/>
  <c r="BY38" i="33"/>
  <c r="CB38" i="33"/>
  <c r="CC38" i="33"/>
  <c r="CD38" i="33"/>
  <c r="CE38" i="33"/>
  <c r="CF38" i="33"/>
  <c r="CG38" i="33"/>
  <c r="CH38" i="33"/>
  <c r="CI38" i="33"/>
  <c r="CJ38" i="33"/>
  <c r="CK38" i="33"/>
  <c r="BY4" i="33"/>
  <c r="CB4" i="33"/>
  <c r="CC4" i="33"/>
  <c r="CD4" i="33"/>
  <c r="CE4" i="33"/>
  <c r="CF4" i="33"/>
  <c r="CG4" i="33"/>
  <c r="CH4" i="33"/>
  <c r="CI4" i="33"/>
  <c r="CJ4" i="33"/>
  <c r="CK4" i="33"/>
  <c r="BX4" i="33"/>
  <c r="BI5" i="33"/>
  <c r="BJ5" i="33"/>
  <c r="BK5" i="33"/>
  <c r="BL5" i="33"/>
  <c r="BM5" i="33"/>
  <c r="BN5" i="33"/>
  <c r="BO5" i="33"/>
  <c r="BP5" i="33"/>
  <c r="BQ5" i="33"/>
  <c r="BR5" i="33"/>
  <c r="BS5" i="33"/>
  <c r="BT5" i="33"/>
  <c r="BU5" i="33"/>
  <c r="BI6" i="33"/>
  <c r="BJ6" i="33"/>
  <c r="BK6" i="33"/>
  <c r="BL6" i="33"/>
  <c r="BM6" i="33"/>
  <c r="BN6" i="33"/>
  <c r="BO6" i="33"/>
  <c r="BP6" i="33"/>
  <c r="BQ6" i="33"/>
  <c r="BR6" i="33"/>
  <c r="BS6" i="33"/>
  <c r="BT6" i="33"/>
  <c r="BU6" i="33"/>
  <c r="BI7" i="33"/>
  <c r="BJ7" i="33"/>
  <c r="BK7" i="33"/>
  <c r="BL7" i="33"/>
  <c r="BM7" i="33"/>
  <c r="BN7" i="33"/>
  <c r="BO7" i="33"/>
  <c r="BP7" i="33"/>
  <c r="BQ7" i="33"/>
  <c r="BR7" i="33"/>
  <c r="BS7" i="33"/>
  <c r="BT7" i="33"/>
  <c r="BU7" i="33"/>
  <c r="BI8" i="33"/>
  <c r="BJ8" i="33"/>
  <c r="BK8" i="33"/>
  <c r="BL8" i="33"/>
  <c r="BM8" i="33"/>
  <c r="BN8" i="33"/>
  <c r="BO8" i="33"/>
  <c r="BP8" i="33"/>
  <c r="BQ8" i="33"/>
  <c r="BR8" i="33"/>
  <c r="BS8" i="33"/>
  <c r="BT8" i="33"/>
  <c r="BU8" i="33"/>
  <c r="BI9" i="33"/>
  <c r="BJ9" i="33"/>
  <c r="BK9" i="33"/>
  <c r="BL9" i="33"/>
  <c r="BM9" i="33"/>
  <c r="BN9" i="33"/>
  <c r="BO9" i="33"/>
  <c r="BP9" i="33"/>
  <c r="BQ9" i="33"/>
  <c r="BR9" i="33"/>
  <c r="BS9" i="33"/>
  <c r="BT9" i="33"/>
  <c r="BU9" i="33"/>
  <c r="BI10" i="33"/>
  <c r="BJ10" i="33"/>
  <c r="BK10" i="33"/>
  <c r="BL10" i="33"/>
  <c r="BM10" i="33"/>
  <c r="BN10" i="33"/>
  <c r="BO10" i="33"/>
  <c r="BP10" i="33"/>
  <c r="BQ10" i="33"/>
  <c r="BR10" i="33"/>
  <c r="BS10" i="33"/>
  <c r="BT10" i="33"/>
  <c r="BU10" i="33"/>
  <c r="BI11" i="33"/>
  <c r="BJ11" i="33"/>
  <c r="BK11" i="33"/>
  <c r="BL11" i="33"/>
  <c r="BM11" i="33"/>
  <c r="BN11" i="33"/>
  <c r="BO11" i="33"/>
  <c r="BP11" i="33"/>
  <c r="BQ11" i="33"/>
  <c r="BR11" i="33"/>
  <c r="BS11" i="33"/>
  <c r="BT11" i="33"/>
  <c r="BU11" i="33"/>
  <c r="BI12" i="33"/>
  <c r="BJ12" i="33"/>
  <c r="BK12" i="33"/>
  <c r="BL12" i="33"/>
  <c r="BM12" i="33"/>
  <c r="BN12" i="33"/>
  <c r="BO12" i="33"/>
  <c r="BP12" i="33"/>
  <c r="BQ12" i="33"/>
  <c r="BR12" i="33"/>
  <c r="BS12" i="33"/>
  <c r="BT12" i="33"/>
  <c r="BU12" i="33"/>
  <c r="BI13" i="33"/>
  <c r="BJ13" i="33"/>
  <c r="BK13" i="33"/>
  <c r="BL13" i="33"/>
  <c r="BM13" i="33"/>
  <c r="BN13" i="33"/>
  <c r="BO13" i="33"/>
  <c r="BP13" i="33"/>
  <c r="BQ13" i="33"/>
  <c r="BR13" i="33"/>
  <c r="BS13" i="33"/>
  <c r="BT13" i="33"/>
  <c r="BU13" i="33"/>
  <c r="BI14" i="33"/>
  <c r="BJ14" i="33"/>
  <c r="BK14" i="33"/>
  <c r="BL14" i="33"/>
  <c r="BM14" i="33"/>
  <c r="BN14" i="33"/>
  <c r="BO14" i="33"/>
  <c r="BP14" i="33"/>
  <c r="BQ14" i="33"/>
  <c r="BR14" i="33"/>
  <c r="BS14" i="33"/>
  <c r="BT14" i="33"/>
  <c r="BU14" i="33"/>
  <c r="BI15" i="33"/>
  <c r="BJ15" i="33"/>
  <c r="BK15" i="33"/>
  <c r="BL15" i="33"/>
  <c r="BM15" i="33"/>
  <c r="BN15" i="33"/>
  <c r="BO15" i="33"/>
  <c r="BP15" i="33"/>
  <c r="BQ15" i="33"/>
  <c r="BR15" i="33"/>
  <c r="BS15" i="33"/>
  <c r="BT15" i="33"/>
  <c r="BU15" i="33"/>
  <c r="BI16" i="33"/>
  <c r="BJ16" i="33"/>
  <c r="BK16" i="33"/>
  <c r="BL16" i="33"/>
  <c r="BM16" i="33"/>
  <c r="BN16" i="33"/>
  <c r="BO16" i="33"/>
  <c r="BP16" i="33"/>
  <c r="BQ16" i="33"/>
  <c r="BR16" i="33"/>
  <c r="BS16" i="33"/>
  <c r="BT16" i="33"/>
  <c r="BU16" i="33"/>
  <c r="BI17" i="33"/>
  <c r="BJ17" i="33"/>
  <c r="BK17" i="33"/>
  <c r="BL17" i="33"/>
  <c r="BM17" i="33"/>
  <c r="BN17" i="33"/>
  <c r="BO17" i="33"/>
  <c r="BP17" i="33"/>
  <c r="BQ17" i="33"/>
  <c r="BR17" i="33"/>
  <c r="BS17" i="33"/>
  <c r="BT17" i="33"/>
  <c r="BU17" i="33"/>
  <c r="BI18" i="33"/>
  <c r="BJ18" i="33"/>
  <c r="BK18" i="33"/>
  <c r="BL18" i="33"/>
  <c r="BM18" i="33"/>
  <c r="BN18" i="33"/>
  <c r="BO18" i="33"/>
  <c r="BP18" i="33"/>
  <c r="BQ18" i="33"/>
  <c r="BR18" i="33"/>
  <c r="BS18" i="33"/>
  <c r="BT18" i="33"/>
  <c r="BU18" i="33"/>
  <c r="BI19" i="33"/>
  <c r="BJ19" i="33"/>
  <c r="BK19" i="33"/>
  <c r="BL19" i="33"/>
  <c r="BM19" i="33"/>
  <c r="BN19" i="33"/>
  <c r="BO19" i="33"/>
  <c r="BP19" i="33"/>
  <c r="BQ19" i="33"/>
  <c r="BR19" i="33"/>
  <c r="BS19" i="33"/>
  <c r="BT19" i="33"/>
  <c r="BU19" i="33"/>
  <c r="BI20" i="33"/>
  <c r="BJ20" i="33"/>
  <c r="BK20" i="33"/>
  <c r="BL20" i="33"/>
  <c r="BM20" i="33"/>
  <c r="BN20" i="33"/>
  <c r="BO20" i="33"/>
  <c r="BP20" i="33"/>
  <c r="BQ20" i="33"/>
  <c r="BR20" i="33"/>
  <c r="BS20" i="33"/>
  <c r="BT20" i="33"/>
  <c r="BU20" i="33"/>
  <c r="BI21" i="33"/>
  <c r="BJ21" i="33"/>
  <c r="BK21" i="33"/>
  <c r="BL21" i="33"/>
  <c r="BM21" i="33"/>
  <c r="BN21" i="33"/>
  <c r="BO21" i="33"/>
  <c r="BP21" i="33"/>
  <c r="BQ21" i="33"/>
  <c r="BR21" i="33"/>
  <c r="BS21" i="33"/>
  <c r="BT21" i="33"/>
  <c r="BU21" i="33"/>
  <c r="BI22" i="33"/>
  <c r="BJ22" i="33"/>
  <c r="BK22" i="33"/>
  <c r="BL22" i="33"/>
  <c r="BM22" i="33"/>
  <c r="BN22" i="33"/>
  <c r="BO22" i="33"/>
  <c r="BP22" i="33"/>
  <c r="BQ22" i="33"/>
  <c r="BR22" i="33"/>
  <c r="BS22" i="33"/>
  <c r="BT22" i="33"/>
  <c r="BU22" i="33"/>
  <c r="BI23" i="33"/>
  <c r="BJ23" i="33"/>
  <c r="BK23" i="33"/>
  <c r="BL23" i="33"/>
  <c r="BM23" i="33"/>
  <c r="BN23" i="33"/>
  <c r="BO23" i="33"/>
  <c r="BP23" i="33"/>
  <c r="BQ23" i="33"/>
  <c r="BR23" i="33"/>
  <c r="BS23" i="33"/>
  <c r="BT23" i="33"/>
  <c r="BU23" i="33"/>
  <c r="BI24" i="33"/>
  <c r="BJ24" i="33"/>
  <c r="BK24" i="33"/>
  <c r="BL24" i="33"/>
  <c r="BM24" i="33"/>
  <c r="BN24" i="33"/>
  <c r="BO24" i="33"/>
  <c r="BP24" i="33"/>
  <c r="BQ24" i="33"/>
  <c r="BR24" i="33"/>
  <c r="BS24" i="33"/>
  <c r="BT24" i="33"/>
  <c r="BU24" i="33"/>
  <c r="BI25" i="33"/>
  <c r="BJ25" i="33"/>
  <c r="BK25" i="33"/>
  <c r="BL25" i="33"/>
  <c r="BM25" i="33"/>
  <c r="BN25" i="33"/>
  <c r="BO25" i="33"/>
  <c r="BP25" i="33"/>
  <c r="BQ25" i="33"/>
  <c r="BR25" i="33"/>
  <c r="BS25" i="33"/>
  <c r="BT25" i="33"/>
  <c r="BU25" i="33"/>
  <c r="BI26" i="33"/>
  <c r="BJ26" i="33"/>
  <c r="BK26" i="33"/>
  <c r="BL26" i="33"/>
  <c r="BM26" i="33"/>
  <c r="BN26" i="33"/>
  <c r="BO26" i="33"/>
  <c r="BP26" i="33"/>
  <c r="BQ26" i="33"/>
  <c r="BR26" i="33"/>
  <c r="BS26" i="33"/>
  <c r="BT26" i="33"/>
  <c r="BU26" i="33"/>
  <c r="BI27" i="33"/>
  <c r="BJ27" i="33"/>
  <c r="BK27" i="33"/>
  <c r="BL27" i="33"/>
  <c r="BM27" i="33"/>
  <c r="BN27" i="33"/>
  <c r="BO27" i="33"/>
  <c r="BP27" i="33"/>
  <c r="BQ27" i="33"/>
  <c r="BR27" i="33"/>
  <c r="BS27" i="33"/>
  <c r="BT27" i="33"/>
  <c r="BU27" i="33"/>
  <c r="BI28" i="33"/>
  <c r="BJ28" i="33"/>
  <c r="BK28" i="33"/>
  <c r="BL28" i="33"/>
  <c r="BM28" i="33"/>
  <c r="BN28" i="33"/>
  <c r="BO28" i="33"/>
  <c r="BP28" i="33"/>
  <c r="BQ28" i="33"/>
  <c r="BR28" i="33"/>
  <c r="BS28" i="33"/>
  <c r="BT28" i="33"/>
  <c r="BU28" i="33"/>
  <c r="BI29" i="33"/>
  <c r="BJ29" i="33"/>
  <c r="BK29" i="33"/>
  <c r="BL29" i="33"/>
  <c r="BM29" i="33"/>
  <c r="BN29" i="33"/>
  <c r="BO29" i="33"/>
  <c r="BP29" i="33"/>
  <c r="BQ29" i="33"/>
  <c r="BR29" i="33"/>
  <c r="BS29" i="33"/>
  <c r="BT29" i="33"/>
  <c r="BU29" i="33"/>
  <c r="BI30" i="33"/>
  <c r="BJ30" i="33"/>
  <c r="BK30" i="33"/>
  <c r="BL30" i="33"/>
  <c r="BM30" i="33"/>
  <c r="BN30" i="33"/>
  <c r="BO30" i="33"/>
  <c r="BP30" i="33"/>
  <c r="BQ30" i="33"/>
  <c r="BR30" i="33"/>
  <c r="BS30" i="33"/>
  <c r="BT30" i="33"/>
  <c r="BU30" i="33"/>
  <c r="BI31" i="33"/>
  <c r="BJ31" i="33"/>
  <c r="BK31" i="33"/>
  <c r="BL31" i="33"/>
  <c r="BM31" i="33"/>
  <c r="BN31" i="33"/>
  <c r="BO31" i="33"/>
  <c r="BP31" i="33"/>
  <c r="BQ31" i="33"/>
  <c r="BR31" i="33"/>
  <c r="BS31" i="33"/>
  <c r="BT31" i="33"/>
  <c r="BU31" i="33"/>
  <c r="BI32" i="33"/>
  <c r="BJ32" i="33"/>
  <c r="BK32" i="33"/>
  <c r="BL32" i="33"/>
  <c r="BM32" i="33"/>
  <c r="BN32" i="33"/>
  <c r="BO32" i="33"/>
  <c r="BP32" i="33"/>
  <c r="BQ32" i="33"/>
  <c r="BR32" i="33"/>
  <c r="BS32" i="33"/>
  <c r="BT32" i="33"/>
  <c r="BU32" i="33"/>
  <c r="BI33" i="33"/>
  <c r="BJ33" i="33"/>
  <c r="BK33" i="33"/>
  <c r="BL33" i="33"/>
  <c r="BM33" i="33"/>
  <c r="BN33" i="33"/>
  <c r="BO33" i="33"/>
  <c r="BP33" i="33"/>
  <c r="BQ33" i="33"/>
  <c r="BR33" i="33"/>
  <c r="BS33" i="33"/>
  <c r="BT33" i="33"/>
  <c r="BU33" i="33"/>
  <c r="BI34" i="33"/>
  <c r="BJ34" i="33"/>
  <c r="BK34" i="33"/>
  <c r="BL34" i="33"/>
  <c r="BM34" i="33"/>
  <c r="BN34" i="33"/>
  <c r="BO34" i="33"/>
  <c r="BP34" i="33"/>
  <c r="BQ34" i="33"/>
  <c r="BR34" i="33"/>
  <c r="BS34" i="33"/>
  <c r="BT34" i="33"/>
  <c r="BU34" i="33"/>
  <c r="BI35" i="33"/>
  <c r="BJ35" i="33"/>
  <c r="BK35" i="33"/>
  <c r="BL35" i="33"/>
  <c r="BM35" i="33"/>
  <c r="BN35" i="33"/>
  <c r="BO35" i="33"/>
  <c r="BP35" i="33"/>
  <c r="BQ35" i="33"/>
  <c r="BR35" i="33"/>
  <c r="BS35" i="33"/>
  <c r="BT35" i="33"/>
  <c r="BU35" i="33"/>
  <c r="BI36" i="33"/>
  <c r="BJ36" i="33"/>
  <c r="BK36" i="33"/>
  <c r="BL36" i="33"/>
  <c r="BM36" i="33"/>
  <c r="BN36" i="33"/>
  <c r="BO36" i="33"/>
  <c r="BP36" i="33"/>
  <c r="BQ36" i="33"/>
  <c r="BR36" i="33"/>
  <c r="BS36" i="33"/>
  <c r="BT36" i="33"/>
  <c r="BU36" i="33"/>
  <c r="BI37" i="33"/>
  <c r="BJ37" i="33"/>
  <c r="BK37" i="33"/>
  <c r="BL37" i="33"/>
  <c r="BM37" i="33"/>
  <c r="BN37" i="33"/>
  <c r="BO37" i="33"/>
  <c r="BP37" i="33"/>
  <c r="BQ37" i="33"/>
  <c r="BR37" i="33"/>
  <c r="BS37" i="33"/>
  <c r="BT37" i="33"/>
  <c r="BU37" i="33"/>
  <c r="BI38" i="33"/>
  <c r="BJ38" i="33"/>
  <c r="BK38" i="33"/>
  <c r="BL38" i="33"/>
  <c r="BM38" i="33"/>
  <c r="BN38" i="33"/>
  <c r="BO38" i="33"/>
  <c r="BP38" i="33"/>
  <c r="BQ38" i="33"/>
  <c r="BR38" i="33"/>
  <c r="BS38" i="33"/>
  <c r="BT38" i="33"/>
  <c r="BU38" i="33"/>
  <c r="BJ4" i="33"/>
  <c r="BK4" i="33"/>
  <c r="BL4" i="33"/>
  <c r="BM4" i="33"/>
  <c r="BN4" i="33"/>
  <c r="BO4" i="33"/>
  <c r="BP4" i="33"/>
  <c r="BQ4" i="33"/>
  <c r="BR4" i="33"/>
  <c r="BS4" i="33"/>
  <c r="BT4" i="33"/>
  <c r="BU4" i="33"/>
  <c r="BI4" i="33"/>
  <c r="BH5" i="33"/>
  <c r="BH6" i="33"/>
  <c r="BH7" i="33"/>
  <c r="BH8" i="33"/>
  <c r="BH9" i="33"/>
  <c r="BH10" i="33"/>
  <c r="BH11" i="33"/>
  <c r="BH12" i="33"/>
  <c r="BH13" i="33"/>
  <c r="BH14" i="33"/>
  <c r="BH15" i="33"/>
  <c r="BH16" i="33"/>
  <c r="BH17" i="33"/>
  <c r="BH18" i="33"/>
  <c r="BH19" i="33"/>
  <c r="BH20" i="33"/>
  <c r="BH21" i="33"/>
  <c r="BH22" i="33"/>
  <c r="BH23" i="33"/>
  <c r="BH24" i="33"/>
  <c r="BH25" i="33"/>
  <c r="BH26" i="33"/>
  <c r="BH27" i="33"/>
  <c r="BH28" i="33"/>
  <c r="BH29" i="33"/>
  <c r="BH30" i="33"/>
  <c r="BH31" i="33"/>
  <c r="BH32" i="33"/>
  <c r="BH33" i="33"/>
  <c r="BH34" i="33"/>
  <c r="BH35" i="33"/>
  <c r="BH36" i="33"/>
  <c r="BH37" i="33"/>
  <c r="BH38" i="33"/>
  <c r="BH4" i="33"/>
  <c r="AV5" i="33"/>
  <c r="AW5" i="33"/>
  <c r="AX5" i="33"/>
  <c r="AY5" i="33"/>
  <c r="AZ5" i="33"/>
  <c r="BA5" i="33"/>
  <c r="BB5" i="33"/>
  <c r="BC5" i="33"/>
  <c r="BE5" i="33"/>
  <c r="AV6" i="33"/>
  <c r="AW6" i="33"/>
  <c r="AX6" i="33"/>
  <c r="AY6" i="33"/>
  <c r="AZ6" i="33"/>
  <c r="BA6" i="33"/>
  <c r="BB6" i="33"/>
  <c r="BC6" i="33"/>
  <c r="BE6" i="33"/>
  <c r="AV7" i="33"/>
  <c r="AW7" i="33"/>
  <c r="AX7" i="33"/>
  <c r="AY7" i="33"/>
  <c r="AZ7" i="33"/>
  <c r="BA7" i="33"/>
  <c r="BB7" i="33"/>
  <c r="BC7" i="33"/>
  <c r="BE7" i="33"/>
  <c r="AV8" i="33"/>
  <c r="AW8" i="33"/>
  <c r="AX8" i="33"/>
  <c r="AY8" i="33"/>
  <c r="AZ8" i="33"/>
  <c r="BA8" i="33"/>
  <c r="BB8" i="33"/>
  <c r="BC8" i="33"/>
  <c r="BE8" i="33"/>
  <c r="AV9" i="33"/>
  <c r="AW9" i="33"/>
  <c r="AX9" i="33"/>
  <c r="AY9" i="33"/>
  <c r="AZ9" i="33"/>
  <c r="BA9" i="33"/>
  <c r="BB9" i="33"/>
  <c r="BC9" i="33"/>
  <c r="BE9" i="33"/>
  <c r="AV10" i="33"/>
  <c r="AW10" i="33"/>
  <c r="AX10" i="33"/>
  <c r="AY10" i="33"/>
  <c r="AZ10" i="33"/>
  <c r="BA10" i="33"/>
  <c r="BB10" i="33"/>
  <c r="BC10" i="33"/>
  <c r="BE10" i="33"/>
  <c r="AV11" i="33"/>
  <c r="AW11" i="33"/>
  <c r="AX11" i="33"/>
  <c r="AY11" i="33"/>
  <c r="AZ11" i="33"/>
  <c r="BA11" i="33"/>
  <c r="BB11" i="33"/>
  <c r="BC11" i="33"/>
  <c r="BE11" i="33"/>
  <c r="AV12" i="33"/>
  <c r="AW12" i="33"/>
  <c r="AX12" i="33"/>
  <c r="AY12" i="33"/>
  <c r="AZ12" i="33"/>
  <c r="BA12" i="33"/>
  <c r="BB12" i="33"/>
  <c r="BC12" i="33"/>
  <c r="BE12" i="33"/>
  <c r="AV13" i="33"/>
  <c r="AW13" i="33"/>
  <c r="AX13" i="33"/>
  <c r="AY13" i="33"/>
  <c r="AZ13" i="33"/>
  <c r="BA13" i="33"/>
  <c r="BB13" i="33"/>
  <c r="BC13" i="33"/>
  <c r="BE13" i="33"/>
  <c r="AV14" i="33"/>
  <c r="AW14" i="33"/>
  <c r="AX14" i="33"/>
  <c r="AY14" i="33"/>
  <c r="AZ14" i="33"/>
  <c r="BA14" i="33"/>
  <c r="BB14" i="33"/>
  <c r="BC14" i="33"/>
  <c r="BE14" i="33"/>
  <c r="AV15" i="33"/>
  <c r="AW15" i="33"/>
  <c r="AX15" i="33"/>
  <c r="AY15" i="33"/>
  <c r="AZ15" i="33"/>
  <c r="BA15" i="33"/>
  <c r="BB15" i="33"/>
  <c r="BC15" i="33"/>
  <c r="BE15" i="33"/>
  <c r="AV16" i="33"/>
  <c r="AW16" i="33"/>
  <c r="AX16" i="33"/>
  <c r="AY16" i="33"/>
  <c r="AZ16" i="33"/>
  <c r="BA16" i="33"/>
  <c r="BB16" i="33"/>
  <c r="BC16" i="33"/>
  <c r="BE16" i="33"/>
  <c r="AV17" i="33"/>
  <c r="AW17" i="33"/>
  <c r="AX17" i="33"/>
  <c r="AY17" i="33"/>
  <c r="AZ17" i="33"/>
  <c r="BA17" i="33"/>
  <c r="BB17" i="33"/>
  <c r="BC17" i="33"/>
  <c r="BE17" i="33"/>
  <c r="AV18" i="33"/>
  <c r="AW18" i="33"/>
  <c r="AX18" i="33"/>
  <c r="AY18" i="33"/>
  <c r="AZ18" i="33"/>
  <c r="BA18" i="33"/>
  <c r="BB18" i="33"/>
  <c r="BC18" i="33"/>
  <c r="BE18" i="33"/>
  <c r="AV19" i="33"/>
  <c r="AW19" i="33"/>
  <c r="AX19" i="33"/>
  <c r="AY19" i="33"/>
  <c r="AZ19" i="33"/>
  <c r="BA19" i="33"/>
  <c r="BB19" i="33"/>
  <c r="BC19" i="33"/>
  <c r="BE19" i="33"/>
  <c r="AV20" i="33"/>
  <c r="AW20" i="33"/>
  <c r="AX20" i="33"/>
  <c r="AY20" i="33"/>
  <c r="AZ20" i="33"/>
  <c r="BA20" i="33"/>
  <c r="BB20" i="33"/>
  <c r="BC20" i="33"/>
  <c r="BE20" i="33"/>
  <c r="AV21" i="33"/>
  <c r="AW21" i="33"/>
  <c r="AX21" i="33"/>
  <c r="AY21" i="33"/>
  <c r="AZ21" i="33"/>
  <c r="BA21" i="33"/>
  <c r="BB21" i="33"/>
  <c r="BC21" i="33"/>
  <c r="BE21" i="33"/>
  <c r="AV22" i="33"/>
  <c r="AW22" i="33"/>
  <c r="AX22" i="33"/>
  <c r="AY22" i="33"/>
  <c r="AZ22" i="33"/>
  <c r="BA22" i="33"/>
  <c r="BB22" i="33"/>
  <c r="BC22" i="33"/>
  <c r="BE22" i="33"/>
  <c r="AV23" i="33"/>
  <c r="AW23" i="33"/>
  <c r="AX23" i="33"/>
  <c r="AY23" i="33"/>
  <c r="AZ23" i="33"/>
  <c r="BA23" i="33"/>
  <c r="BB23" i="33"/>
  <c r="BC23" i="33"/>
  <c r="BE23" i="33"/>
  <c r="AV24" i="33"/>
  <c r="AW24" i="33"/>
  <c r="AX24" i="33"/>
  <c r="AY24" i="33"/>
  <c r="AZ24" i="33"/>
  <c r="BA24" i="33"/>
  <c r="BB24" i="33"/>
  <c r="BC24" i="33"/>
  <c r="BE24" i="33"/>
  <c r="AV25" i="33"/>
  <c r="AW25" i="33"/>
  <c r="AX25" i="33"/>
  <c r="AY25" i="33"/>
  <c r="AZ25" i="33"/>
  <c r="BA25" i="33"/>
  <c r="BB25" i="33"/>
  <c r="BC25" i="33"/>
  <c r="BE25" i="33"/>
  <c r="AV26" i="33"/>
  <c r="AW26" i="33"/>
  <c r="AX26" i="33"/>
  <c r="AY26" i="33"/>
  <c r="AZ26" i="33"/>
  <c r="BA26" i="33"/>
  <c r="BB26" i="33"/>
  <c r="BC26" i="33"/>
  <c r="BE26" i="33"/>
  <c r="AV27" i="33"/>
  <c r="AW27" i="33"/>
  <c r="AX27" i="33"/>
  <c r="AY27" i="33"/>
  <c r="AZ27" i="33"/>
  <c r="BA27" i="33"/>
  <c r="BB27" i="33"/>
  <c r="BC27" i="33"/>
  <c r="BE27" i="33"/>
  <c r="AV28" i="33"/>
  <c r="AW28" i="33"/>
  <c r="AX28" i="33"/>
  <c r="AY28" i="33"/>
  <c r="AZ28" i="33"/>
  <c r="BA28" i="33"/>
  <c r="BB28" i="33"/>
  <c r="BC28" i="33"/>
  <c r="BE28" i="33"/>
  <c r="AV29" i="33"/>
  <c r="AW29" i="33"/>
  <c r="AX29" i="33"/>
  <c r="AY29" i="33"/>
  <c r="AZ29" i="33"/>
  <c r="BA29" i="33"/>
  <c r="BB29" i="33"/>
  <c r="BC29" i="33"/>
  <c r="BE29" i="33"/>
  <c r="AV30" i="33"/>
  <c r="AW30" i="33"/>
  <c r="AX30" i="33"/>
  <c r="AY30" i="33"/>
  <c r="AZ30" i="33"/>
  <c r="BA30" i="33"/>
  <c r="BB30" i="33"/>
  <c r="BC30" i="33"/>
  <c r="BE30" i="33"/>
  <c r="AV31" i="33"/>
  <c r="AW31" i="33"/>
  <c r="AX31" i="33"/>
  <c r="AY31" i="33"/>
  <c r="AZ31" i="33"/>
  <c r="BA31" i="33"/>
  <c r="BB31" i="33"/>
  <c r="BC31" i="33"/>
  <c r="BE31" i="33"/>
  <c r="AV32" i="33"/>
  <c r="AW32" i="33"/>
  <c r="AX32" i="33"/>
  <c r="AY32" i="33"/>
  <c r="AZ32" i="33"/>
  <c r="BA32" i="33"/>
  <c r="BB32" i="33"/>
  <c r="BC32" i="33"/>
  <c r="BE32" i="33"/>
  <c r="AV33" i="33"/>
  <c r="AW33" i="33"/>
  <c r="AX33" i="33"/>
  <c r="AY33" i="33"/>
  <c r="AZ33" i="33"/>
  <c r="BA33" i="33"/>
  <c r="BB33" i="33"/>
  <c r="BC33" i="33"/>
  <c r="BE33" i="33"/>
  <c r="AV34" i="33"/>
  <c r="AW34" i="33"/>
  <c r="AX34" i="33"/>
  <c r="AY34" i="33"/>
  <c r="AZ34" i="33"/>
  <c r="BA34" i="33"/>
  <c r="BB34" i="33"/>
  <c r="BC34" i="33"/>
  <c r="BE34" i="33"/>
  <c r="AV35" i="33"/>
  <c r="AW35" i="33"/>
  <c r="AX35" i="33"/>
  <c r="AY35" i="33"/>
  <c r="AZ35" i="33"/>
  <c r="BA35" i="33"/>
  <c r="BB35" i="33"/>
  <c r="BC35" i="33"/>
  <c r="BE35" i="33"/>
  <c r="AV36" i="33"/>
  <c r="AW36" i="33"/>
  <c r="AX36" i="33"/>
  <c r="AY36" i="33"/>
  <c r="AZ36" i="33"/>
  <c r="BA36" i="33"/>
  <c r="BB36" i="33"/>
  <c r="BC36" i="33"/>
  <c r="BE36" i="33"/>
  <c r="AV37" i="33"/>
  <c r="AW37" i="33"/>
  <c r="AX37" i="33"/>
  <c r="AY37" i="33"/>
  <c r="AZ37" i="33"/>
  <c r="BA37" i="33"/>
  <c r="BB37" i="33"/>
  <c r="BC37" i="33"/>
  <c r="BE37" i="33"/>
  <c r="AV38" i="33"/>
  <c r="AW38" i="33"/>
  <c r="AX38" i="33"/>
  <c r="AY38" i="33"/>
  <c r="AZ38" i="33"/>
  <c r="BA38" i="33"/>
  <c r="BB38" i="33"/>
  <c r="BC38" i="33"/>
  <c r="BE38" i="33"/>
  <c r="AV4" i="33"/>
  <c r="AW4" i="33"/>
  <c r="AX4" i="33"/>
  <c r="AY4" i="33"/>
  <c r="AZ4" i="33"/>
  <c r="BA4" i="33"/>
  <c r="BB4" i="33"/>
  <c r="BC4" i="33"/>
  <c r="BD4" i="33"/>
  <c r="BE4" i="33"/>
  <c r="AU4" i="33"/>
  <c r="AQ5" i="33"/>
  <c r="AR5" i="33"/>
  <c r="AQ6" i="33"/>
  <c r="AR6" i="33"/>
  <c r="AQ7" i="33"/>
  <c r="AR7" i="33"/>
  <c r="AQ8" i="33"/>
  <c r="AR8" i="33"/>
  <c r="AQ9" i="33"/>
  <c r="AR9" i="33"/>
  <c r="AQ10" i="33"/>
  <c r="AR10" i="33"/>
  <c r="AQ11" i="33"/>
  <c r="AR11" i="33"/>
  <c r="AQ12" i="33"/>
  <c r="AR12" i="33"/>
  <c r="AQ13" i="33"/>
  <c r="AR13" i="33"/>
  <c r="AQ14" i="33"/>
  <c r="AR14" i="33"/>
  <c r="AQ15" i="33"/>
  <c r="AR15" i="33"/>
  <c r="AQ16" i="33"/>
  <c r="AR16" i="33"/>
  <c r="AQ17" i="33"/>
  <c r="AR17" i="33"/>
  <c r="AQ18" i="33"/>
  <c r="AR18" i="33"/>
  <c r="AQ19" i="33"/>
  <c r="AR19" i="33"/>
  <c r="AQ20" i="33"/>
  <c r="AR20" i="33"/>
  <c r="AQ21" i="33"/>
  <c r="AR21" i="33"/>
  <c r="AQ22" i="33"/>
  <c r="AR22" i="33"/>
  <c r="AQ23" i="33"/>
  <c r="AR23" i="33"/>
  <c r="AQ24" i="33"/>
  <c r="AR24" i="33"/>
  <c r="AQ25" i="33"/>
  <c r="AR25" i="33"/>
  <c r="AQ26" i="33"/>
  <c r="AR26" i="33"/>
  <c r="AQ27" i="33"/>
  <c r="AR27" i="33"/>
  <c r="AQ28" i="33"/>
  <c r="AR28" i="33"/>
  <c r="AQ29" i="33"/>
  <c r="AR29" i="33"/>
  <c r="AQ30" i="33"/>
  <c r="AR30" i="33"/>
  <c r="AQ31" i="33"/>
  <c r="AR31" i="33"/>
  <c r="AQ32" i="33"/>
  <c r="AR32" i="33"/>
  <c r="AQ33" i="33"/>
  <c r="AR33" i="33"/>
  <c r="AQ34" i="33"/>
  <c r="AR34" i="33"/>
  <c r="AQ35" i="33"/>
  <c r="AR35" i="33"/>
  <c r="AQ36" i="33"/>
  <c r="AR36" i="33"/>
  <c r="AQ37" i="33"/>
  <c r="AR37" i="33"/>
  <c r="AQ38" i="33"/>
  <c r="AR38" i="33"/>
  <c r="AQ4" i="33"/>
  <c r="AR4" i="33"/>
  <c r="AN5" i="33"/>
  <c r="AO5" i="33"/>
  <c r="AP5" i="33"/>
  <c r="AN6" i="33"/>
  <c r="AO6" i="33"/>
  <c r="AP6" i="33"/>
  <c r="AN7" i="33"/>
  <c r="AO7" i="33"/>
  <c r="AP7" i="33"/>
  <c r="AN8" i="33"/>
  <c r="AO8" i="33"/>
  <c r="AP8" i="33"/>
  <c r="AN9" i="33"/>
  <c r="AO9" i="33"/>
  <c r="AP9" i="33"/>
  <c r="AN10" i="33"/>
  <c r="AO10" i="33"/>
  <c r="AP10" i="33"/>
  <c r="AN11" i="33"/>
  <c r="AO11" i="33"/>
  <c r="AP11" i="33"/>
  <c r="AN12" i="33"/>
  <c r="AO12" i="33"/>
  <c r="AP12" i="33"/>
  <c r="AN13" i="33"/>
  <c r="AO13" i="33"/>
  <c r="AP13" i="33"/>
  <c r="AN14" i="33"/>
  <c r="AO14" i="33"/>
  <c r="AP14" i="33"/>
  <c r="AN15" i="33"/>
  <c r="AO15" i="33"/>
  <c r="AP15" i="33"/>
  <c r="AN16" i="33"/>
  <c r="AO16" i="33"/>
  <c r="AP16" i="33"/>
  <c r="AN17" i="33"/>
  <c r="AO17" i="33"/>
  <c r="AP17" i="33"/>
  <c r="AN18" i="33"/>
  <c r="AO18" i="33"/>
  <c r="AP18" i="33"/>
  <c r="AN19" i="33"/>
  <c r="AO19" i="33"/>
  <c r="AP19" i="33"/>
  <c r="AN20" i="33"/>
  <c r="AO20" i="33"/>
  <c r="AP20" i="33"/>
  <c r="AN21" i="33"/>
  <c r="AO21" i="33"/>
  <c r="AP21" i="33"/>
  <c r="AN22" i="33"/>
  <c r="AO22" i="33"/>
  <c r="AP22" i="33"/>
  <c r="AN23" i="33"/>
  <c r="AO23" i="33"/>
  <c r="AP23" i="33"/>
  <c r="AN24" i="33"/>
  <c r="AO24" i="33"/>
  <c r="AP24" i="33"/>
  <c r="AN25" i="33"/>
  <c r="AO25" i="33"/>
  <c r="AP25" i="33"/>
  <c r="AN26" i="33"/>
  <c r="AO26" i="33"/>
  <c r="AP26" i="33"/>
  <c r="AN27" i="33"/>
  <c r="AO27" i="33"/>
  <c r="AP27" i="33"/>
  <c r="AN28" i="33"/>
  <c r="AO28" i="33"/>
  <c r="AP28" i="33"/>
  <c r="AN29" i="33"/>
  <c r="AO29" i="33"/>
  <c r="AP29" i="33"/>
  <c r="AN30" i="33"/>
  <c r="AO30" i="33"/>
  <c r="AP30" i="33"/>
  <c r="AN31" i="33"/>
  <c r="AO31" i="33"/>
  <c r="AP31" i="33"/>
  <c r="AN32" i="33"/>
  <c r="AO32" i="33"/>
  <c r="AP32" i="33"/>
  <c r="AN33" i="33"/>
  <c r="AO33" i="33"/>
  <c r="AP33" i="33"/>
  <c r="AN34" i="33"/>
  <c r="AO34" i="33"/>
  <c r="AP34" i="33"/>
  <c r="AN35" i="33"/>
  <c r="AO35" i="33"/>
  <c r="AP35" i="33"/>
  <c r="AN36" i="33"/>
  <c r="AO36" i="33"/>
  <c r="AP36" i="33"/>
  <c r="AN37" i="33"/>
  <c r="AO37" i="33"/>
  <c r="AP37" i="33"/>
  <c r="AN38" i="33"/>
  <c r="AO38" i="33"/>
  <c r="AP38" i="33"/>
  <c r="AO4" i="33"/>
  <c r="AP4" i="33"/>
  <c r="AN4" i="33"/>
  <c r="AJ5" i="33"/>
  <c r="AJ6" i="33"/>
  <c r="AJ7" i="33"/>
  <c r="AJ8" i="33"/>
  <c r="AJ9" i="33"/>
  <c r="AJ10" i="33"/>
  <c r="AJ11" i="33"/>
  <c r="AJ12" i="33"/>
  <c r="AJ13" i="33"/>
  <c r="AJ14" i="33"/>
  <c r="AJ15" i="33"/>
  <c r="AJ16" i="33"/>
  <c r="AJ17" i="33"/>
  <c r="AJ18" i="33"/>
  <c r="AJ19" i="33"/>
  <c r="AJ20" i="33"/>
  <c r="AJ21" i="33"/>
  <c r="AJ22" i="33"/>
  <c r="AJ23" i="33"/>
  <c r="AJ24" i="33"/>
  <c r="AJ25" i="33"/>
  <c r="AJ26" i="33"/>
  <c r="AJ27" i="33"/>
  <c r="AJ28" i="33"/>
  <c r="AJ29" i="33"/>
  <c r="AJ30" i="33"/>
  <c r="AJ31" i="33"/>
  <c r="AJ32" i="33"/>
  <c r="AJ33" i="33"/>
  <c r="AJ34" i="33"/>
  <c r="AJ35" i="33"/>
  <c r="AJ36" i="33"/>
  <c r="AJ37" i="33"/>
  <c r="AJ38" i="33"/>
  <c r="AJ4" i="33"/>
  <c r="AI5" i="33"/>
  <c r="AI6" i="33"/>
  <c r="AI7" i="33"/>
  <c r="AI8" i="33"/>
  <c r="AI9" i="33"/>
  <c r="AI10" i="33"/>
  <c r="AI11" i="33"/>
  <c r="AI12" i="33"/>
  <c r="AI13" i="33"/>
  <c r="AI14" i="33"/>
  <c r="AI15" i="33"/>
  <c r="AI16" i="33"/>
  <c r="AI17" i="33"/>
  <c r="AI18" i="33"/>
  <c r="AI19" i="33"/>
  <c r="AI20" i="33"/>
  <c r="AI21" i="33"/>
  <c r="AI22" i="33"/>
  <c r="AI23" i="33"/>
  <c r="AI24" i="33"/>
  <c r="AI25" i="33"/>
  <c r="AI26" i="33"/>
  <c r="AI27" i="33"/>
  <c r="AI28" i="33"/>
  <c r="AI29" i="33"/>
  <c r="AI30" i="33"/>
  <c r="AI31" i="33"/>
  <c r="AI32" i="33"/>
  <c r="AI33" i="33"/>
  <c r="AI34" i="33"/>
  <c r="AI35" i="33"/>
  <c r="AI36" i="33"/>
  <c r="AI37" i="33"/>
  <c r="AI38" i="33"/>
  <c r="AI4" i="33"/>
  <c r="AB5" i="33"/>
  <c r="AC5" i="33"/>
  <c r="AD5" i="33"/>
  <c r="AE5" i="33"/>
  <c r="AF5" i="33"/>
  <c r="AG5" i="33"/>
  <c r="AH5" i="33"/>
  <c r="AB6" i="33"/>
  <c r="AC6" i="33"/>
  <c r="AD6" i="33"/>
  <c r="AE6" i="33"/>
  <c r="AF6" i="33"/>
  <c r="AG6" i="33"/>
  <c r="AH6" i="33"/>
  <c r="AB7" i="33"/>
  <c r="AC7" i="33"/>
  <c r="AD7" i="33"/>
  <c r="AE7" i="33"/>
  <c r="AF7" i="33"/>
  <c r="AG7" i="33"/>
  <c r="AH7" i="33"/>
  <c r="AB8" i="33"/>
  <c r="AC8" i="33"/>
  <c r="AD8" i="33"/>
  <c r="AE8" i="33"/>
  <c r="AF8" i="33"/>
  <c r="AG8" i="33"/>
  <c r="AH8" i="33"/>
  <c r="AB9" i="33"/>
  <c r="AC9" i="33"/>
  <c r="AD9" i="33"/>
  <c r="AE9" i="33"/>
  <c r="AF9" i="33"/>
  <c r="AG9" i="33"/>
  <c r="AH9" i="33"/>
  <c r="AB10" i="33"/>
  <c r="AC10" i="33"/>
  <c r="AD10" i="33"/>
  <c r="AE10" i="33"/>
  <c r="AF10" i="33"/>
  <c r="AG10" i="33"/>
  <c r="AH10" i="33"/>
  <c r="AB11" i="33"/>
  <c r="AC11" i="33"/>
  <c r="AD11" i="33"/>
  <c r="AE11" i="33"/>
  <c r="AF11" i="33"/>
  <c r="AG11" i="33"/>
  <c r="AH11" i="33"/>
  <c r="AB12" i="33"/>
  <c r="AC12" i="33"/>
  <c r="AD12" i="33"/>
  <c r="AE12" i="33"/>
  <c r="AF12" i="33"/>
  <c r="AG12" i="33"/>
  <c r="AH12" i="33"/>
  <c r="AB13" i="33"/>
  <c r="AC13" i="33"/>
  <c r="AD13" i="33"/>
  <c r="AE13" i="33"/>
  <c r="AF13" i="33"/>
  <c r="AG13" i="33"/>
  <c r="AH13" i="33"/>
  <c r="AB14" i="33"/>
  <c r="AC14" i="33"/>
  <c r="AD14" i="33"/>
  <c r="AE14" i="33"/>
  <c r="AF14" i="33"/>
  <c r="AG14" i="33"/>
  <c r="AH14" i="33"/>
  <c r="AB15" i="33"/>
  <c r="AC15" i="33"/>
  <c r="AD15" i="33"/>
  <c r="AE15" i="33"/>
  <c r="AF15" i="33"/>
  <c r="AG15" i="33"/>
  <c r="AH15" i="33"/>
  <c r="AB16" i="33"/>
  <c r="AC16" i="33"/>
  <c r="AD16" i="33"/>
  <c r="AE16" i="33"/>
  <c r="AF16" i="33"/>
  <c r="AG16" i="33"/>
  <c r="AH16" i="33"/>
  <c r="AB17" i="33"/>
  <c r="AC17" i="33"/>
  <c r="AD17" i="33"/>
  <c r="AE17" i="33"/>
  <c r="AF17" i="33"/>
  <c r="AG17" i="33"/>
  <c r="AH17" i="33"/>
  <c r="AB18" i="33"/>
  <c r="AC18" i="33"/>
  <c r="AD18" i="33"/>
  <c r="AE18" i="33"/>
  <c r="AF18" i="33"/>
  <c r="AG18" i="33"/>
  <c r="AH18" i="33"/>
  <c r="AB19" i="33"/>
  <c r="AC19" i="33"/>
  <c r="AD19" i="33"/>
  <c r="AE19" i="33"/>
  <c r="AF19" i="33"/>
  <c r="AG19" i="33"/>
  <c r="AH19" i="33"/>
  <c r="AB20" i="33"/>
  <c r="AC20" i="33"/>
  <c r="AD20" i="33"/>
  <c r="AE20" i="33"/>
  <c r="AF20" i="33"/>
  <c r="AG20" i="33"/>
  <c r="AH20" i="33"/>
  <c r="AB21" i="33"/>
  <c r="AC21" i="33"/>
  <c r="AD21" i="33"/>
  <c r="AE21" i="33"/>
  <c r="AF21" i="33"/>
  <c r="AG21" i="33"/>
  <c r="AH21" i="33"/>
  <c r="AB22" i="33"/>
  <c r="AC22" i="33"/>
  <c r="AD22" i="33"/>
  <c r="AE22" i="33"/>
  <c r="AF22" i="33"/>
  <c r="AG22" i="33"/>
  <c r="AH22" i="33"/>
  <c r="AB23" i="33"/>
  <c r="AC23" i="33"/>
  <c r="AD23" i="33"/>
  <c r="AE23" i="33"/>
  <c r="AF23" i="33"/>
  <c r="AG23" i="33"/>
  <c r="AH23" i="33"/>
  <c r="AB24" i="33"/>
  <c r="AC24" i="33"/>
  <c r="AD24" i="33"/>
  <c r="AE24" i="33"/>
  <c r="AF24" i="33"/>
  <c r="AG24" i="33"/>
  <c r="AH24" i="33"/>
  <c r="AB25" i="33"/>
  <c r="AC25" i="33"/>
  <c r="AD25" i="33"/>
  <c r="AE25" i="33"/>
  <c r="AF25" i="33"/>
  <c r="AG25" i="33"/>
  <c r="AH25" i="33"/>
  <c r="AB26" i="33"/>
  <c r="AC26" i="33"/>
  <c r="AD26" i="33"/>
  <c r="AE26" i="33"/>
  <c r="AF26" i="33"/>
  <c r="AG26" i="33"/>
  <c r="AH26" i="33"/>
  <c r="AB27" i="33"/>
  <c r="AC27" i="33"/>
  <c r="AD27" i="33"/>
  <c r="AE27" i="33"/>
  <c r="AF27" i="33"/>
  <c r="AG27" i="33"/>
  <c r="AH27" i="33"/>
  <c r="AB28" i="33"/>
  <c r="AC28" i="33"/>
  <c r="AD28" i="33"/>
  <c r="AE28" i="33"/>
  <c r="AF28" i="33"/>
  <c r="AG28" i="33"/>
  <c r="AH28" i="33"/>
  <c r="AB29" i="33"/>
  <c r="AC29" i="33"/>
  <c r="AD29" i="33"/>
  <c r="AE29" i="33"/>
  <c r="AF29" i="33"/>
  <c r="AG29" i="33"/>
  <c r="AH29" i="33"/>
  <c r="AB30" i="33"/>
  <c r="AC30" i="33"/>
  <c r="AD30" i="33"/>
  <c r="AE30" i="33"/>
  <c r="AF30" i="33"/>
  <c r="AG30" i="33"/>
  <c r="AH30" i="33"/>
  <c r="AB31" i="33"/>
  <c r="AC31" i="33"/>
  <c r="AD31" i="33"/>
  <c r="AE31" i="33"/>
  <c r="AF31" i="33"/>
  <c r="AG31" i="33"/>
  <c r="AH31" i="33"/>
  <c r="AB32" i="33"/>
  <c r="AC32" i="33"/>
  <c r="AD32" i="33"/>
  <c r="AE32" i="33"/>
  <c r="AF32" i="33"/>
  <c r="AG32" i="33"/>
  <c r="AH32" i="33"/>
  <c r="AB33" i="33"/>
  <c r="AC33" i="33"/>
  <c r="AD33" i="33"/>
  <c r="AE33" i="33"/>
  <c r="AF33" i="33"/>
  <c r="AG33" i="33"/>
  <c r="AH33" i="33"/>
  <c r="AB34" i="33"/>
  <c r="AC34" i="33"/>
  <c r="AD34" i="33"/>
  <c r="AE34" i="33"/>
  <c r="AF34" i="33"/>
  <c r="AG34" i="33"/>
  <c r="AH34" i="33"/>
  <c r="AB35" i="33"/>
  <c r="AC35" i="33"/>
  <c r="AD35" i="33"/>
  <c r="AE35" i="33"/>
  <c r="AF35" i="33"/>
  <c r="AG35" i="33"/>
  <c r="AH35" i="33"/>
  <c r="AB36" i="33"/>
  <c r="AC36" i="33"/>
  <c r="AD36" i="33"/>
  <c r="AE36" i="33"/>
  <c r="AF36" i="33"/>
  <c r="AG36" i="33"/>
  <c r="AH36" i="33"/>
  <c r="AB37" i="33"/>
  <c r="AC37" i="33"/>
  <c r="AD37" i="33"/>
  <c r="AE37" i="33"/>
  <c r="AF37" i="33"/>
  <c r="AG37" i="33"/>
  <c r="AH37" i="33"/>
  <c r="AB38" i="33"/>
  <c r="AC38" i="33"/>
  <c r="AD38" i="33"/>
  <c r="AE38" i="33"/>
  <c r="AF38" i="33"/>
  <c r="AG38" i="33"/>
  <c r="AH38" i="33"/>
  <c r="AC4" i="33"/>
  <c r="AD4" i="33"/>
  <c r="AE4" i="33"/>
  <c r="AF4" i="33"/>
  <c r="AG4" i="33"/>
  <c r="AH4" i="33"/>
  <c r="AB4" i="33"/>
  <c r="Y5" i="33"/>
  <c r="Y6" i="33"/>
  <c r="Y7" i="33"/>
  <c r="Y8" i="33"/>
  <c r="Y9" i="33"/>
  <c r="Y10" i="33"/>
  <c r="Y11" i="33"/>
  <c r="Y12" i="33"/>
  <c r="Y13" i="33"/>
  <c r="Y14" i="33"/>
  <c r="Y15" i="33"/>
  <c r="Y16" i="33"/>
  <c r="Y17" i="33"/>
  <c r="Y18" i="33"/>
  <c r="Y19" i="33"/>
  <c r="Y20" i="33"/>
  <c r="Y21" i="33"/>
  <c r="Y22" i="33"/>
  <c r="Y23" i="33"/>
  <c r="Y24" i="33"/>
  <c r="Y25" i="33"/>
  <c r="Y26" i="33"/>
  <c r="Y27" i="33"/>
  <c r="Y28" i="33"/>
  <c r="Y29" i="33"/>
  <c r="Y30" i="33"/>
  <c r="Y31" i="33"/>
  <c r="Y32" i="33"/>
  <c r="Y33" i="33"/>
  <c r="Y34" i="33"/>
  <c r="Y35" i="33"/>
  <c r="Y36" i="33"/>
  <c r="Y37" i="33"/>
  <c r="Y38" i="33"/>
  <c r="Y4" i="33"/>
  <c r="R5" i="33"/>
  <c r="U5" i="33"/>
  <c r="V5" i="33"/>
  <c r="W5" i="33"/>
  <c r="R6" i="33"/>
  <c r="U6" i="33"/>
  <c r="V6" i="33"/>
  <c r="W6" i="33"/>
  <c r="R7" i="33"/>
  <c r="U7" i="33"/>
  <c r="V7" i="33"/>
  <c r="W7" i="33"/>
  <c r="R8" i="33"/>
  <c r="U8" i="33"/>
  <c r="V8" i="33"/>
  <c r="W8" i="33"/>
  <c r="R9" i="33"/>
  <c r="U9" i="33"/>
  <c r="V9" i="33"/>
  <c r="W9" i="33"/>
  <c r="R10" i="33"/>
  <c r="U10" i="33"/>
  <c r="V10" i="33"/>
  <c r="W10" i="33"/>
  <c r="R11" i="33"/>
  <c r="U11" i="33"/>
  <c r="V11" i="33"/>
  <c r="W11" i="33"/>
  <c r="R12" i="33"/>
  <c r="U12" i="33"/>
  <c r="V12" i="33"/>
  <c r="W12" i="33"/>
  <c r="R13" i="33"/>
  <c r="U13" i="33"/>
  <c r="V13" i="33"/>
  <c r="W13" i="33"/>
  <c r="R14" i="33"/>
  <c r="U14" i="33"/>
  <c r="V14" i="33"/>
  <c r="W14" i="33"/>
  <c r="R15" i="33"/>
  <c r="U15" i="33"/>
  <c r="V15" i="33"/>
  <c r="W15" i="33"/>
  <c r="R16" i="33"/>
  <c r="U16" i="33"/>
  <c r="V16" i="33"/>
  <c r="W16" i="33"/>
  <c r="R17" i="33"/>
  <c r="U17" i="33"/>
  <c r="V17" i="33"/>
  <c r="W17" i="33"/>
  <c r="R18" i="33"/>
  <c r="U18" i="33"/>
  <c r="V18" i="33"/>
  <c r="W18" i="33"/>
  <c r="R19" i="33"/>
  <c r="U19" i="33"/>
  <c r="V19" i="33"/>
  <c r="W19" i="33"/>
  <c r="R20" i="33"/>
  <c r="U20" i="33"/>
  <c r="V20" i="33"/>
  <c r="W20" i="33"/>
  <c r="R21" i="33"/>
  <c r="U21" i="33"/>
  <c r="V21" i="33"/>
  <c r="W21" i="33"/>
  <c r="R22" i="33"/>
  <c r="U22" i="33"/>
  <c r="V22" i="33"/>
  <c r="W22" i="33"/>
  <c r="R23" i="33"/>
  <c r="U23" i="33"/>
  <c r="V23" i="33"/>
  <c r="W23" i="33"/>
  <c r="R24" i="33"/>
  <c r="U24" i="33"/>
  <c r="V24" i="33"/>
  <c r="W24" i="33"/>
  <c r="R25" i="33"/>
  <c r="U25" i="33"/>
  <c r="V25" i="33"/>
  <c r="W25" i="33"/>
  <c r="R26" i="33"/>
  <c r="U26" i="33"/>
  <c r="V26" i="33"/>
  <c r="W26" i="33"/>
  <c r="R27" i="33"/>
  <c r="U27" i="33"/>
  <c r="V27" i="33"/>
  <c r="W27" i="33"/>
  <c r="R28" i="33"/>
  <c r="U28" i="33"/>
  <c r="V28" i="33"/>
  <c r="W28" i="33"/>
  <c r="R29" i="33"/>
  <c r="U29" i="33"/>
  <c r="W29" i="33"/>
  <c r="R30" i="33"/>
  <c r="U30" i="33"/>
  <c r="V30" i="33"/>
  <c r="W30" i="33"/>
  <c r="R31" i="33"/>
  <c r="U31" i="33"/>
  <c r="V31" i="33"/>
  <c r="W31" i="33"/>
  <c r="R32" i="33"/>
  <c r="U32" i="33"/>
  <c r="V32" i="33"/>
  <c r="W32" i="33"/>
  <c r="R33" i="33"/>
  <c r="U33" i="33"/>
  <c r="V33" i="33"/>
  <c r="W33" i="33"/>
  <c r="R34" i="33"/>
  <c r="U34" i="33"/>
  <c r="V34" i="33"/>
  <c r="W34" i="33"/>
  <c r="R35" i="33"/>
  <c r="U35" i="33"/>
  <c r="V35" i="33"/>
  <c r="W35" i="33"/>
  <c r="R36" i="33"/>
  <c r="U36" i="33"/>
  <c r="V36" i="33"/>
  <c r="W36" i="33"/>
  <c r="R37" i="33"/>
  <c r="U37" i="33"/>
  <c r="V37" i="33"/>
  <c r="W37" i="33"/>
  <c r="R38" i="33"/>
  <c r="U38" i="33"/>
  <c r="V38" i="33"/>
  <c r="W38" i="33"/>
  <c r="U4" i="33"/>
  <c r="V4" i="33"/>
  <c r="W4" i="33"/>
  <c r="R4" i="33"/>
  <c r="J5" i="33"/>
  <c r="M5" i="33"/>
  <c r="N5" i="33"/>
  <c r="O5" i="33"/>
  <c r="P5" i="33"/>
  <c r="J6" i="33"/>
  <c r="M6" i="33"/>
  <c r="N6" i="33"/>
  <c r="O6" i="33"/>
  <c r="P6" i="33"/>
  <c r="J7" i="33"/>
  <c r="M7" i="33"/>
  <c r="N7" i="33"/>
  <c r="O7" i="33"/>
  <c r="P7" i="33"/>
  <c r="J8" i="33"/>
  <c r="M8" i="33"/>
  <c r="N8" i="33"/>
  <c r="O8" i="33"/>
  <c r="P8" i="33"/>
  <c r="J9" i="33"/>
  <c r="M9" i="33"/>
  <c r="N9" i="33"/>
  <c r="O9" i="33"/>
  <c r="P9" i="33"/>
  <c r="J10" i="33"/>
  <c r="M10" i="33"/>
  <c r="N10" i="33"/>
  <c r="O10" i="33"/>
  <c r="P10" i="33"/>
  <c r="J11" i="33"/>
  <c r="M11" i="33"/>
  <c r="N11" i="33"/>
  <c r="O11" i="33"/>
  <c r="P11" i="33"/>
  <c r="J12" i="33"/>
  <c r="M12" i="33"/>
  <c r="N12" i="33"/>
  <c r="O12" i="33"/>
  <c r="P12" i="33"/>
  <c r="J13" i="33"/>
  <c r="M13" i="33"/>
  <c r="N13" i="33"/>
  <c r="O13" i="33"/>
  <c r="P13" i="33"/>
  <c r="J14" i="33"/>
  <c r="M14" i="33"/>
  <c r="N14" i="33"/>
  <c r="O14" i="33"/>
  <c r="P14" i="33"/>
  <c r="J15" i="33"/>
  <c r="M15" i="33"/>
  <c r="N15" i="33"/>
  <c r="O15" i="33"/>
  <c r="P15" i="33"/>
  <c r="J16" i="33"/>
  <c r="M16" i="33"/>
  <c r="N16" i="33"/>
  <c r="O16" i="33"/>
  <c r="P16" i="33"/>
  <c r="J17" i="33"/>
  <c r="M17" i="33"/>
  <c r="N17" i="33"/>
  <c r="O17" i="33"/>
  <c r="P17" i="33"/>
  <c r="J18" i="33"/>
  <c r="M18" i="33"/>
  <c r="N18" i="33"/>
  <c r="O18" i="33"/>
  <c r="P18" i="33"/>
  <c r="J19" i="33"/>
  <c r="M19" i="33"/>
  <c r="N19" i="33"/>
  <c r="O19" i="33"/>
  <c r="P19" i="33"/>
  <c r="J20" i="33"/>
  <c r="M20" i="33"/>
  <c r="N20" i="33"/>
  <c r="O20" i="33"/>
  <c r="P20" i="33"/>
  <c r="J21" i="33"/>
  <c r="M21" i="33"/>
  <c r="N21" i="33"/>
  <c r="O21" i="33"/>
  <c r="P21" i="33"/>
  <c r="J22" i="33"/>
  <c r="M22" i="33"/>
  <c r="N22" i="33"/>
  <c r="O22" i="33"/>
  <c r="P22" i="33"/>
  <c r="J23" i="33"/>
  <c r="M23" i="33"/>
  <c r="N23" i="33"/>
  <c r="O23" i="33"/>
  <c r="P23" i="33"/>
  <c r="J24" i="33"/>
  <c r="M24" i="33"/>
  <c r="N24" i="33"/>
  <c r="P24" i="33"/>
  <c r="J25" i="33"/>
  <c r="M25" i="33"/>
  <c r="N25" i="33"/>
  <c r="P25" i="33"/>
  <c r="J26" i="33"/>
  <c r="M26" i="33"/>
  <c r="N26" i="33"/>
  <c r="O26" i="33"/>
  <c r="P26" i="33"/>
  <c r="J27" i="33"/>
  <c r="M27" i="33"/>
  <c r="N27" i="33"/>
  <c r="O27" i="33"/>
  <c r="P27" i="33"/>
  <c r="J28" i="33"/>
  <c r="M28" i="33"/>
  <c r="N28" i="33"/>
  <c r="O28" i="33"/>
  <c r="P28" i="33"/>
  <c r="J29" i="33"/>
  <c r="M29" i="33"/>
  <c r="N29" i="33"/>
  <c r="O29" i="33"/>
  <c r="P29" i="33"/>
  <c r="J30" i="33"/>
  <c r="M30" i="33"/>
  <c r="N30" i="33"/>
  <c r="O30" i="33"/>
  <c r="P30" i="33"/>
  <c r="J31" i="33"/>
  <c r="M31" i="33"/>
  <c r="N31" i="33"/>
  <c r="O31" i="33"/>
  <c r="P31" i="33"/>
  <c r="J32" i="33"/>
  <c r="M32" i="33"/>
  <c r="N32" i="33"/>
  <c r="O32" i="33"/>
  <c r="P32" i="33"/>
  <c r="J33" i="33"/>
  <c r="M33" i="33"/>
  <c r="N33" i="33"/>
  <c r="O33" i="33"/>
  <c r="P33" i="33"/>
  <c r="J34" i="33"/>
  <c r="M34" i="33"/>
  <c r="N34" i="33"/>
  <c r="O34" i="33"/>
  <c r="P34" i="33"/>
  <c r="J35" i="33"/>
  <c r="M35" i="33"/>
  <c r="N35" i="33"/>
  <c r="O35" i="33"/>
  <c r="P35" i="33"/>
  <c r="J36" i="33"/>
  <c r="M36" i="33"/>
  <c r="N36" i="33"/>
  <c r="O36" i="33"/>
  <c r="P36" i="33"/>
  <c r="J37" i="33"/>
  <c r="M37" i="33"/>
  <c r="N37" i="33"/>
  <c r="O37" i="33"/>
  <c r="P37" i="33"/>
  <c r="J38" i="33"/>
  <c r="M38" i="33"/>
  <c r="N38" i="33"/>
  <c r="O38" i="33"/>
  <c r="P38" i="33"/>
  <c r="M4" i="33"/>
  <c r="N4" i="33"/>
  <c r="O4" i="33"/>
  <c r="P4" i="33"/>
  <c r="J4" i="33"/>
  <c r="D5" i="33"/>
  <c r="I5" i="33"/>
  <c r="D6" i="33"/>
  <c r="I6" i="33"/>
  <c r="D7" i="33"/>
  <c r="I7" i="33"/>
  <c r="D8" i="33"/>
  <c r="I8" i="33"/>
  <c r="D9" i="33"/>
  <c r="I9" i="33"/>
  <c r="D10" i="33"/>
  <c r="I10" i="33"/>
  <c r="D11" i="33"/>
  <c r="I11" i="33"/>
  <c r="D12" i="33"/>
  <c r="I12" i="33"/>
  <c r="D13" i="33"/>
  <c r="I13" i="33"/>
  <c r="D14" i="33"/>
  <c r="I14" i="33"/>
  <c r="D15" i="33"/>
  <c r="I15" i="33"/>
  <c r="D16" i="33"/>
  <c r="I16" i="33"/>
  <c r="D17" i="33"/>
  <c r="I17" i="33"/>
  <c r="D18" i="33"/>
  <c r="I18" i="33"/>
  <c r="D19" i="33"/>
  <c r="I19" i="33"/>
  <c r="D20" i="33"/>
  <c r="I20" i="33"/>
  <c r="D21" i="33"/>
  <c r="I21" i="33"/>
  <c r="D22" i="33"/>
  <c r="I22" i="33"/>
  <c r="D23" i="33"/>
  <c r="I23" i="33"/>
  <c r="D24" i="33"/>
  <c r="I24" i="33"/>
  <c r="D25" i="33"/>
  <c r="I25" i="33"/>
  <c r="D26" i="33"/>
  <c r="I26" i="33"/>
  <c r="D27" i="33"/>
  <c r="I27" i="33"/>
  <c r="D28" i="33"/>
  <c r="I28" i="33"/>
  <c r="D29" i="33"/>
  <c r="I29" i="33"/>
  <c r="D30" i="33"/>
  <c r="I30" i="33"/>
  <c r="D31" i="33"/>
  <c r="I31" i="33"/>
  <c r="D32" i="33"/>
  <c r="I32" i="33"/>
  <c r="D33" i="33"/>
  <c r="I33" i="33"/>
  <c r="D34" i="33"/>
  <c r="I34" i="33"/>
  <c r="D35" i="33"/>
  <c r="I35" i="33"/>
  <c r="D36" i="33"/>
  <c r="I36" i="33"/>
  <c r="D37" i="33"/>
  <c r="I37" i="33"/>
  <c r="D38" i="33"/>
  <c r="I38" i="33"/>
  <c r="I4" i="33"/>
  <c r="D4" i="33"/>
  <c r="B37" i="11"/>
  <c r="B38" i="11"/>
  <c r="C4" i="3"/>
  <c r="C3" i="3"/>
  <c r="AA5" i="33"/>
  <c r="AI4" i="35" s="1"/>
  <c r="AA6" i="33"/>
  <c r="AI5" i="35" s="1"/>
  <c r="AA7" i="33"/>
  <c r="AI6" i="35" s="1"/>
  <c r="AA8" i="33"/>
  <c r="AI7" i="35" s="1"/>
  <c r="AA9" i="33"/>
  <c r="AA10" i="33"/>
  <c r="AA11" i="33"/>
  <c r="AA12" i="33"/>
  <c r="AA13" i="33"/>
  <c r="AA14" i="33"/>
  <c r="AA15" i="33"/>
  <c r="AA16" i="33"/>
  <c r="AA17" i="33"/>
  <c r="AA18" i="33"/>
  <c r="AA19" i="33"/>
  <c r="AI36" i="35"/>
  <c r="AI37" i="35"/>
  <c r="AM5" i="33"/>
  <c r="AL6" i="33"/>
  <c r="AM6" i="33" s="1"/>
  <c r="AL7" i="33"/>
  <c r="AM7" i="33" s="1"/>
  <c r="AL8" i="33"/>
  <c r="AM8" i="33" s="1"/>
  <c r="AL9" i="33"/>
  <c r="AM9" i="33" s="1"/>
  <c r="AL10" i="33"/>
  <c r="AM10" i="33" s="1"/>
  <c r="AL11" i="33"/>
  <c r="AM11" i="33" s="1"/>
  <c r="AL12" i="33"/>
  <c r="AM12" i="33" s="1"/>
  <c r="AL13" i="33"/>
  <c r="AM13" i="33" s="1"/>
  <c r="AL14" i="33"/>
  <c r="AM14" i="33" s="1"/>
  <c r="AL15" i="33"/>
  <c r="AM15" i="33" s="1"/>
  <c r="AL16" i="33"/>
  <c r="AM16" i="33" s="1"/>
  <c r="AL17" i="33"/>
  <c r="AM17" i="33" s="1"/>
  <c r="AL18" i="33"/>
  <c r="AM18" i="33" s="1"/>
  <c r="AL19" i="33"/>
  <c r="AM19" i="33" s="1"/>
  <c r="AL20" i="33"/>
  <c r="AM20" i="33" s="1"/>
  <c r="AL21" i="33"/>
  <c r="AM21" i="33" s="1"/>
  <c r="AL22" i="33"/>
  <c r="AM22" i="33" s="1"/>
  <c r="AL23" i="33"/>
  <c r="AM23" i="33" s="1"/>
  <c r="AL24" i="33"/>
  <c r="AM24" i="33" s="1"/>
  <c r="AL25" i="33"/>
  <c r="AM25" i="33" s="1"/>
  <c r="AL26" i="33"/>
  <c r="AM26" i="33" s="1"/>
  <c r="AL27" i="33"/>
  <c r="AM27" i="33" s="1"/>
  <c r="AL28" i="33"/>
  <c r="AM28" i="33" s="1"/>
  <c r="AL29" i="33"/>
  <c r="AM29" i="33" s="1"/>
  <c r="AL30" i="33"/>
  <c r="AM30" i="33" s="1"/>
  <c r="AL31" i="33"/>
  <c r="AM31" i="33" s="1"/>
  <c r="AL32" i="33"/>
  <c r="AM32" i="33" s="1"/>
  <c r="AL33" i="33"/>
  <c r="AM33" i="33" s="1"/>
  <c r="AL34" i="33"/>
  <c r="AM34" i="33" s="1"/>
  <c r="AL35" i="33"/>
  <c r="AM35" i="33" s="1"/>
  <c r="AL36" i="33"/>
  <c r="AM36" i="33" s="1"/>
  <c r="AL37" i="33"/>
  <c r="AM37" i="33" s="1"/>
  <c r="AZ36" i="35" s="1"/>
  <c r="AL38" i="33"/>
  <c r="AM38" i="33" s="1"/>
  <c r="AZ37" i="35" s="1"/>
  <c r="AT5" i="33"/>
  <c r="AT6" i="33"/>
  <c r="AT7" i="33"/>
  <c r="AT8" i="33"/>
  <c r="AT9" i="33"/>
  <c r="AT10" i="33"/>
  <c r="AT11" i="33"/>
  <c r="AT12" i="33"/>
  <c r="AT13" i="33"/>
  <c r="AT14" i="33"/>
  <c r="AT15" i="33"/>
  <c r="AT16" i="33"/>
  <c r="AT17" i="33"/>
  <c r="AT18" i="33"/>
  <c r="AT19" i="33"/>
  <c r="AT20" i="33"/>
  <c r="AT21" i="33"/>
  <c r="AT22" i="33"/>
  <c r="AT23" i="33"/>
  <c r="AT24" i="33"/>
  <c r="AT25" i="33"/>
  <c r="AT26" i="33"/>
  <c r="AT27" i="33"/>
  <c r="AT28" i="33"/>
  <c r="AT29" i="33"/>
  <c r="AT30" i="33"/>
  <c r="AT31" i="33"/>
  <c r="AT32" i="33"/>
  <c r="AT33" i="33"/>
  <c r="AT34" i="33"/>
  <c r="AT35" i="33"/>
  <c r="AT36" i="33"/>
  <c r="AT37" i="33"/>
  <c r="BJ36" i="35" s="1"/>
  <c r="AS38" i="33"/>
  <c r="AT38" i="33" s="1"/>
  <c r="BJ37" i="35" s="1"/>
  <c r="BY36" i="35"/>
  <c r="BY37" i="35"/>
  <c r="BV5" i="33"/>
  <c r="BW5" i="33" s="1"/>
  <c r="BV6" i="33"/>
  <c r="BW6" i="33" s="1"/>
  <c r="BV7" i="33"/>
  <c r="BW7" i="33" s="1"/>
  <c r="BV8" i="33"/>
  <c r="BW8" i="33" s="1"/>
  <c r="BV9" i="33"/>
  <c r="BW9" i="33" s="1"/>
  <c r="BV10" i="33"/>
  <c r="BW10" i="33" s="1"/>
  <c r="BV11" i="33"/>
  <c r="BW11" i="33" s="1"/>
  <c r="BV12" i="33"/>
  <c r="BW12" i="33" s="1"/>
  <c r="BV13" i="33"/>
  <c r="BW13" i="33" s="1"/>
  <c r="BV14" i="33"/>
  <c r="BW14" i="33" s="1"/>
  <c r="BV15" i="33"/>
  <c r="BW15" i="33" s="1"/>
  <c r="BV16" i="33"/>
  <c r="BW16" i="33" s="1"/>
  <c r="BV17" i="33"/>
  <c r="BW17" i="33" s="1"/>
  <c r="BV18" i="33"/>
  <c r="BW18" i="33" s="1"/>
  <c r="BV19" i="33"/>
  <c r="BW19" i="33" s="1"/>
  <c r="BV20" i="33"/>
  <c r="BW20" i="33" s="1"/>
  <c r="BV21" i="33"/>
  <c r="BW21" i="33" s="1"/>
  <c r="BV22" i="33"/>
  <c r="BW22" i="33" s="1"/>
  <c r="BV23" i="33"/>
  <c r="BW23" i="33" s="1"/>
  <c r="BV24" i="33"/>
  <c r="BW24" i="33" s="1"/>
  <c r="BV25" i="33"/>
  <c r="BW25" i="33" s="1"/>
  <c r="BV26" i="33"/>
  <c r="BW26" i="33" s="1"/>
  <c r="BV27" i="33"/>
  <c r="BW27" i="33" s="1"/>
  <c r="BV28" i="33"/>
  <c r="BW28" i="33" s="1"/>
  <c r="BV29" i="33"/>
  <c r="BW29" i="33" s="1"/>
  <c r="BV30" i="33"/>
  <c r="BW30" i="33" s="1"/>
  <c r="BV31" i="33"/>
  <c r="BW31" i="33" s="1"/>
  <c r="BV32" i="33"/>
  <c r="BW32" i="33" s="1"/>
  <c r="BV33" i="33"/>
  <c r="BW33" i="33" s="1"/>
  <c r="BV34" i="33"/>
  <c r="BW34" i="33" s="1"/>
  <c r="BV35" i="33"/>
  <c r="BW35" i="33" s="1"/>
  <c r="BV36" i="33"/>
  <c r="BW36" i="33" s="1"/>
  <c r="BV37" i="33"/>
  <c r="BW37" i="33" s="1"/>
  <c r="CS36" i="35" s="1"/>
  <c r="BV38" i="33"/>
  <c r="BW38" i="33" s="1"/>
  <c r="CS37" i="35" s="1"/>
  <c r="CN5" i="33"/>
  <c r="CN6" i="33"/>
  <c r="CN7" i="33"/>
  <c r="CN8" i="33"/>
  <c r="CN9" i="33"/>
  <c r="CN10" i="33"/>
  <c r="CN11" i="33"/>
  <c r="CN12" i="33"/>
  <c r="CN13" i="33"/>
  <c r="CN14" i="33"/>
  <c r="CN15" i="33"/>
  <c r="CN16" i="33"/>
  <c r="CN17" i="33"/>
  <c r="CN18" i="33"/>
  <c r="CN19" i="33"/>
  <c r="CN20" i="33"/>
  <c r="CN21" i="33"/>
  <c r="CN22" i="33"/>
  <c r="CN23" i="33"/>
  <c r="CN24" i="33"/>
  <c r="CN25" i="33"/>
  <c r="CN26" i="33"/>
  <c r="CN27" i="33"/>
  <c r="CN28" i="33"/>
  <c r="CN29" i="33"/>
  <c r="CN30" i="33"/>
  <c r="CN31" i="33"/>
  <c r="CN32" i="33"/>
  <c r="CN33" i="33"/>
  <c r="CN34" i="33"/>
  <c r="CN35" i="33"/>
  <c r="CN36" i="33"/>
  <c r="CN37" i="33"/>
  <c r="DP36" i="35" s="1"/>
  <c r="CN38" i="33"/>
  <c r="DP37" i="35" s="1"/>
  <c r="EC5" i="33"/>
  <c r="EC6" i="33"/>
  <c r="EC7" i="33"/>
  <c r="EC8" i="33"/>
  <c r="EC9" i="33"/>
  <c r="EC10" i="33"/>
  <c r="EC11" i="33"/>
  <c r="EC12" i="33"/>
  <c r="EC13" i="33"/>
  <c r="EC14" i="33"/>
  <c r="EC15" i="33"/>
  <c r="EC16" i="33"/>
  <c r="EC17" i="33"/>
  <c r="EC18" i="33"/>
  <c r="EC19" i="33"/>
  <c r="EC20" i="33"/>
  <c r="EC21" i="33"/>
  <c r="EC22" i="33"/>
  <c r="EC23" i="33"/>
  <c r="EC24" i="33"/>
  <c r="EC25" i="33"/>
  <c r="EC26" i="33"/>
  <c r="EC27" i="33"/>
  <c r="EC28" i="33"/>
  <c r="FS27" i="35" s="1"/>
  <c r="EC29" i="33"/>
  <c r="FS28" i="35" s="1"/>
  <c r="EC30" i="33"/>
  <c r="FS29" i="35" s="1"/>
  <c r="EC31" i="33"/>
  <c r="FS30" i="35" s="1"/>
  <c r="EC32" i="33"/>
  <c r="FS31" i="35" s="1"/>
  <c r="EC33" i="33"/>
  <c r="FS32" i="35" s="1"/>
  <c r="EC34" i="33"/>
  <c r="FS33" i="35" s="1"/>
  <c r="EC35" i="33"/>
  <c r="FS34" i="35" s="1"/>
  <c r="EC36" i="33"/>
  <c r="FS35" i="35" s="1"/>
  <c r="EC37" i="33"/>
  <c r="FS36" i="35" s="1"/>
  <c r="EC38" i="33"/>
  <c r="FS37" i="35" s="1"/>
  <c r="B37" i="33"/>
  <c r="B38" i="33"/>
  <c r="AN39" i="12"/>
  <c r="Z39" i="12"/>
  <c r="AA39" i="12" s="1"/>
  <c r="X37" i="30"/>
  <c r="Y37" i="30" s="1"/>
  <c r="V37" i="11" s="1"/>
  <c r="X38" i="30"/>
  <c r="Y38" i="30" s="1"/>
  <c r="R37" i="30"/>
  <c r="S37" i="30" s="1"/>
  <c r="U37" i="11" s="1"/>
  <c r="R38" i="30"/>
  <c r="S38" i="30" s="1"/>
  <c r="B37" i="30"/>
  <c r="B38" i="30"/>
  <c r="AF38" i="31"/>
  <c r="AG38" i="31" s="1"/>
  <c r="AF39" i="31"/>
  <c r="AG39" i="31" s="1"/>
  <c r="AK37" i="33"/>
  <c r="AK38" i="33"/>
  <c r="O38" i="31"/>
  <c r="O39" i="31"/>
  <c r="K38" i="31"/>
  <c r="E39" i="31"/>
  <c r="P39" i="31" s="1"/>
  <c r="E38" i="31"/>
  <c r="S37" i="33" s="1"/>
  <c r="E6" i="31"/>
  <c r="S5" i="33" s="1"/>
  <c r="E7" i="31"/>
  <c r="S6" i="33" s="1"/>
  <c r="E8" i="31"/>
  <c r="S7" i="33" s="1"/>
  <c r="E9" i="31"/>
  <c r="S8" i="33" s="1"/>
  <c r="E10" i="31"/>
  <c r="S9" i="33" s="1"/>
  <c r="E11" i="31"/>
  <c r="S10" i="33" s="1"/>
  <c r="E12" i="31"/>
  <c r="S11" i="33" s="1"/>
  <c r="E13" i="31"/>
  <c r="S12" i="33" s="1"/>
  <c r="E14" i="31"/>
  <c r="S13" i="33" s="1"/>
  <c r="E15" i="31"/>
  <c r="S14" i="33" s="1"/>
  <c r="E16" i="31"/>
  <c r="S15" i="33" s="1"/>
  <c r="E17" i="31"/>
  <c r="S16" i="33" s="1"/>
  <c r="E18" i="31"/>
  <c r="S17" i="33" s="1"/>
  <c r="E19" i="31"/>
  <c r="S18" i="33" s="1"/>
  <c r="E20" i="31"/>
  <c r="S19" i="33" s="1"/>
  <c r="E21" i="31"/>
  <c r="S20" i="33" s="1"/>
  <c r="E22" i="31"/>
  <c r="S21" i="33" s="1"/>
  <c r="E23" i="31"/>
  <c r="S22" i="33" s="1"/>
  <c r="E24" i="31"/>
  <c r="S23" i="33" s="1"/>
  <c r="E25" i="31"/>
  <c r="S24" i="33" s="1"/>
  <c r="E26" i="31"/>
  <c r="S25" i="33" s="1"/>
  <c r="E27" i="31"/>
  <c r="S26" i="33" s="1"/>
  <c r="E28" i="31"/>
  <c r="S27" i="33" s="1"/>
  <c r="E29" i="31"/>
  <c r="S28" i="33" s="1"/>
  <c r="E30" i="31"/>
  <c r="S29" i="33" s="1"/>
  <c r="E31" i="31"/>
  <c r="S30" i="33" s="1"/>
  <c r="E32" i="31"/>
  <c r="S31" i="33" s="1"/>
  <c r="E33" i="31"/>
  <c r="S32" i="33" s="1"/>
  <c r="E34" i="31"/>
  <c r="S33" i="33" s="1"/>
  <c r="E35" i="31"/>
  <c r="S34" i="33" s="1"/>
  <c r="E36" i="31"/>
  <c r="S35" i="33" s="1"/>
  <c r="E37" i="31"/>
  <c r="S36" i="33" s="1"/>
  <c r="B38" i="31"/>
  <c r="B39" i="31"/>
  <c r="V37" i="32"/>
  <c r="W37" i="32" s="1"/>
  <c r="S37" i="11" s="1"/>
  <c r="V38" i="32"/>
  <c r="W38" i="32" s="1"/>
  <c r="V39" i="32"/>
  <c r="W39" i="32" s="1"/>
  <c r="O37" i="32"/>
  <c r="P37" i="32" s="1"/>
  <c r="R37" i="11" s="1"/>
  <c r="O38" i="32"/>
  <c r="P38" i="32" s="1"/>
  <c r="B37" i="32"/>
  <c r="B38" i="32"/>
  <c r="A4" i="32"/>
  <c r="AN37" i="12"/>
  <c r="AN38" i="12"/>
  <c r="L37" i="11" s="1"/>
  <c r="Z37" i="12"/>
  <c r="AA37" i="12" s="1"/>
  <c r="Z38" i="12"/>
  <c r="AA38" i="12" s="1"/>
  <c r="K37" i="11" s="1"/>
  <c r="R38" i="12"/>
  <c r="S38" i="12" s="1"/>
  <c r="R39" i="12"/>
  <c r="K38" i="12"/>
  <c r="Q37" i="33" s="1"/>
  <c r="K39" i="12"/>
  <c r="E38" i="12"/>
  <c r="K37" i="33" s="1"/>
  <c r="E39" i="12"/>
  <c r="K38" i="33" s="1"/>
  <c r="B38" i="12"/>
  <c r="B39" i="12"/>
  <c r="BC38" i="5"/>
  <c r="BD38" i="5" s="1"/>
  <c r="F37" i="11" s="1"/>
  <c r="BC39" i="5"/>
  <c r="BD39" i="5" s="1"/>
  <c r="AL39" i="5"/>
  <c r="AM39" i="5" s="1"/>
  <c r="AL38" i="5"/>
  <c r="AM38" i="5" s="1"/>
  <c r="E37" i="11" s="1"/>
  <c r="AB38" i="5"/>
  <c r="E37" i="33" s="1"/>
  <c r="AB39" i="5"/>
  <c r="E38" i="33" s="1"/>
  <c r="O39" i="5"/>
  <c r="BZ38" i="33" s="1"/>
  <c r="O38" i="5"/>
  <c r="BZ37" i="33" s="1"/>
  <c r="B38" i="5"/>
  <c r="B39" i="5"/>
  <c r="B27" i="11"/>
  <c r="EC4" i="33"/>
  <c r="CM4" i="33"/>
  <c r="CN4" i="33" s="1"/>
  <c r="BV4" i="33"/>
  <c r="BW4" i="33" s="1"/>
  <c r="R5" i="30"/>
  <c r="S5" i="30" s="1"/>
  <c r="R6" i="30"/>
  <c r="S6" i="30" s="1"/>
  <c r="R7" i="30"/>
  <c r="S7" i="30" s="1"/>
  <c r="R8" i="30"/>
  <c r="S8" i="30" s="1"/>
  <c r="R9" i="30"/>
  <c r="S9" i="30" s="1"/>
  <c r="R10" i="30"/>
  <c r="S10" i="30" s="1"/>
  <c r="R11" i="30"/>
  <c r="S11" i="30" s="1"/>
  <c r="R12" i="30"/>
  <c r="S12" i="30" s="1"/>
  <c r="R13" i="30"/>
  <c r="S13" i="30" s="1"/>
  <c r="R14" i="30"/>
  <c r="S14" i="30" s="1"/>
  <c r="R15" i="30"/>
  <c r="S15" i="30" s="1"/>
  <c r="R16" i="30"/>
  <c r="S16" i="30" s="1"/>
  <c r="R17" i="30"/>
  <c r="S17" i="30" s="1"/>
  <c r="R18" i="30"/>
  <c r="S18" i="30" s="1"/>
  <c r="R19" i="30"/>
  <c r="S19" i="30" s="1"/>
  <c r="R20" i="30"/>
  <c r="S20" i="30" s="1"/>
  <c r="R21" i="30"/>
  <c r="S21" i="30" s="1"/>
  <c r="R22" i="30"/>
  <c r="S22" i="30" s="1"/>
  <c r="R23" i="30"/>
  <c r="S23" i="30" s="1"/>
  <c r="R24" i="30"/>
  <c r="S24" i="30" s="1"/>
  <c r="R25" i="30"/>
  <c r="S25" i="30" s="1"/>
  <c r="R26" i="30"/>
  <c r="S26" i="30" s="1"/>
  <c r="R27" i="30"/>
  <c r="S27" i="30" s="1"/>
  <c r="R28" i="30"/>
  <c r="S28" i="30" s="1"/>
  <c r="R29" i="30"/>
  <c r="S29" i="30" s="1"/>
  <c r="R30" i="30"/>
  <c r="S30" i="30" s="1"/>
  <c r="R31" i="30"/>
  <c r="S31" i="30" s="1"/>
  <c r="R32" i="30"/>
  <c r="S32" i="30" s="1"/>
  <c r="R33" i="30"/>
  <c r="S33" i="30" s="1"/>
  <c r="R34" i="30"/>
  <c r="S34" i="30" s="1"/>
  <c r="R35" i="30"/>
  <c r="S35" i="30" s="1"/>
  <c r="R36" i="30"/>
  <c r="S36" i="30" s="1"/>
  <c r="R4" i="30"/>
  <c r="S4" i="30" s="1"/>
  <c r="BF4" i="33"/>
  <c r="BG4" i="33" s="1"/>
  <c r="Z4" i="33"/>
  <c r="AA4" i="33" s="1"/>
  <c r="AI3" i="35" s="1"/>
  <c r="X5" i="30"/>
  <c r="Y5" i="30" s="1"/>
  <c r="X6" i="30"/>
  <c r="Y6" i="30" s="1"/>
  <c r="X7" i="30"/>
  <c r="Y7" i="30" s="1"/>
  <c r="X8" i="30"/>
  <c r="Y8" i="30" s="1"/>
  <c r="X9" i="30"/>
  <c r="Y9" i="30" s="1"/>
  <c r="X10" i="30"/>
  <c r="Y10" i="30" s="1"/>
  <c r="X11" i="30"/>
  <c r="Y11" i="30" s="1"/>
  <c r="X12" i="30"/>
  <c r="Y12" i="30" s="1"/>
  <c r="X13" i="30"/>
  <c r="Y13" i="30" s="1"/>
  <c r="X14" i="30"/>
  <c r="Y14" i="30" s="1"/>
  <c r="X15" i="30"/>
  <c r="Y15" i="30" s="1"/>
  <c r="X16" i="30"/>
  <c r="Y16" i="30" s="1"/>
  <c r="X17" i="30"/>
  <c r="Y17" i="30" s="1"/>
  <c r="X18" i="30"/>
  <c r="Y18" i="30" s="1"/>
  <c r="X19" i="30"/>
  <c r="Y19" i="30" s="1"/>
  <c r="X20" i="30"/>
  <c r="Y20" i="30" s="1"/>
  <c r="X21" i="30"/>
  <c r="Y21" i="30" s="1"/>
  <c r="X22" i="30"/>
  <c r="Y22" i="30" s="1"/>
  <c r="X23" i="30"/>
  <c r="Y23" i="30" s="1"/>
  <c r="X24" i="30"/>
  <c r="Y24" i="30" s="1"/>
  <c r="X25" i="30"/>
  <c r="Y25" i="30" s="1"/>
  <c r="X26" i="30"/>
  <c r="Y26" i="30" s="1"/>
  <c r="X27" i="30"/>
  <c r="Y27" i="30" s="1"/>
  <c r="X28" i="30"/>
  <c r="Y28" i="30" s="1"/>
  <c r="X29" i="30"/>
  <c r="Y29" i="30" s="1"/>
  <c r="X30" i="30"/>
  <c r="Y30" i="30" s="1"/>
  <c r="X31" i="30"/>
  <c r="Y31" i="30" s="1"/>
  <c r="X32" i="30"/>
  <c r="Y32" i="30" s="1"/>
  <c r="X33" i="30"/>
  <c r="Y33" i="30" s="1"/>
  <c r="X34" i="30"/>
  <c r="Y34" i="30" s="1"/>
  <c r="X35" i="30"/>
  <c r="Y35" i="30" s="1"/>
  <c r="X36" i="30"/>
  <c r="Y36" i="30" s="1"/>
  <c r="X4" i="30"/>
  <c r="Y4" i="30" s="1"/>
  <c r="AF6" i="31"/>
  <c r="AG6" i="31" s="1"/>
  <c r="AF7" i="31"/>
  <c r="AG7" i="31" s="1"/>
  <c r="AF8" i="31"/>
  <c r="AG8" i="31" s="1"/>
  <c r="AF9" i="31"/>
  <c r="AG9" i="31" s="1"/>
  <c r="AF10" i="31"/>
  <c r="AG10" i="31" s="1"/>
  <c r="AF11" i="31"/>
  <c r="AG11" i="31" s="1"/>
  <c r="AF12" i="31"/>
  <c r="AG12" i="31" s="1"/>
  <c r="AF13" i="31"/>
  <c r="AG13" i="31" s="1"/>
  <c r="AF14" i="31"/>
  <c r="AG14" i="31" s="1"/>
  <c r="AF15" i="31"/>
  <c r="AG15" i="31" s="1"/>
  <c r="AF16" i="31"/>
  <c r="AG16" i="31" s="1"/>
  <c r="AF17" i="31"/>
  <c r="AG17" i="31" s="1"/>
  <c r="AF18" i="31"/>
  <c r="AG18" i="31" s="1"/>
  <c r="AF19" i="31"/>
  <c r="AG19" i="31" s="1"/>
  <c r="AF20" i="31"/>
  <c r="AG20" i="31" s="1"/>
  <c r="AF21" i="31"/>
  <c r="AG21" i="31" s="1"/>
  <c r="AF22" i="31"/>
  <c r="AG22" i="31" s="1"/>
  <c r="AF23" i="31"/>
  <c r="AG23" i="31" s="1"/>
  <c r="AF24" i="31"/>
  <c r="AG24" i="31" s="1"/>
  <c r="AF25" i="31"/>
  <c r="AG25" i="31" s="1"/>
  <c r="AF26" i="31"/>
  <c r="AG26" i="31" s="1"/>
  <c r="AF27" i="31"/>
  <c r="AG27" i="31" s="1"/>
  <c r="AF28" i="31"/>
  <c r="AG28" i="31" s="1"/>
  <c r="AF29" i="31"/>
  <c r="AG29" i="31" s="1"/>
  <c r="AF30" i="31"/>
  <c r="AG30" i="31" s="1"/>
  <c r="AF31" i="31"/>
  <c r="AG31" i="31" s="1"/>
  <c r="AF32" i="31"/>
  <c r="AG32" i="31" s="1"/>
  <c r="AF33" i="31"/>
  <c r="AG33" i="31" s="1"/>
  <c r="AF34" i="31"/>
  <c r="AG34" i="31" s="1"/>
  <c r="AF35" i="31"/>
  <c r="AG35" i="31" s="1"/>
  <c r="AF36" i="31"/>
  <c r="AG36" i="31" s="1"/>
  <c r="AF37" i="31"/>
  <c r="AG37" i="31" s="1"/>
  <c r="AF5" i="31"/>
  <c r="AG5" i="31" s="1"/>
  <c r="AK5" i="33"/>
  <c r="AK6" i="33"/>
  <c r="AK7" i="33"/>
  <c r="AK8" i="33"/>
  <c r="AK9" i="33"/>
  <c r="AK10" i="33"/>
  <c r="AK11" i="33"/>
  <c r="AK12" i="33"/>
  <c r="AK13" i="33"/>
  <c r="AK14" i="33"/>
  <c r="AK15" i="33"/>
  <c r="AK16" i="33"/>
  <c r="AK17" i="33"/>
  <c r="AK18" i="33"/>
  <c r="AK19" i="33"/>
  <c r="AK20" i="33"/>
  <c r="AK21" i="33"/>
  <c r="AK22" i="33"/>
  <c r="AK23" i="33"/>
  <c r="AK24" i="33"/>
  <c r="AK25" i="33"/>
  <c r="AK26" i="33"/>
  <c r="AK27" i="33"/>
  <c r="AK28" i="33"/>
  <c r="AK29" i="33"/>
  <c r="AK30" i="33"/>
  <c r="AK31" i="33"/>
  <c r="AK32" i="33"/>
  <c r="AK33" i="33"/>
  <c r="AK34" i="33"/>
  <c r="AK35" i="33"/>
  <c r="AK36" i="33"/>
  <c r="AT4" i="33"/>
  <c r="K6" i="31"/>
  <c r="K8" i="31"/>
  <c r="K10" i="31"/>
  <c r="K12" i="31"/>
  <c r="K14" i="31"/>
  <c r="K16" i="31"/>
  <c r="K18" i="31"/>
  <c r="K20" i="31"/>
  <c r="K22" i="31"/>
  <c r="K24" i="31"/>
  <c r="K26" i="31"/>
  <c r="K28" i="31"/>
  <c r="K30" i="31"/>
  <c r="K32" i="31"/>
  <c r="K34" i="31"/>
  <c r="K36" i="31"/>
  <c r="J5" i="31"/>
  <c r="X4" i="33" s="1"/>
  <c r="E5" i="31"/>
  <c r="F5" i="31" s="1"/>
  <c r="T4" i="33" s="1"/>
  <c r="V5" i="32"/>
  <c r="W5" i="32" s="1"/>
  <c r="V6" i="32"/>
  <c r="W6" i="32" s="1"/>
  <c r="V7" i="32"/>
  <c r="W7" i="32" s="1"/>
  <c r="V8" i="32"/>
  <c r="W8" i="32" s="1"/>
  <c r="V9" i="32"/>
  <c r="W9" i="32" s="1"/>
  <c r="V10" i="32"/>
  <c r="W10" i="32" s="1"/>
  <c r="V11" i="32"/>
  <c r="W11" i="32" s="1"/>
  <c r="V12" i="32"/>
  <c r="W12" i="32" s="1"/>
  <c r="V13" i="32"/>
  <c r="W13" i="32" s="1"/>
  <c r="V14" i="32"/>
  <c r="W14" i="32" s="1"/>
  <c r="V15" i="32"/>
  <c r="W15" i="32" s="1"/>
  <c r="V16" i="32"/>
  <c r="W16" i="32" s="1"/>
  <c r="V17" i="32"/>
  <c r="W17" i="32" s="1"/>
  <c r="V18" i="32"/>
  <c r="W18" i="32" s="1"/>
  <c r="V19" i="32"/>
  <c r="W19" i="32" s="1"/>
  <c r="V20" i="32"/>
  <c r="W20" i="32" s="1"/>
  <c r="V21" i="32"/>
  <c r="W21" i="32" s="1"/>
  <c r="V22" i="32"/>
  <c r="W22" i="32" s="1"/>
  <c r="V23" i="32"/>
  <c r="W23" i="32" s="1"/>
  <c r="V24" i="32"/>
  <c r="W24" i="32" s="1"/>
  <c r="V25" i="32"/>
  <c r="W25" i="32" s="1"/>
  <c r="W26" i="32"/>
  <c r="W27" i="32"/>
  <c r="W28" i="32"/>
  <c r="V29" i="32"/>
  <c r="W29" i="32" s="1"/>
  <c r="V30" i="32"/>
  <c r="W30" i="32" s="1"/>
  <c r="V31" i="32"/>
  <c r="W31" i="32" s="1"/>
  <c r="V32" i="32"/>
  <c r="W32" i="32" s="1"/>
  <c r="V33" i="32"/>
  <c r="W33" i="32" s="1"/>
  <c r="V34" i="32"/>
  <c r="W34" i="32" s="1"/>
  <c r="V35" i="32"/>
  <c r="W35" i="32" s="1"/>
  <c r="V36" i="32"/>
  <c r="W36" i="32" s="1"/>
  <c r="V4" i="32"/>
  <c r="W4" i="32" s="1"/>
  <c r="O5" i="32"/>
  <c r="P5" i="32" s="1"/>
  <c r="O6" i="32"/>
  <c r="P6" i="32" s="1"/>
  <c r="O7" i="32"/>
  <c r="P7" i="32" s="1"/>
  <c r="O8" i="32"/>
  <c r="P8" i="32" s="1"/>
  <c r="O9" i="32"/>
  <c r="P9" i="32" s="1"/>
  <c r="O10" i="32"/>
  <c r="P10" i="32" s="1"/>
  <c r="O11" i="32"/>
  <c r="P11" i="32" s="1"/>
  <c r="O12" i="32"/>
  <c r="P12" i="32" s="1"/>
  <c r="O13" i="32"/>
  <c r="P13" i="32" s="1"/>
  <c r="O14" i="32"/>
  <c r="P14" i="32" s="1"/>
  <c r="O15" i="32"/>
  <c r="P15" i="32" s="1"/>
  <c r="O16" i="32"/>
  <c r="P16" i="32" s="1"/>
  <c r="O17" i="32"/>
  <c r="P17" i="32" s="1"/>
  <c r="O18" i="32"/>
  <c r="P18" i="32" s="1"/>
  <c r="O19" i="32"/>
  <c r="P19" i="32" s="1"/>
  <c r="O20" i="32"/>
  <c r="P20" i="32" s="1"/>
  <c r="O21" i="32"/>
  <c r="P21" i="32" s="1"/>
  <c r="O22" i="32"/>
  <c r="P22" i="32" s="1"/>
  <c r="O23" i="32"/>
  <c r="P23" i="32" s="1"/>
  <c r="O24" i="32"/>
  <c r="P24" i="32" s="1"/>
  <c r="O25" i="32"/>
  <c r="P25" i="32" s="1"/>
  <c r="O26" i="32"/>
  <c r="P26" i="32" s="1"/>
  <c r="P27" i="32"/>
  <c r="P28" i="32"/>
  <c r="P29" i="32"/>
  <c r="P30" i="32"/>
  <c r="O31" i="32"/>
  <c r="P31" i="32" s="1"/>
  <c r="O32" i="32"/>
  <c r="P32" i="32" s="1"/>
  <c r="O33" i="32"/>
  <c r="P33" i="32" s="1"/>
  <c r="O34" i="32"/>
  <c r="P34" i="32" s="1"/>
  <c r="O35" i="32"/>
  <c r="P35" i="32" s="1"/>
  <c r="O36" i="32"/>
  <c r="P36" i="32" s="1"/>
  <c r="O4" i="32"/>
  <c r="P4" i="32" s="1"/>
  <c r="Z6" i="12"/>
  <c r="AA6" i="12" s="1"/>
  <c r="Z7" i="12"/>
  <c r="AA7" i="12" s="1"/>
  <c r="Z8" i="12"/>
  <c r="AA8" i="12" s="1"/>
  <c r="Z9" i="12"/>
  <c r="AA9" i="12" s="1"/>
  <c r="Z10" i="12"/>
  <c r="AA10" i="12" s="1"/>
  <c r="Z11" i="12"/>
  <c r="AA11" i="12" s="1"/>
  <c r="Z12" i="12"/>
  <c r="AA12" i="12" s="1"/>
  <c r="Z13" i="12"/>
  <c r="AA13" i="12" s="1"/>
  <c r="Z14" i="12"/>
  <c r="AA14" i="12" s="1"/>
  <c r="Z15" i="12"/>
  <c r="AA15" i="12" s="1"/>
  <c r="Z16" i="12"/>
  <c r="AA16" i="12" s="1"/>
  <c r="Z17" i="12"/>
  <c r="AA17" i="12" s="1"/>
  <c r="Z18" i="12"/>
  <c r="AA18" i="12" s="1"/>
  <c r="Z19" i="12"/>
  <c r="AA19" i="12" s="1"/>
  <c r="Z20" i="12"/>
  <c r="AA20" i="12" s="1"/>
  <c r="Z21" i="12"/>
  <c r="AA21" i="12" s="1"/>
  <c r="Z22" i="12"/>
  <c r="AA22" i="12" s="1"/>
  <c r="Z23" i="12"/>
  <c r="AA23" i="12" s="1"/>
  <c r="Z24" i="12"/>
  <c r="AA24" i="12" s="1"/>
  <c r="Z25" i="12"/>
  <c r="AA25" i="12" s="1"/>
  <c r="Z26" i="12"/>
  <c r="AA26" i="12" s="1"/>
  <c r="Z27" i="12"/>
  <c r="AA27" i="12" s="1"/>
  <c r="Z28" i="12"/>
  <c r="AA28" i="12" s="1"/>
  <c r="Z29" i="12"/>
  <c r="AA29" i="12" s="1"/>
  <c r="Z30" i="12"/>
  <c r="AA30" i="12" s="1"/>
  <c r="Z31" i="12"/>
  <c r="AA31" i="12" s="1"/>
  <c r="Z32" i="12"/>
  <c r="AA32" i="12" s="1"/>
  <c r="Z33" i="12"/>
  <c r="AA33" i="12" s="1"/>
  <c r="Z34" i="12"/>
  <c r="AA34" i="12" s="1"/>
  <c r="Z35" i="12"/>
  <c r="AA35" i="12" s="1"/>
  <c r="Z36" i="12"/>
  <c r="AA36" i="12" s="1"/>
  <c r="Z5" i="12"/>
  <c r="AA5" i="12" s="1"/>
  <c r="K6" i="12"/>
  <c r="Q5" i="33" s="1"/>
  <c r="K7" i="12"/>
  <c r="K8" i="12"/>
  <c r="Q7" i="33" s="1"/>
  <c r="K9" i="12"/>
  <c r="K10" i="12"/>
  <c r="Q9" i="33" s="1"/>
  <c r="K11" i="12"/>
  <c r="K12" i="12"/>
  <c r="Q11" i="33" s="1"/>
  <c r="K13" i="12"/>
  <c r="K14" i="12"/>
  <c r="Q13" i="33" s="1"/>
  <c r="K15" i="12"/>
  <c r="K16" i="12"/>
  <c r="Q15" i="33" s="1"/>
  <c r="K17" i="12"/>
  <c r="K18" i="12"/>
  <c r="Q17" i="33" s="1"/>
  <c r="K19" i="12"/>
  <c r="K20" i="12"/>
  <c r="Q19" i="33" s="1"/>
  <c r="K21" i="12"/>
  <c r="K22" i="12"/>
  <c r="Q21" i="33" s="1"/>
  <c r="K23" i="12"/>
  <c r="K24" i="12"/>
  <c r="Q23" i="33" s="1"/>
  <c r="Q25" i="33"/>
  <c r="K27" i="12"/>
  <c r="K28" i="12"/>
  <c r="Q27" i="33" s="1"/>
  <c r="K29" i="12"/>
  <c r="K30" i="12"/>
  <c r="Q29" i="33" s="1"/>
  <c r="K31" i="12"/>
  <c r="K32" i="12"/>
  <c r="Q31" i="33" s="1"/>
  <c r="K33" i="12"/>
  <c r="K34" i="12"/>
  <c r="Q33" i="33" s="1"/>
  <c r="K35" i="12"/>
  <c r="K36" i="12"/>
  <c r="Q35" i="33" s="1"/>
  <c r="K37" i="12"/>
  <c r="K5" i="12"/>
  <c r="E6" i="12"/>
  <c r="K5" i="33" s="1"/>
  <c r="E7" i="12"/>
  <c r="K6" i="33" s="1"/>
  <c r="E8" i="12"/>
  <c r="K7" i="33" s="1"/>
  <c r="E9" i="12"/>
  <c r="K8" i="33" s="1"/>
  <c r="E10" i="12"/>
  <c r="K9" i="33" s="1"/>
  <c r="E11" i="12"/>
  <c r="K10" i="33" s="1"/>
  <c r="E12" i="12"/>
  <c r="K11" i="33" s="1"/>
  <c r="E13" i="12"/>
  <c r="K12" i="33" s="1"/>
  <c r="E14" i="12"/>
  <c r="K13" i="33" s="1"/>
  <c r="E15" i="12"/>
  <c r="K14" i="33" s="1"/>
  <c r="E16" i="12"/>
  <c r="K15" i="33" s="1"/>
  <c r="E17" i="12"/>
  <c r="K16" i="33" s="1"/>
  <c r="E18" i="12"/>
  <c r="K17" i="33" s="1"/>
  <c r="E19" i="12"/>
  <c r="K18" i="33" s="1"/>
  <c r="E20" i="12"/>
  <c r="K19" i="33" s="1"/>
  <c r="E21" i="12"/>
  <c r="K20" i="33" s="1"/>
  <c r="E22" i="12"/>
  <c r="K21" i="33" s="1"/>
  <c r="E23" i="12"/>
  <c r="K22" i="33" s="1"/>
  <c r="E24" i="12"/>
  <c r="K23" i="33" s="1"/>
  <c r="E25" i="12"/>
  <c r="K24" i="33" s="1"/>
  <c r="E26" i="12"/>
  <c r="K25" i="33" s="1"/>
  <c r="E27" i="12"/>
  <c r="K26" i="33" s="1"/>
  <c r="E28" i="12"/>
  <c r="K27" i="33" s="1"/>
  <c r="E29" i="12"/>
  <c r="K28" i="33" s="1"/>
  <c r="E30" i="12"/>
  <c r="K29" i="33" s="1"/>
  <c r="E31" i="12"/>
  <c r="K30" i="33" s="1"/>
  <c r="E32" i="12"/>
  <c r="K31" i="33" s="1"/>
  <c r="E33" i="12"/>
  <c r="K32" i="33" s="1"/>
  <c r="E34" i="12"/>
  <c r="K33" i="33" s="1"/>
  <c r="E35" i="12"/>
  <c r="K34" i="33" s="1"/>
  <c r="E36" i="12"/>
  <c r="K35" i="33" s="1"/>
  <c r="E37" i="12"/>
  <c r="K36" i="33" s="1"/>
  <c r="E5" i="12"/>
  <c r="F5" i="12" s="1"/>
  <c r="L4" i="33" s="1"/>
  <c r="BC6" i="5"/>
  <c r="BD6" i="5" s="1"/>
  <c r="BC7" i="5"/>
  <c r="BD7" i="5" s="1"/>
  <c r="BC8" i="5"/>
  <c r="BD8" i="5" s="1"/>
  <c r="BC9" i="5"/>
  <c r="BD9" i="5" s="1"/>
  <c r="BC10" i="5"/>
  <c r="BD10" i="5" s="1"/>
  <c r="BC11" i="5"/>
  <c r="BD11" i="5" s="1"/>
  <c r="BC12" i="5"/>
  <c r="BD12" i="5" s="1"/>
  <c r="BC13" i="5"/>
  <c r="BD13" i="5" s="1"/>
  <c r="BC14" i="5"/>
  <c r="BD14" i="5" s="1"/>
  <c r="BC15" i="5"/>
  <c r="BD15" i="5" s="1"/>
  <c r="BC16" i="5"/>
  <c r="BD16" i="5" s="1"/>
  <c r="BC17" i="5"/>
  <c r="BD17" i="5" s="1"/>
  <c r="BC18" i="5"/>
  <c r="BD18" i="5" s="1"/>
  <c r="BC19" i="5"/>
  <c r="BD19" i="5" s="1"/>
  <c r="BC20" i="5"/>
  <c r="BD20" i="5" s="1"/>
  <c r="BC21" i="5"/>
  <c r="BD21" i="5" s="1"/>
  <c r="BC22" i="5"/>
  <c r="BD22" i="5" s="1"/>
  <c r="BC23" i="5"/>
  <c r="BD23" i="5" s="1"/>
  <c r="BC24" i="5"/>
  <c r="BD24" i="5" s="1"/>
  <c r="BC25" i="5"/>
  <c r="BD25" i="5" s="1"/>
  <c r="BC26" i="5"/>
  <c r="BD26" i="5" s="1"/>
  <c r="BC27" i="5"/>
  <c r="BD27" i="5" s="1"/>
  <c r="BC28" i="5"/>
  <c r="BD28" i="5" s="1"/>
  <c r="BC29" i="5"/>
  <c r="BD29" i="5" s="1"/>
  <c r="BC30" i="5"/>
  <c r="BD30" i="5" s="1"/>
  <c r="BC31" i="5"/>
  <c r="BD31" i="5" s="1"/>
  <c r="BC32" i="5"/>
  <c r="BD32" i="5" s="1"/>
  <c r="BC33" i="5"/>
  <c r="BD33" i="5" s="1"/>
  <c r="BC34" i="5"/>
  <c r="BD34" i="5" s="1"/>
  <c r="BC35" i="5"/>
  <c r="BD35" i="5" s="1"/>
  <c r="BC36" i="5"/>
  <c r="BD36" i="5" s="1"/>
  <c r="BC37" i="5"/>
  <c r="BD37" i="5" s="1"/>
  <c r="BC5" i="5"/>
  <c r="BD5" i="5" s="1"/>
  <c r="AL6" i="5"/>
  <c r="AM6" i="5" s="1"/>
  <c r="AL7" i="5"/>
  <c r="AM7" i="5" s="1"/>
  <c r="AL8" i="5"/>
  <c r="AM8" i="5" s="1"/>
  <c r="AL9" i="5"/>
  <c r="AM9" i="5" s="1"/>
  <c r="AL10" i="5"/>
  <c r="AM10" i="5" s="1"/>
  <c r="AL11" i="5"/>
  <c r="AM11" i="5" s="1"/>
  <c r="AL12" i="5"/>
  <c r="AM12" i="5" s="1"/>
  <c r="AL13" i="5"/>
  <c r="AM13" i="5" s="1"/>
  <c r="AL14" i="5"/>
  <c r="AM14" i="5" s="1"/>
  <c r="AL15" i="5"/>
  <c r="AM15" i="5" s="1"/>
  <c r="AL16" i="5"/>
  <c r="AM16" i="5" s="1"/>
  <c r="AL17" i="5"/>
  <c r="AM17" i="5" s="1"/>
  <c r="AL18" i="5"/>
  <c r="AM18" i="5" s="1"/>
  <c r="AL19" i="5"/>
  <c r="AM19" i="5" s="1"/>
  <c r="AL20" i="5"/>
  <c r="AM20" i="5" s="1"/>
  <c r="AL21" i="5"/>
  <c r="AM21" i="5" s="1"/>
  <c r="AL22" i="5"/>
  <c r="AM22" i="5" s="1"/>
  <c r="AL23" i="5"/>
  <c r="AM23" i="5" s="1"/>
  <c r="AL24" i="5"/>
  <c r="AM24" i="5" s="1"/>
  <c r="AL25" i="5"/>
  <c r="AM25" i="5" s="1"/>
  <c r="AL26" i="5"/>
  <c r="AM26" i="5" s="1"/>
  <c r="AL27" i="5"/>
  <c r="AM27" i="5" s="1"/>
  <c r="AL28" i="5"/>
  <c r="AM28" i="5" s="1"/>
  <c r="AL29" i="5"/>
  <c r="AM29" i="5" s="1"/>
  <c r="AL30" i="5"/>
  <c r="AM30" i="5" s="1"/>
  <c r="AL31" i="5"/>
  <c r="AM31" i="5" s="1"/>
  <c r="AL32" i="5"/>
  <c r="AM32" i="5" s="1"/>
  <c r="AL33" i="5"/>
  <c r="AM33" i="5" s="1"/>
  <c r="AL34" i="5"/>
  <c r="AM34" i="5" s="1"/>
  <c r="AL35" i="5"/>
  <c r="AM35" i="5" s="1"/>
  <c r="AL36" i="5"/>
  <c r="AM36" i="5" s="1"/>
  <c r="AL37" i="5"/>
  <c r="AM37" i="5" s="1"/>
  <c r="AL5" i="5"/>
  <c r="AM5" i="5" s="1"/>
  <c r="AB6" i="5"/>
  <c r="E5" i="33" s="1"/>
  <c r="AB7" i="5"/>
  <c r="E6" i="33" s="1"/>
  <c r="AB8" i="5"/>
  <c r="E7" i="33" s="1"/>
  <c r="AB9" i="5"/>
  <c r="E8" i="33" s="1"/>
  <c r="AB10" i="5"/>
  <c r="E9" i="33" s="1"/>
  <c r="AB11" i="5"/>
  <c r="E10" i="33" s="1"/>
  <c r="AB12" i="5"/>
  <c r="E11" i="33" s="1"/>
  <c r="AB13" i="5"/>
  <c r="E12" i="33" s="1"/>
  <c r="AB14" i="5"/>
  <c r="E13" i="33" s="1"/>
  <c r="AB15" i="5"/>
  <c r="E14" i="33" s="1"/>
  <c r="AB16" i="5"/>
  <c r="E15" i="33" s="1"/>
  <c r="AB17" i="5"/>
  <c r="E16" i="33" s="1"/>
  <c r="AB18" i="5"/>
  <c r="E17" i="33" s="1"/>
  <c r="AB19" i="5"/>
  <c r="E18" i="33" s="1"/>
  <c r="AB20" i="5"/>
  <c r="E19" i="33" s="1"/>
  <c r="AB21" i="5"/>
  <c r="E20" i="33" s="1"/>
  <c r="AB22" i="5"/>
  <c r="E21" i="33" s="1"/>
  <c r="AB23" i="5"/>
  <c r="E22" i="33" s="1"/>
  <c r="AB24" i="5"/>
  <c r="E23" i="33" s="1"/>
  <c r="AB25" i="5"/>
  <c r="E24" i="33" s="1"/>
  <c r="AB26" i="5"/>
  <c r="E25" i="33" s="1"/>
  <c r="AB27" i="5"/>
  <c r="E26" i="33" s="1"/>
  <c r="AB28" i="5"/>
  <c r="E27" i="33" s="1"/>
  <c r="AB29" i="5"/>
  <c r="E28" i="33" s="1"/>
  <c r="AB30" i="5"/>
  <c r="E29" i="33" s="1"/>
  <c r="AB31" i="5"/>
  <c r="E30" i="33" s="1"/>
  <c r="AB32" i="5"/>
  <c r="E31" i="33" s="1"/>
  <c r="AB33" i="5"/>
  <c r="E32" i="33" s="1"/>
  <c r="AB34" i="5"/>
  <c r="E33" i="33" s="1"/>
  <c r="AB35" i="5"/>
  <c r="E34" i="33" s="1"/>
  <c r="AB36" i="5"/>
  <c r="E35" i="33" s="1"/>
  <c r="AB37" i="5"/>
  <c r="E36" i="33" s="1"/>
  <c r="AB5" i="5"/>
  <c r="E4" i="33" s="1"/>
  <c r="O6" i="5"/>
  <c r="BZ5" i="33" s="1"/>
  <c r="O7" i="5"/>
  <c r="BZ6" i="33" s="1"/>
  <c r="O8" i="5"/>
  <c r="BZ7" i="33" s="1"/>
  <c r="O9" i="5"/>
  <c r="BZ8" i="33" s="1"/>
  <c r="O10" i="5"/>
  <c r="BZ9" i="33" s="1"/>
  <c r="O11" i="5"/>
  <c r="BZ10" i="33" s="1"/>
  <c r="O12" i="5"/>
  <c r="BZ11" i="33" s="1"/>
  <c r="O13" i="5"/>
  <c r="BZ12" i="33" s="1"/>
  <c r="O14" i="5"/>
  <c r="BZ13" i="33" s="1"/>
  <c r="O15" i="5"/>
  <c r="BZ14" i="33" s="1"/>
  <c r="O16" i="5"/>
  <c r="BZ15" i="33" s="1"/>
  <c r="O17" i="5"/>
  <c r="BZ16" i="33" s="1"/>
  <c r="O18" i="5"/>
  <c r="BZ17" i="33" s="1"/>
  <c r="O19" i="5"/>
  <c r="BZ18" i="33" s="1"/>
  <c r="O20" i="5"/>
  <c r="BZ19" i="33" s="1"/>
  <c r="O21" i="5"/>
  <c r="BZ20" i="33" s="1"/>
  <c r="O22" i="5"/>
  <c r="BZ21" i="33" s="1"/>
  <c r="O23" i="5"/>
  <c r="BZ22" i="33" s="1"/>
  <c r="O24" i="5"/>
  <c r="BZ23" i="33" s="1"/>
  <c r="O25" i="5"/>
  <c r="BZ24" i="33" s="1"/>
  <c r="O26" i="5"/>
  <c r="BZ25" i="33" s="1"/>
  <c r="O27" i="5"/>
  <c r="BZ26" i="33" s="1"/>
  <c r="O28" i="5"/>
  <c r="BZ27" i="33" s="1"/>
  <c r="O29" i="5"/>
  <c r="BZ28" i="33" s="1"/>
  <c r="O30" i="5"/>
  <c r="BZ29" i="33" s="1"/>
  <c r="O31" i="5"/>
  <c r="BZ30" i="33" s="1"/>
  <c r="O32" i="5"/>
  <c r="BZ31" i="33" s="1"/>
  <c r="O33" i="5"/>
  <c r="BZ32" i="33" s="1"/>
  <c r="O34" i="5"/>
  <c r="BZ33" i="33" s="1"/>
  <c r="O35" i="5"/>
  <c r="BZ34" i="33" s="1"/>
  <c r="O36" i="5"/>
  <c r="BZ35" i="33" s="1"/>
  <c r="O37" i="5"/>
  <c r="BZ36" i="33" s="1"/>
  <c r="O5" i="5"/>
  <c r="D4" i="34"/>
  <c r="C3" i="34"/>
  <c r="FR35" i="35"/>
  <c r="FQ35" i="35"/>
  <c r="FP35" i="35"/>
  <c r="FO35" i="35"/>
  <c r="FN35" i="35"/>
  <c r="FM35" i="35"/>
  <c r="FL35" i="35"/>
  <c r="FK35" i="35"/>
  <c r="FJ35" i="35"/>
  <c r="FI35" i="35"/>
  <c r="FH35" i="35"/>
  <c r="FG35" i="35"/>
  <c r="FF35" i="35"/>
  <c r="FE35" i="35"/>
  <c r="FD35" i="35"/>
  <c r="FC35" i="35"/>
  <c r="FB35" i="35"/>
  <c r="FA35" i="35"/>
  <c r="EZ35" i="35"/>
  <c r="EY35" i="35"/>
  <c r="EX35" i="35"/>
  <c r="EW35" i="35"/>
  <c r="EV35" i="35"/>
  <c r="EU35" i="35"/>
  <c r="ET35" i="35"/>
  <c r="ES35" i="35"/>
  <c r="ER35" i="35"/>
  <c r="EQ35" i="35"/>
  <c r="EP35" i="35"/>
  <c r="EO35" i="35"/>
  <c r="EN35" i="35"/>
  <c r="EM35" i="35"/>
  <c r="EL35" i="35"/>
  <c r="EK35" i="35"/>
  <c r="EJ35" i="35"/>
  <c r="EI35" i="35"/>
  <c r="EH35" i="35"/>
  <c r="EG35" i="35"/>
  <c r="EF35" i="35"/>
  <c r="EE35" i="35"/>
  <c r="ED35" i="35"/>
  <c r="EC35" i="35"/>
  <c r="EB35" i="35"/>
  <c r="EA35" i="35"/>
  <c r="DZ35" i="35"/>
  <c r="DY35" i="35"/>
  <c r="DX35" i="35"/>
  <c r="DW35" i="35"/>
  <c r="DV35" i="35"/>
  <c r="DU35" i="35"/>
  <c r="DT35" i="35"/>
  <c r="DS35" i="35"/>
  <c r="DR35" i="35"/>
  <c r="DQ35" i="35"/>
  <c r="DO35" i="35"/>
  <c r="DN35" i="35"/>
  <c r="DM35" i="35"/>
  <c r="DL35" i="35"/>
  <c r="DK35" i="35"/>
  <c r="DJ35" i="35"/>
  <c r="DI35" i="35"/>
  <c r="DH35" i="35"/>
  <c r="DG35" i="35"/>
  <c r="DF35" i="35"/>
  <c r="DE35" i="35"/>
  <c r="DD35" i="35"/>
  <c r="DC35" i="35"/>
  <c r="DB35" i="35"/>
  <c r="DA35" i="35"/>
  <c r="CZ35" i="35"/>
  <c r="CY35" i="35"/>
  <c r="CX35" i="35"/>
  <c r="CW35" i="35"/>
  <c r="CV35" i="35"/>
  <c r="CU35" i="35"/>
  <c r="CT35" i="35"/>
  <c r="CR35" i="35"/>
  <c r="CQ35" i="35"/>
  <c r="CP35" i="35"/>
  <c r="CO35" i="35"/>
  <c r="CN35" i="35"/>
  <c r="CM35" i="35"/>
  <c r="CL35" i="35"/>
  <c r="CK35" i="35"/>
  <c r="CJ35" i="35"/>
  <c r="CI35" i="35"/>
  <c r="CH35" i="35"/>
  <c r="CG35" i="35"/>
  <c r="CF35" i="35"/>
  <c r="CE35" i="35"/>
  <c r="CD35" i="35"/>
  <c r="CC35" i="35"/>
  <c r="CB35" i="35"/>
  <c r="CA35" i="35"/>
  <c r="BZ35" i="35"/>
  <c r="BX35" i="35"/>
  <c r="BW35" i="35"/>
  <c r="BV35" i="35"/>
  <c r="BU35" i="35"/>
  <c r="BT35" i="35"/>
  <c r="BS35" i="35"/>
  <c r="BR35" i="35"/>
  <c r="BQ35" i="35"/>
  <c r="BP35" i="35"/>
  <c r="BO35" i="35"/>
  <c r="BN35" i="35"/>
  <c r="BM35" i="35"/>
  <c r="BL35" i="35"/>
  <c r="BK35" i="35"/>
  <c r="BI35" i="35"/>
  <c r="BH35" i="35"/>
  <c r="BG35" i="35"/>
  <c r="BF35" i="35"/>
  <c r="BE35" i="35"/>
  <c r="BD35" i="35"/>
  <c r="BC35" i="35"/>
  <c r="BB35" i="35"/>
  <c r="BA35" i="35"/>
  <c r="AY35" i="35"/>
  <c r="AX35" i="35"/>
  <c r="AW35" i="35"/>
  <c r="AV35" i="35"/>
  <c r="AU35" i="35"/>
  <c r="AT35" i="35"/>
  <c r="AS35" i="35"/>
  <c r="AR35" i="35"/>
  <c r="AQ35" i="35"/>
  <c r="AP35" i="35"/>
  <c r="AO35" i="35"/>
  <c r="AN35" i="35"/>
  <c r="AM35" i="35"/>
  <c r="AL35" i="35"/>
  <c r="AK35" i="35"/>
  <c r="AJ35" i="35"/>
  <c r="AH35" i="35"/>
  <c r="AG35" i="35"/>
  <c r="AF35" i="35"/>
  <c r="AE35" i="35"/>
  <c r="AD35" i="35"/>
  <c r="AC35" i="35"/>
  <c r="AB35" i="35"/>
  <c r="AA35" i="35"/>
  <c r="Z35" i="35"/>
  <c r="Y35" i="35"/>
  <c r="X35" i="35"/>
  <c r="W35" i="35"/>
  <c r="V35" i="35"/>
  <c r="U35" i="35"/>
  <c r="T35" i="35"/>
  <c r="S35" i="35"/>
  <c r="R35" i="35"/>
  <c r="Q35" i="35"/>
  <c r="P35" i="35"/>
  <c r="O35" i="35"/>
  <c r="N35" i="35"/>
  <c r="M35" i="35"/>
  <c r="L35" i="35"/>
  <c r="K35" i="35"/>
  <c r="J35" i="35"/>
  <c r="I35" i="35"/>
  <c r="H35" i="35"/>
  <c r="G35" i="35"/>
  <c r="F35" i="35"/>
  <c r="E35" i="35"/>
  <c r="D35" i="35"/>
  <c r="FR34" i="35"/>
  <c r="FQ34" i="35"/>
  <c r="FP34" i="35"/>
  <c r="FO34" i="35"/>
  <c r="FN34" i="35"/>
  <c r="FM34" i="35"/>
  <c r="FL34" i="35"/>
  <c r="FK34" i="35"/>
  <c r="FJ34" i="35"/>
  <c r="FI34" i="35"/>
  <c r="FH34" i="35"/>
  <c r="FG34" i="35"/>
  <c r="FF34" i="35"/>
  <c r="FE34" i="35"/>
  <c r="FD34" i="35"/>
  <c r="FC34" i="35"/>
  <c r="FB34" i="35"/>
  <c r="FA34" i="35"/>
  <c r="EZ34" i="35"/>
  <c r="EY34" i="35"/>
  <c r="EX34" i="35"/>
  <c r="EW34" i="35"/>
  <c r="EV34" i="35"/>
  <c r="EU34" i="35"/>
  <c r="ET34" i="35"/>
  <c r="ES34" i="35"/>
  <c r="ER34" i="35"/>
  <c r="EQ34" i="35"/>
  <c r="EP34" i="35"/>
  <c r="EO34" i="35"/>
  <c r="EN34" i="35"/>
  <c r="EM34" i="35"/>
  <c r="EL34" i="35"/>
  <c r="EK34" i="35"/>
  <c r="EJ34" i="35"/>
  <c r="EI34" i="35"/>
  <c r="EH34" i="35"/>
  <c r="EG34" i="35"/>
  <c r="EF34" i="35"/>
  <c r="EE34" i="35"/>
  <c r="ED34" i="35"/>
  <c r="EC34" i="35"/>
  <c r="EB34" i="35"/>
  <c r="EA34" i="35"/>
  <c r="DZ34" i="35"/>
  <c r="DY34" i="35"/>
  <c r="DX34" i="35"/>
  <c r="DW34" i="35"/>
  <c r="DV34" i="35"/>
  <c r="DU34" i="35"/>
  <c r="DT34" i="35"/>
  <c r="DS34" i="35"/>
  <c r="DR34" i="35"/>
  <c r="DQ34" i="35"/>
  <c r="DO34" i="35"/>
  <c r="DN34" i="35"/>
  <c r="DM34" i="35"/>
  <c r="DL34" i="35"/>
  <c r="DK34" i="35"/>
  <c r="DJ34" i="35"/>
  <c r="DI34" i="35"/>
  <c r="DH34" i="35"/>
  <c r="DG34" i="35"/>
  <c r="DF34" i="35"/>
  <c r="DE34" i="35"/>
  <c r="DD34" i="35"/>
  <c r="DC34" i="35"/>
  <c r="DB34" i="35"/>
  <c r="DA34" i="35"/>
  <c r="CZ34" i="35"/>
  <c r="CY34" i="35"/>
  <c r="CX34" i="35"/>
  <c r="CW34" i="35"/>
  <c r="CV34" i="35"/>
  <c r="CU34" i="35"/>
  <c r="CT34" i="35"/>
  <c r="CR34" i="35"/>
  <c r="CQ34" i="35"/>
  <c r="CP34" i="35"/>
  <c r="CO34" i="35"/>
  <c r="CN34" i="35"/>
  <c r="CM34" i="35"/>
  <c r="CL34" i="35"/>
  <c r="CK34" i="35"/>
  <c r="CJ34" i="35"/>
  <c r="CI34" i="35"/>
  <c r="CH34" i="35"/>
  <c r="CG34" i="35"/>
  <c r="CF34" i="35"/>
  <c r="CE34" i="35"/>
  <c r="CD34" i="35"/>
  <c r="CC34" i="35"/>
  <c r="CB34" i="35"/>
  <c r="CA34" i="35"/>
  <c r="BZ34" i="35"/>
  <c r="BX34" i="35"/>
  <c r="BW34" i="35"/>
  <c r="BV34" i="35"/>
  <c r="BU34" i="35"/>
  <c r="BT34" i="35"/>
  <c r="BS34" i="35"/>
  <c r="BR34" i="35"/>
  <c r="BQ34" i="35"/>
  <c r="BP34" i="35"/>
  <c r="BO34" i="35"/>
  <c r="BN34" i="35"/>
  <c r="BM34" i="35"/>
  <c r="BL34" i="35"/>
  <c r="BK34" i="35"/>
  <c r="BI34" i="35"/>
  <c r="BH34" i="35"/>
  <c r="BG34" i="35"/>
  <c r="BF34" i="35"/>
  <c r="BE34" i="35"/>
  <c r="BD34" i="35"/>
  <c r="BC34" i="35"/>
  <c r="BB34" i="35"/>
  <c r="BA34" i="35"/>
  <c r="AY34" i="35"/>
  <c r="AX34" i="35"/>
  <c r="AW34" i="35"/>
  <c r="AV34" i="35"/>
  <c r="AU34" i="35"/>
  <c r="AT34" i="35"/>
  <c r="AS34" i="35"/>
  <c r="AR34" i="35"/>
  <c r="AQ34" i="35"/>
  <c r="AP34" i="35"/>
  <c r="AO34" i="35"/>
  <c r="AN34" i="35"/>
  <c r="AM34" i="35"/>
  <c r="AL34" i="35"/>
  <c r="AK34" i="35"/>
  <c r="AJ34" i="35"/>
  <c r="AH34" i="35"/>
  <c r="AG34" i="35"/>
  <c r="AF34" i="35"/>
  <c r="AE34" i="35"/>
  <c r="AD34" i="35"/>
  <c r="AC34" i="35"/>
  <c r="AB34" i="35"/>
  <c r="AA34" i="35"/>
  <c r="Z34" i="35"/>
  <c r="Y34" i="35"/>
  <c r="X34" i="35"/>
  <c r="W34" i="35"/>
  <c r="V34" i="35"/>
  <c r="U34" i="35"/>
  <c r="T34" i="35"/>
  <c r="S34" i="35"/>
  <c r="R34" i="35"/>
  <c r="Q34" i="35"/>
  <c r="P34" i="35"/>
  <c r="O34" i="35"/>
  <c r="N34" i="35"/>
  <c r="M34" i="35"/>
  <c r="L34" i="35"/>
  <c r="K34" i="35"/>
  <c r="J34" i="35"/>
  <c r="I34" i="35"/>
  <c r="H34" i="35"/>
  <c r="G34" i="35"/>
  <c r="F34" i="35"/>
  <c r="E34" i="35"/>
  <c r="D34" i="35"/>
  <c r="FR33" i="35"/>
  <c r="FQ33" i="35"/>
  <c r="FP33" i="35"/>
  <c r="FO33" i="35"/>
  <c r="FN33" i="35"/>
  <c r="FM33" i="35"/>
  <c r="FL33" i="35"/>
  <c r="FK33" i="35"/>
  <c r="FJ33" i="35"/>
  <c r="FI33" i="35"/>
  <c r="FH33" i="35"/>
  <c r="FG33" i="35"/>
  <c r="FF33" i="35"/>
  <c r="FE33" i="35"/>
  <c r="FD33" i="35"/>
  <c r="FC33" i="35"/>
  <c r="FB33" i="35"/>
  <c r="FA33" i="35"/>
  <c r="EZ33" i="35"/>
  <c r="EY33" i="35"/>
  <c r="EX33" i="35"/>
  <c r="EW33" i="35"/>
  <c r="EV33" i="35"/>
  <c r="EU33" i="35"/>
  <c r="ET33" i="35"/>
  <c r="ES33" i="35"/>
  <c r="ER33" i="35"/>
  <c r="EQ33" i="35"/>
  <c r="EP33" i="35"/>
  <c r="EO33" i="35"/>
  <c r="EN33" i="35"/>
  <c r="EM33" i="35"/>
  <c r="EL33" i="35"/>
  <c r="EK33" i="35"/>
  <c r="EJ33" i="35"/>
  <c r="EI33" i="35"/>
  <c r="EH33" i="35"/>
  <c r="EG33" i="35"/>
  <c r="EF33" i="35"/>
  <c r="EE33" i="35"/>
  <c r="ED33" i="35"/>
  <c r="EC33" i="35"/>
  <c r="EB33" i="35"/>
  <c r="EA33" i="35"/>
  <c r="DZ33" i="35"/>
  <c r="DY33" i="35"/>
  <c r="DX33" i="35"/>
  <c r="DW33" i="35"/>
  <c r="DV33" i="35"/>
  <c r="DU33" i="35"/>
  <c r="DT33" i="35"/>
  <c r="DS33" i="35"/>
  <c r="DR33" i="35"/>
  <c r="DQ33" i="35"/>
  <c r="DO33" i="35"/>
  <c r="DN33" i="35"/>
  <c r="DM33" i="35"/>
  <c r="DL33" i="35"/>
  <c r="DK33" i="35"/>
  <c r="DJ33" i="35"/>
  <c r="DI33" i="35"/>
  <c r="DH33" i="35"/>
  <c r="DG33" i="35"/>
  <c r="DF33" i="35"/>
  <c r="DE33" i="35"/>
  <c r="DD33" i="35"/>
  <c r="DC33" i="35"/>
  <c r="DB33" i="35"/>
  <c r="DA33" i="35"/>
  <c r="CZ33" i="35"/>
  <c r="CY33" i="35"/>
  <c r="CX33" i="35"/>
  <c r="CW33" i="35"/>
  <c r="CV33" i="35"/>
  <c r="CU33" i="35"/>
  <c r="CT33" i="35"/>
  <c r="CR33" i="35"/>
  <c r="CQ33" i="35"/>
  <c r="CP33" i="35"/>
  <c r="CO33" i="35"/>
  <c r="CN33" i="35"/>
  <c r="CM33" i="35"/>
  <c r="CL33" i="35"/>
  <c r="CK33" i="35"/>
  <c r="CJ33" i="35"/>
  <c r="CI33" i="35"/>
  <c r="CH33" i="35"/>
  <c r="CG33" i="35"/>
  <c r="CF33" i="35"/>
  <c r="CE33" i="35"/>
  <c r="CD33" i="35"/>
  <c r="CC33" i="35"/>
  <c r="CB33" i="35"/>
  <c r="CA33" i="35"/>
  <c r="BZ33" i="35"/>
  <c r="BX33" i="35"/>
  <c r="BW33" i="35"/>
  <c r="BV33" i="35"/>
  <c r="BU33" i="35"/>
  <c r="BT33" i="35"/>
  <c r="BS33" i="35"/>
  <c r="BR33" i="35"/>
  <c r="BQ33" i="35"/>
  <c r="BP33" i="35"/>
  <c r="BO33" i="35"/>
  <c r="BN33" i="35"/>
  <c r="BM33" i="35"/>
  <c r="BL33" i="35"/>
  <c r="BK33" i="35"/>
  <c r="BI33" i="35"/>
  <c r="BH33" i="35"/>
  <c r="BG33" i="35"/>
  <c r="BF33" i="35"/>
  <c r="BE33" i="35"/>
  <c r="BD33" i="35"/>
  <c r="BC33" i="35"/>
  <c r="BB33" i="35"/>
  <c r="BA33" i="35"/>
  <c r="AY33" i="35"/>
  <c r="AX33" i="35"/>
  <c r="AW33" i="35"/>
  <c r="AV33" i="35"/>
  <c r="AU33" i="35"/>
  <c r="AT33" i="35"/>
  <c r="AS33" i="35"/>
  <c r="AR33" i="35"/>
  <c r="AQ33" i="35"/>
  <c r="AP33" i="35"/>
  <c r="AO33" i="35"/>
  <c r="AN33" i="35"/>
  <c r="AM33" i="35"/>
  <c r="AL33" i="35"/>
  <c r="AK33" i="35"/>
  <c r="AJ33" i="35"/>
  <c r="AH33" i="35"/>
  <c r="AG33" i="35"/>
  <c r="AF33" i="35"/>
  <c r="AE33" i="35"/>
  <c r="AD33" i="35"/>
  <c r="AC33" i="35"/>
  <c r="AB33" i="35"/>
  <c r="AA33" i="35"/>
  <c r="Z33" i="35"/>
  <c r="Y33" i="35"/>
  <c r="X33" i="35"/>
  <c r="W33" i="35"/>
  <c r="V33" i="35"/>
  <c r="U33" i="35"/>
  <c r="T33" i="35"/>
  <c r="S33" i="35"/>
  <c r="R33" i="35"/>
  <c r="Q33" i="35"/>
  <c r="P33" i="35"/>
  <c r="O33" i="35"/>
  <c r="N33" i="35"/>
  <c r="M33" i="35"/>
  <c r="L33" i="35"/>
  <c r="K33" i="35"/>
  <c r="J33" i="35"/>
  <c r="I33" i="35"/>
  <c r="H33" i="35"/>
  <c r="G33" i="35"/>
  <c r="F33" i="35"/>
  <c r="E33" i="35"/>
  <c r="D33" i="35"/>
  <c r="FR32" i="35"/>
  <c r="FQ32" i="35"/>
  <c r="FP32" i="35"/>
  <c r="FO32" i="35"/>
  <c r="FN32" i="35"/>
  <c r="FM32" i="35"/>
  <c r="FL32" i="35"/>
  <c r="FK32" i="35"/>
  <c r="FJ32" i="35"/>
  <c r="FI32" i="35"/>
  <c r="FH32" i="35"/>
  <c r="FG32" i="35"/>
  <c r="FF32" i="35"/>
  <c r="FE32" i="35"/>
  <c r="FD32" i="35"/>
  <c r="FC32" i="35"/>
  <c r="FB32" i="35"/>
  <c r="FA32" i="35"/>
  <c r="EZ32" i="35"/>
  <c r="EY32" i="35"/>
  <c r="EX32" i="35"/>
  <c r="EW32" i="35"/>
  <c r="EV32" i="35"/>
  <c r="EU32" i="35"/>
  <c r="ET32" i="35"/>
  <c r="ES32" i="35"/>
  <c r="ER32" i="35"/>
  <c r="EQ32" i="35"/>
  <c r="EP32" i="35"/>
  <c r="EO32" i="35"/>
  <c r="EN32" i="35"/>
  <c r="EM32" i="35"/>
  <c r="EL32" i="35"/>
  <c r="EK32" i="35"/>
  <c r="EJ32" i="35"/>
  <c r="EI32" i="35"/>
  <c r="EH32" i="35"/>
  <c r="EG32" i="35"/>
  <c r="EF32" i="35"/>
  <c r="EE32" i="35"/>
  <c r="ED32" i="35"/>
  <c r="EC32" i="35"/>
  <c r="EB32" i="35"/>
  <c r="EA32" i="35"/>
  <c r="DZ32" i="35"/>
  <c r="DY32" i="35"/>
  <c r="DX32" i="35"/>
  <c r="DW32" i="35"/>
  <c r="DV32" i="35"/>
  <c r="DU32" i="35"/>
  <c r="DT32" i="35"/>
  <c r="DS32" i="35"/>
  <c r="DR32" i="35"/>
  <c r="DQ32" i="35"/>
  <c r="DO32" i="35"/>
  <c r="DN32" i="35"/>
  <c r="DM32" i="35"/>
  <c r="DL32" i="35"/>
  <c r="DK32" i="35"/>
  <c r="DJ32" i="35"/>
  <c r="DI32" i="35"/>
  <c r="DH32" i="35"/>
  <c r="DG32" i="35"/>
  <c r="DF32" i="35"/>
  <c r="DE32" i="35"/>
  <c r="DD32" i="35"/>
  <c r="DC32" i="35"/>
  <c r="DB32" i="35"/>
  <c r="DA32" i="35"/>
  <c r="CZ32" i="35"/>
  <c r="CY32" i="35"/>
  <c r="CX32" i="35"/>
  <c r="CW32" i="35"/>
  <c r="CV32" i="35"/>
  <c r="CU32" i="35"/>
  <c r="CT32" i="35"/>
  <c r="CR32" i="35"/>
  <c r="CQ32" i="35"/>
  <c r="CP32" i="35"/>
  <c r="CO32" i="35"/>
  <c r="CN32" i="35"/>
  <c r="CM32" i="35"/>
  <c r="CL32" i="35"/>
  <c r="CK32" i="35"/>
  <c r="CJ32" i="35"/>
  <c r="CI32" i="35"/>
  <c r="CH32" i="35"/>
  <c r="CG32" i="35"/>
  <c r="CF32" i="35"/>
  <c r="CE32" i="35"/>
  <c r="CD32" i="35"/>
  <c r="CC32" i="35"/>
  <c r="CB32" i="35"/>
  <c r="CA32" i="35"/>
  <c r="BZ32" i="35"/>
  <c r="BX32" i="35"/>
  <c r="BW32" i="35"/>
  <c r="BV32" i="35"/>
  <c r="BU32" i="35"/>
  <c r="BT32" i="35"/>
  <c r="BS32" i="35"/>
  <c r="BR32" i="35"/>
  <c r="BQ32" i="35"/>
  <c r="BP32" i="35"/>
  <c r="BO32" i="35"/>
  <c r="BN32" i="35"/>
  <c r="BM32" i="35"/>
  <c r="BL32" i="35"/>
  <c r="BK32" i="35"/>
  <c r="BI32" i="35"/>
  <c r="BH32" i="35"/>
  <c r="BG32" i="35"/>
  <c r="BF32" i="35"/>
  <c r="BE32" i="35"/>
  <c r="BD32" i="35"/>
  <c r="BC32" i="35"/>
  <c r="BB32" i="35"/>
  <c r="BA32" i="35"/>
  <c r="AY32" i="35"/>
  <c r="AX32" i="35"/>
  <c r="AW32" i="35"/>
  <c r="AV32" i="35"/>
  <c r="AU32" i="35"/>
  <c r="AT32" i="35"/>
  <c r="AS32" i="35"/>
  <c r="AR32" i="35"/>
  <c r="AQ32" i="35"/>
  <c r="AP32" i="35"/>
  <c r="AO32" i="35"/>
  <c r="AN32" i="35"/>
  <c r="AM32" i="35"/>
  <c r="AL32" i="35"/>
  <c r="AK32" i="35"/>
  <c r="AJ32" i="35"/>
  <c r="AH32" i="35"/>
  <c r="AG32" i="35"/>
  <c r="AF32" i="35"/>
  <c r="AE32" i="35"/>
  <c r="AD32" i="35"/>
  <c r="AC32" i="35"/>
  <c r="AB32" i="35"/>
  <c r="AA32" i="35"/>
  <c r="Z32" i="35"/>
  <c r="Y32" i="35"/>
  <c r="X32" i="35"/>
  <c r="W32" i="35"/>
  <c r="V32" i="35"/>
  <c r="U32" i="35"/>
  <c r="T32" i="35"/>
  <c r="S32" i="35"/>
  <c r="R32" i="35"/>
  <c r="Q32" i="35"/>
  <c r="P32" i="35"/>
  <c r="O32" i="35"/>
  <c r="N32" i="35"/>
  <c r="M32" i="35"/>
  <c r="L32" i="35"/>
  <c r="K32" i="35"/>
  <c r="J32" i="35"/>
  <c r="I32" i="35"/>
  <c r="H32" i="35"/>
  <c r="G32" i="35"/>
  <c r="F32" i="35"/>
  <c r="E32" i="35"/>
  <c r="D32" i="35"/>
  <c r="FR31" i="35"/>
  <c r="FQ31" i="35"/>
  <c r="FP31" i="35"/>
  <c r="FO31" i="35"/>
  <c r="FN31" i="35"/>
  <c r="FM31" i="35"/>
  <c r="FL31" i="35"/>
  <c r="FK31" i="35"/>
  <c r="FJ31" i="35"/>
  <c r="FI31" i="35"/>
  <c r="FH31" i="35"/>
  <c r="FG31" i="35"/>
  <c r="FF31" i="35"/>
  <c r="FE31" i="35"/>
  <c r="FD31" i="35"/>
  <c r="FC31" i="35"/>
  <c r="FB31" i="35"/>
  <c r="FA31" i="35"/>
  <c r="EZ31" i="35"/>
  <c r="EY31" i="35"/>
  <c r="EX31" i="35"/>
  <c r="EW31" i="35"/>
  <c r="EV31" i="35"/>
  <c r="EU31" i="35"/>
  <c r="ET31" i="35"/>
  <c r="ES31" i="35"/>
  <c r="ER31" i="35"/>
  <c r="EQ31" i="35"/>
  <c r="EP31" i="35"/>
  <c r="EO31" i="35"/>
  <c r="EN31" i="35"/>
  <c r="EM31" i="35"/>
  <c r="EL31" i="35"/>
  <c r="EK31" i="35"/>
  <c r="EJ31" i="35"/>
  <c r="EI31" i="35"/>
  <c r="EH31" i="35"/>
  <c r="EG31" i="35"/>
  <c r="EF31" i="35"/>
  <c r="EE31" i="35"/>
  <c r="ED31" i="35"/>
  <c r="EC31" i="35"/>
  <c r="EB31" i="35"/>
  <c r="EA31" i="35"/>
  <c r="DZ31" i="35"/>
  <c r="DY31" i="35"/>
  <c r="DX31" i="35"/>
  <c r="DW31" i="35"/>
  <c r="DV31" i="35"/>
  <c r="DU31" i="35"/>
  <c r="DT31" i="35"/>
  <c r="DS31" i="35"/>
  <c r="DR31" i="35"/>
  <c r="DQ31" i="35"/>
  <c r="DO31" i="35"/>
  <c r="DN31" i="35"/>
  <c r="DM31" i="35"/>
  <c r="DL31" i="35"/>
  <c r="DK31" i="35"/>
  <c r="DJ31" i="35"/>
  <c r="DI31" i="35"/>
  <c r="DH31" i="35"/>
  <c r="DG31" i="35"/>
  <c r="DF31" i="35"/>
  <c r="DE31" i="35"/>
  <c r="DD31" i="35"/>
  <c r="DC31" i="35"/>
  <c r="DB31" i="35"/>
  <c r="DA31" i="35"/>
  <c r="CZ31" i="35"/>
  <c r="CY31" i="35"/>
  <c r="CX31" i="35"/>
  <c r="CW31" i="35"/>
  <c r="CV31" i="35"/>
  <c r="CU31" i="35"/>
  <c r="CT31" i="35"/>
  <c r="CR31" i="35"/>
  <c r="CQ31" i="35"/>
  <c r="CP31" i="35"/>
  <c r="CO31" i="35"/>
  <c r="CN31" i="35"/>
  <c r="CM31" i="35"/>
  <c r="CL31" i="35"/>
  <c r="CK31" i="35"/>
  <c r="CJ31" i="35"/>
  <c r="CI31" i="35"/>
  <c r="CH31" i="35"/>
  <c r="CG31" i="35"/>
  <c r="CF31" i="35"/>
  <c r="CE31" i="35"/>
  <c r="CD31" i="35"/>
  <c r="CC31" i="35"/>
  <c r="CB31" i="35"/>
  <c r="CA31" i="35"/>
  <c r="BZ31" i="35"/>
  <c r="BX31" i="35"/>
  <c r="BW31" i="35"/>
  <c r="BV31" i="35"/>
  <c r="BU31" i="35"/>
  <c r="BT31" i="35"/>
  <c r="BS31" i="35"/>
  <c r="BR31" i="35"/>
  <c r="BQ31" i="35"/>
  <c r="BP31" i="35"/>
  <c r="BO31" i="35"/>
  <c r="BN31" i="35"/>
  <c r="BM31" i="35"/>
  <c r="BL31" i="35"/>
  <c r="BK31" i="35"/>
  <c r="BI31" i="35"/>
  <c r="BH31" i="35"/>
  <c r="BG31" i="35"/>
  <c r="BF31" i="35"/>
  <c r="BE31" i="35"/>
  <c r="BD31" i="35"/>
  <c r="BC31" i="35"/>
  <c r="BB31" i="35"/>
  <c r="BA31" i="35"/>
  <c r="AY31" i="35"/>
  <c r="AX31" i="35"/>
  <c r="AW31" i="35"/>
  <c r="AV31" i="35"/>
  <c r="AU31" i="35"/>
  <c r="AT31" i="35"/>
  <c r="AS31" i="35"/>
  <c r="AR31" i="35"/>
  <c r="AQ31" i="35"/>
  <c r="AP31" i="35"/>
  <c r="AO31" i="35"/>
  <c r="AN31" i="35"/>
  <c r="AM31" i="35"/>
  <c r="AL31" i="35"/>
  <c r="AK31" i="35"/>
  <c r="AJ31" i="35"/>
  <c r="AH31" i="35"/>
  <c r="AG31" i="35"/>
  <c r="AF31" i="35"/>
  <c r="AE31" i="35"/>
  <c r="AD31" i="35"/>
  <c r="AC31" i="35"/>
  <c r="AB31" i="35"/>
  <c r="AA31" i="35"/>
  <c r="Z31" i="35"/>
  <c r="Y31" i="35"/>
  <c r="X31" i="35"/>
  <c r="W31" i="35"/>
  <c r="V31" i="35"/>
  <c r="U31" i="35"/>
  <c r="T31" i="35"/>
  <c r="S31" i="35"/>
  <c r="R31" i="35"/>
  <c r="Q31" i="35"/>
  <c r="P31" i="35"/>
  <c r="O31" i="35"/>
  <c r="N31" i="35"/>
  <c r="M31" i="35"/>
  <c r="L31" i="35"/>
  <c r="K31" i="35"/>
  <c r="J31" i="35"/>
  <c r="I31" i="35"/>
  <c r="H31" i="35"/>
  <c r="G31" i="35"/>
  <c r="F31" i="35"/>
  <c r="E31" i="35"/>
  <c r="D31" i="35"/>
  <c r="FR30" i="35"/>
  <c r="FQ30" i="35"/>
  <c r="FP30" i="35"/>
  <c r="FO30" i="35"/>
  <c r="FN30" i="35"/>
  <c r="FM30" i="35"/>
  <c r="FL30" i="35"/>
  <c r="FK30" i="35"/>
  <c r="FJ30" i="35"/>
  <c r="FI30" i="35"/>
  <c r="FH30" i="35"/>
  <c r="FG30" i="35"/>
  <c r="FF30" i="35"/>
  <c r="FE30" i="35"/>
  <c r="FD30" i="35"/>
  <c r="FC30" i="35"/>
  <c r="FB30" i="35"/>
  <c r="FA30" i="35"/>
  <c r="EZ30" i="35"/>
  <c r="EY30" i="35"/>
  <c r="EX30" i="35"/>
  <c r="EW30" i="35"/>
  <c r="EV30" i="35"/>
  <c r="EU30" i="35"/>
  <c r="ET30" i="35"/>
  <c r="ES30" i="35"/>
  <c r="ER30" i="35"/>
  <c r="EQ30" i="35"/>
  <c r="EP30" i="35"/>
  <c r="EO30" i="35"/>
  <c r="EN30" i="35"/>
  <c r="EM30" i="35"/>
  <c r="EL30" i="35"/>
  <c r="EK30" i="35"/>
  <c r="EJ30" i="35"/>
  <c r="EI30" i="35"/>
  <c r="EH30" i="35"/>
  <c r="EG30" i="35"/>
  <c r="EF30" i="35"/>
  <c r="EE30" i="35"/>
  <c r="ED30" i="35"/>
  <c r="EC30" i="35"/>
  <c r="EB30" i="35"/>
  <c r="EA30" i="35"/>
  <c r="DZ30" i="35"/>
  <c r="DY30" i="35"/>
  <c r="DX30" i="35"/>
  <c r="DW30" i="35"/>
  <c r="DV30" i="35"/>
  <c r="DU30" i="35"/>
  <c r="DT30" i="35"/>
  <c r="DS30" i="35"/>
  <c r="DR30" i="35"/>
  <c r="DQ30" i="35"/>
  <c r="DO30" i="35"/>
  <c r="DN30" i="35"/>
  <c r="DM30" i="35"/>
  <c r="DL30" i="35"/>
  <c r="DK30" i="35"/>
  <c r="DJ30" i="35"/>
  <c r="DI30" i="35"/>
  <c r="DH30" i="35"/>
  <c r="DG30" i="35"/>
  <c r="DF30" i="35"/>
  <c r="DE30" i="35"/>
  <c r="DD30" i="35"/>
  <c r="DC30" i="35"/>
  <c r="DB30" i="35"/>
  <c r="DA30" i="35"/>
  <c r="CZ30" i="35"/>
  <c r="CY30" i="35"/>
  <c r="CX30" i="35"/>
  <c r="CW30" i="35"/>
  <c r="CV30" i="35"/>
  <c r="CU30" i="35"/>
  <c r="CT30" i="35"/>
  <c r="CR30" i="35"/>
  <c r="CQ30" i="35"/>
  <c r="CP30" i="35"/>
  <c r="CO30" i="35"/>
  <c r="CN30" i="35"/>
  <c r="CM30" i="35"/>
  <c r="CL30" i="35"/>
  <c r="CK30" i="35"/>
  <c r="CJ30" i="35"/>
  <c r="CI30" i="35"/>
  <c r="CH30" i="35"/>
  <c r="CG30" i="35"/>
  <c r="CF30" i="35"/>
  <c r="CE30" i="35"/>
  <c r="CD30" i="35"/>
  <c r="CC30" i="35"/>
  <c r="CB30" i="35"/>
  <c r="CA30" i="35"/>
  <c r="BZ30" i="35"/>
  <c r="BX30" i="35"/>
  <c r="BW30" i="35"/>
  <c r="BV30" i="35"/>
  <c r="BU30" i="35"/>
  <c r="BT30" i="35"/>
  <c r="BS30" i="35"/>
  <c r="BR30" i="35"/>
  <c r="BQ30" i="35"/>
  <c r="BP30" i="35"/>
  <c r="BO30" i="35"/>
  <c r="BN30" i="35"/>
  <c r="BM30" i="35"/>
  <c r="BL30" i="35"/>
  <c r="BK30" i="35"/>
  <c r="BI30" i="35"/>
  <c r="BH30" i="35"/>
  <c r="BG30" i="35"/>
  <c r="BF30" i="35"/>
  <c r="BE30" i="35"/>
  <c r="BD30" i="35"/>
  <c r="BC30" i="35"/>
  <c r="BB30" i="35"/>
  <c r="BA30" i="35"/>
  <c r="AY30" i="35"/>
  <c r="AX30" i="35"/>
  <c r="AW30" i="35"/>
  <c r="AV30" i="35"/>
  <c r="AU30" i="35"/>
  <c r="AT30" i="35"/>
  <c r="AS30" i="35"/>
  <c r="AR30" i="35"/>
  <c r="AQ30" i="35"/>
  <c r="AP30" i="35"/>
  <c r="AO30" i="35"/>
  <c r="AN30" i="35"/>
  <c r="AM30" i="35"/>
  <c r="AL30" i="35"/>
  <c r="AK30" i="35"/>
  <c r="AJ30" i="35"/>
  <c r="AH30" i="35"/>
  <c r="AG30" i="35"/>
  <c r="AF30" i="35"/>
  <c r="AE30" i="35"/>
  <c r="AD30" i="35"/>
  <c r="AC30" i="35"/>
  <c r="AB30" i="35"/>
  <c r="AA30" i="35"/>
  <c r="Z30" i="35"/>
  <c r="Y30" i="35"/>
  <c r="X30" i="35"/>
  <c r="W30" i="35"/>
  <c r="V30" i="35"/>
  <c r="U30" i="35"/>
  <c r="T30" i="35"/>
  <c r="S30" i="35"/>
  <c r="R30" i="35"/>
  <c r="Q30" i="35"/>
  <c r="P30" i="35"/>
  <c r="O30" i="35"/>
  <c r="N30" i="35"/>
  <c r="M30" i="35"/>
  <c r="L30" i="35"/>
  <c r="K30" i="35"/>
  <c r="J30" i="35"/>
  <c r="I30" i="35"/>
  <c r="H30" i="35"/>
  <c r="G30" i="35"/>
  <c r="F30" i="35"/>
  <c r="E30" i="35"/>
  <c r="D30" i="35"/>
  <c r="FR29" i="35"/>
  <c r="FQ29" i="35"/>
  <c r="FP29" i="35"/>
  <c r="FO29" i="35"/>
  <c r="FN29" i="35"/>
  <c r="FM29" i="35"/>
  <c r="FL29" i="35"/>
  <c r="FK29" i="35"/>
  <c r="FJ29" i="35"/>
  <c r="FI29" i="35"/>
  <c r="FH29" i="35"/>
  <c r="FG29" i="35"/>
  <c r="FF29" i="35"/>
  <c r="FE29" i="35"/>
  <c r="FD29" i="35"/>
  <c r="FC29" i="35"/>
  <c r="FB29" i="35"/>
  <c r="FA29" i="35"/>
  <c r="EZ29" i="35"/>
  <c r="EY29" i="35"/>
  <c r="EX29" i="35"/>
  <c r="EW29" i="35"/>
  <c r="EV29" i="35"/>
  <c r="EU29" i="35"/>
  <c r="ET29" i="35"/>
  <c r="ES29" i="35"/>
  <c r="ER29" i="35"/>
  <c r="EQ29" i="35"/>
  <c r="EP29" i="35"/>
  <c r="EO29" i="35"/>
  <c r="EN29" i="35"/>
  <c r="EM29" i="35"/>
  <c r="EL29" i="35"/>
  <c r="EK29" i="35"/>
  <c r="EJ29" i="35"/>
  <c r="EI29" i="35"/>
  <c r="EH29" i="35"/>
  <c r="EG29" i="35"/>
  <c r="EF29" i="35"/>
  <c r="EE29" i="35"/>
  <c r="ED29" i="35"/>
  <c r="EC29" i="35"/>
  <c r="EB29" i="35"/>
  <c r="EA29" i="35"/>
  <c r="DZ29" i="35"/>
  <c r="DY29" i="35"/>
  <c r="DX29" i="35"/>
  <c r="DW29" i="35"/>
  <c r="DV29" i="35"/>
  <c r="DU29" i="35"/>
  <c r="DT29" i="35"/>
  <c r="DS29" i="35"/>
  <c r="DR29" i="35"/>
  <c r="DQ29" i="35"/>
  <c r="DO29" i="35"/>
  <c r="DN29" i="35"/>
  <c r="DM29" i="35"/>
  <c r="DL29" i="35"/>
  <c r="DK29" i="35"/>
  <c r="DJ29" i="35"/>
  <c r="DI29" i="35"/>
  <c r="DH29" i="35"/>
  <c r="DG29" i="35"/>
  <c r="DF29" i="35"/>
  <c r="DE29" i="35"/>
  <c r="DD29" i="35"/>
  <c r="DC29" i="35"/>
  <c r="DB29" i="35"/>
  <c r="DA29" i="35"/>
  <c r="CZ29" i="35"/>
  <c r="CY29" i="35"/>
  <c r="CX29" i="35"/>
  <c r="CW29" i="35"/>
  <c r="CV29" i="35"/>
  <c r="CU29" i="35"/>
  <c r="CT29" i="35"/>
  <c r="CR29" i="35"/>
  <c r="CQ29" i="35"/>
  <c r="CP29" i="35"/>
  <c r="CO29" i="35"/>
  <c r="CN29" i="35"/>
  <c r="CM29" i="35"/>
  <c r="CL29" i="35"/>
  <c r="CK29" i="35"/>
  <c r="CJ29" i="35"/>
  <c r="CI29" i="35"/>
  <c r="CH29" i="35"/>
  <c r="CG29" i="35"/>
  <c r="CF29" i="35"/>
  <c r="CE29" i="35"/>
  <c r="CD29" i="35"/>
  <c r="CC29" i="35"/>
  <c r="CB29" i="35"/>
  <c r="CA29" i="35"/>
  <c r="BZ29" i="35"/>
  <c r="BX29" i="35"/>
  <c r="BW29" i="35"/>
  <c r="BV29" i="35"/>
  <c r="BU29" i="35"/>
  <c r="BT29" i="35"/>
  <c r="BS29" i="35"/>
  <c r="BR29" i="35"/>
  <c r="BQ29" i="35"/>
  <c r="BP29" i="35"/>
  <c r="BO29" i="35"/>
  <c r="BN29" i="35"/>
  <c r="BM29" i="35"/>
  <c r="BL29" i="35"/>
  <c r="BK29" i="35"/>
  <c r="BI29" i="35"/>
  <c r="BH29" i="35"/>
  <c r="BG29" i="35"/>
  <c r="BF29" i="35"/>
  <c r="BE29" i="35"/>
  <c r="BD29" i="35"/>
  <c r="BC29" i="35"/>
  <c r="BB29" i="35"/>
  <c r="BA29" i="35"/>
  <c r="AY29" i="35"/>
  <c r="AX29" i="35"/>
  <c r="AW29" i="35"/>
  <c r="AV29" i="35"/>
  <c r="AU29" i="35"/>
  <c r="AT29" i="35"/>
  <c r="AS29" i="35"/>
  <c r="AR29" i="35"/>
  <c r="AQ29" i="35"/>
  <c r="AP29" i="35"/>
  <c r="AO29" i="35"/>
  <c r="AN29" i="35"/>
  <c r="AM29" i="35"/>
  <c r="AL29" i="35"/>
  <c r="AK29" i="35"/>
  <c r="AJ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9" i="35"/>
  <c r="FR28" i="35"/>
  <c r="FQ28" i="35"/>
  <c r="FP28" i="35"/>
  <c r="FO28" i="35"/>
  <c r="FN28" i="35"/>
  <c r="FM28" i="35"/>
  <c r="FL28" i="35"/>
  <c r="FK28" i="35"/>
  <c r="FJ28" i="35"/>
  <c r="FI28" i="35"/>
  <c r="FH28" i="35"/>
  <c r="FG28" i="35"/>
  <c r="FF28" i="35"/>
  <c r="FE28" i="35"/>
  <c r="FD28" i="35"/>
  <c r="FC28" i="35"/>
  <c r="FB28" i="35"/>
  <c r="FA28" i="35"/>
  <c r="EZ28" i="35"/>
  <c r="EY28" i="35"/>
  <c r="EX28" i="35"/>
  <c r="EW28" i="35"/>
  <c r="EV28" i="35"/>
  <c r="EU28" i="35"/>
  <c r="ET28" i="35"/>
  <c r="ES28" i="35"/>
  <c r="ER28" i="35"/>
  <c r="EQ28" i="35"/>
  <c r="EP28" i="35"/>
  <c r="EO28" i="35"/>
  <c r="EN28" i="35"/>
  <c r="EM28" i="35"/>
  <c r="EL28" i="35"/>
  <c r="EK28" i="35"/>
  <c r="EJ28" i="35"/>
  <c r="EI28" i="35"/>
  <c r="EH28" i="35"/>
  <c r="EG28" i="35"/>
  <c r="EF28" i="35"/>
  <c r="EE28" i="35"/>
  <c r="ED28" i="35"/>
  <c r="EC28" i="35"/>
  <c r="EB28" i="35"/>
  <c r="EA28" i="35"/>
  <c r="DZ28" i="35"/>
  <c r="DY28" i="35"/>
  <c r="DX28" i="35"/>
  <c r="DW28" i="35"/>
  <c r="DV28" i="35"/>
  <c r="DU28" i="35"/>
  <c r="DT28" i="35"/>
  <c r="DS28" i="35"/>
  <c r="DR28" i="35"/>
  <c r="DQ28" i="35"/>
  <c r="DO28" i="35"/>
  <c r="DN28" i="35"/>
  <c r="DM28" i="35"/>
  <c r="DL28" i="35"/>
  <c r="DK28" i="35"/>
  <c r="DJ28" i="35"/>
  <c r="DI28" i="35"/>
  <c r="DH28" i="35"/>
  <c r="DG28" i="35"/>
  <c r="DF28" i="35"/>
  <c r="DE28" i="35"/>
  <c r="DD28" i="35"/>
  <c r="DC28" i="35"/>
  <c r="DB28" i="35"/>
  <c r="DA28" i="35"/>
  <c r="CZ28" i="35"/>
  <c r="CY28" i="35"/>
  <c r="CX28" i="35"/>
  <c r="CW28" i="35"/>
  <c r="CV28" i="35"/>
  <c r="CU28" i="35"/>
  <c r="CT28" i="35"/>
  <c r="CR28" i="35"/>
  <c r="CQ28" i="35"/>
  <c r="CP28" i="35"/>
  <c r="CO28" i="35"/>
  <c r="CN28" i="35"/>
  <c r="CM28" i="35"/>
  <c r="CL28" i="35"/>
  <c r="CK28" i="35"/>
  <c r="CJ28" i="35"/>
  <c r="CI28" i="35"/>
  <c r="CH28" i="35"/>
  <c r="CG28" i="35"/>
  <c r="CF28" i="35"/>
  <c r="CE28" i="35"/>
  <c r="CD28" i="35"/>
  <c r="CC28" i="35"/>
  <c r="CB28" i="35"/>
  <c r="CA28" i="35"/>
  <c r="BZ28" i="35"/>
  <c r="BX28" i="35"/>
  <c r="BW28" i="35"/>
  <c r="BV28" i="35"/>
  <c r="BU28" i="35"/>
  <c r="BT28" i="35"/>
  <c r="BS28" i="35"/>
  <c r="BR28" i="35"/>
  <c r="BQ28" i="35"/>
  <c r="BP28" i="35"/>
  <c r="BO28" i="35"/>
  <c r="BN28" i="35"/>
  <c r="BM28" i="35"/>
  <c r="BL28" i="35"/>
  <c r="BK28" i="35"/>
  <c r="BI28" i="35"/>
  <c r="BH28" i="35"/>
  <c r="BG28" i="35"/>
  <c r="BF28" i="35"/>
  <c r="BE28" i="35"/>
  <c r="BD28" i="35"/>
  <c r="BC28" i="35"/>
  <c r="BB28" i="35"/>
  <c r="BA28" i="35"/>
  <c r="AY28" i="35"/>
  <c r="AX28" i="35"/>
  <c r="AW28" i="35"/>
  <c r="AV28" i="35"/>
  <c r="AU28" i="35"/>
  <c r="AT28" i="35"/>
  <c r="AS28" i="35"/>
  <c r="AR28" i="35"/>
  <c r="AQ28" i="35"/>
  <c r="AP28" i="35"/>
  <c r="AO28" i="35"/>
  <c r="AN28" i="35"/>
  <c r="AM28" i="35"/>
  <c r="AL28" i="35"/>
  <c r="AK28" i="35"/>
  <c r="AJ28" i="35"/>
  <c r="AH28" i="35"/>
  <c r="AG28" i="35"/>
  <c r="AF28" i="35"/>
  <c r="AE28" i="35"/>
  <c r="AD28" i="35"/>
  <c r="AC28" i="35"/>
  <c r="AB28" i="35"/>
  <c r="AA28" i="35"/>
  <c r="Z28" i="35"/>
  <c r="Y28" i="35"/>
  <c r="X28" i="35"/>
  <c r="W28" i="35"/>
  <c r="V28" i="35"/>
  <c r="U28" i="35"/>
  <c r="T28" i="35"/>
  <c r="S28" i="35"/>
  <c r="R28" i="35"/>
  <c r="Q28" i="35"/>
  <c r="P28" i="35"/>
  <c r="O28" i="35"/>
  <c r="N28" i="35"/>
  <c r="M28" i="35"/>
  <c r="L28" i="35"/>
  <c r="K28" i="35"/>
  <c r="J28" i="35"/>
  <c r="I28" i="35"/>
  <c r="H28" i="35"/>
  <c r="G28" i="35"/>
  <c r="F28" i="35"/>
  <c r="E28" i="35"/>
  <c r="D28" i="35"/>
  <c r="FR27" i="35"/>
  <c r="FQ27" i="35"/>
  <c r="FP27" i="35"/>
  <c r="FO27" i="35"/>
  <c r="FN27" i="35"/>
  <c r="FM27" i="35"/>
  <c r="FL27" i="35"/>
  <c r="FK27" i="35"/>
  <c r="FJ27" i="35"/>
  <c r="FI27" i="35"/>
  <c r="FH27" i="35"/>
  <c r="FG27" i="35"/>
  <c r="FF27" i="35"/>
  <c r="FE27" i="35"/>
  <c r="FD27" i="35"/>
  <c r="FC27" i="35"/>
  <c r="FB27" i="35"/>
  <c r="FA27" i="35"/>
  <c r="EZ27" i="35"/>
  <c r="EY27" i="35"/>
  <c r="EX27" i="35"/>
  <c r="EW27" i="35"/>
  <c r="EV27" i="35"/>
  <c r="EU27" i="35"/>
  <c r="ET27" i="35"/>
  <c r="ES27" i="35"/>
  <c r="ER27" i="35"/>
  <c r="EQ27" i="35"/>
  <c r="EP27" i="35"/>
  <c r="EO27" i="35"/>
  <c r="EN27" i="35"/>
  <c r="EM27" i="35"/>
  <c r="EL27" i="35"/>
  <c r="EK27" i="35"/>
  <c r="EJ27" i="35"/>
  <c r="EI27" i="35"/>
  <c r="EH27" i="35"/>
  <c r="EG27" i="35"/>
  <c r="EF27" i="35"/>
  <c r="EE27" i="35"/>
  <c r="ED27" i="35"/>
  <c r="EC27" i="35"/>
  <c r="EB27" i="35"/>
  <c r="EA27" i="35"/>
  <c r="DZ27" i="35"/>
  <c r="DY27" i="35"/>
  <c r="DX27" i="35"/>
  <c r="DW27" i="35"/>
  <c r="DV27" i="35"/>
  <c r="DU27" i="35"/>
  <c r="DT27" i="35"/>
  <c r="DS27" i="35"/>
  <c r="DR27" i="35"/>
  <c r="DQ27" i="35"/>
  <c r="DO27" i="35"/>
  <c r="DN27" i="35"/>
  <c r="DM27" i="35"/>
  <c r="DL27" i="35"/>
  <c r="DK27" i="35"/>
  <c r="DJ27" i="35"/>
  <c r="DI27" i="35"/>
  <c r="DH27" i="35"/>
  <c r="DG27" i="35"/>
  <c r="DF27" i="35"/>
  <c r="DE27" i="35"/>
  <c r="DD27" i="35"/>
  <c r="DC27" i="35"/>
  <c r="DB27" i="35"/>
  <c r="DA27" i="35"/>
  <c r="CZ27" i="35"/>
  <c r="CY27" i="35"/>
  <c r="CX27" i="35"/>
  <c r="CW27" i="35"/>
  <c r="CV27" i="35"/>
  <c r="CU27" i="35"/>
  <c r="CT27" i="35"/>
  <c r="CR27" i="35"/>
  <c r="CQ27" i="35"/>
  <c r="CP27" i="35"/>
  <c r="CO27" i="35"/>
  <c r="CN27" i="35"/>
  <c r="CM27" i="35"/>
  <c r="CL27" i="35"/>
  <c r="CK27" i="35"/>
  <c r="CJ27" i="35"/>
  <c r="CI27" i="35"/>
  <c r="CH27" i="35"/>
  <c r="CG27" i="35"/>
  <c r="CF27" i="35"/>
  <c r="CE27" i="35"/>
  <c r="CD27" i="35"/>
  <c r="CC27" i="35"/>
  <c r="CB27" i="35"/>
  <c r="CA27" i="35"/>
  <c r="BZ27" i="35"/>
  <c r="BX27" i="35"/>
  <c r="BW27" i="35"/>
  <c r="BV27" i="35"/>
  <c r="BU27" i="35"/>
  <c r="BT27" i="35"/>
  <c r="BS27" i="35"/>
  <c r="BR27" i="35"/>
  <c r="BQ27" i="35"/>
  <c r="BP27" i="35"/>
  <c r="BO27" i="35"/>
  <c r="BN27" i="35"/>
  <c r="BM27" i="35"/>
  <c r="BL27" i="35"/>
  <c r="BK27" i="35"/>
  <c r="BI27" i="35"/>
  <c r="BH27" i="35"/>
  <c r="BG27" i="35"/>
  <c r="BF27" i="35"/>
  <c r="BE27" i="35"/>
  <c r="BD27" i="35"/>
  <c r="BC27" i="35"/>
  <c r="BB27" i="35"/>
  <c r="BA27" i="35"/>
  <c r="AY27" i="35"/>
  <c r="AX27" i="35"/>
  <c r="AW27" i="35"/>
  <c r="AV27" i="35"/>
  <c r="AU27" i="35"/>
  <c r="AT27" i="35"/>
  <c r="AS27" i="35"/>
  <c r="AR27" i="35"/>
  <c r="AQ27" i="35"/>
  <c r="AP27" i="35"/>
  <c r="AO27" i="35"/>
  <c r="AN27" i="35"/>
  <c r="AM27" i="35"/>
  <c r="AL27" i="35"/>
  <c r="AK27" i="35"/>
  <c r="AJ27" i="35"/>
  <c r="AH27" i="35"/>
  <c r="AG27" i="35"/>
  <c r="AF27" i="35"/>
  <c r="AE27" i="35"/>
  <c r="AD27" i="35"/>
  <c r="AC27" i="35"/>
  <c r="AB27" i="35"/>
  <c r="AA27" i="35"/>
  <c r="Z27" i="35"/>
  <c r="Y27" i="35"/>
  <c r="X27" i="35"/>
  <c r="W27" i="35"/>
  <c r="V27" i="35"/>
  <c r="U27" i="35"/>
  <c r="T27" i="35"/>
  <c r="S27" i="35"/>
  <c r="R27" i="35"/>
  <c r="Q27" i="35"/>
  <c r="P27" i="35"/>
  <c r="O27" i="35"/>
  <c r="N27" i="35"/>
  <c r="M27" i="35"/>
  <c r="L27" i="35"/>
  <c r="K27" i="35"/>
  <c r="J27" i="35"/>
  <c r="I27" i="35"/>
  <c r="H27" i="35"/>
  <c r="G27" i="35"/>
  <c r="F27" i="35"/>
  <c r="E27" i="35"/>
  <c r="D27" i="35"/>
  <c r="FR26" i="35"/>
  <c r="FQ26" i="35"/>
  <c r="FP26" i="35"/>
  <c r="FO26" i="35"/>
  <c r="FN26" i="35"/>
  <c r="FM26" i="35"/>
  <c r="FL26" i="35"/>
  <c r="FK26" i="35"/>
  <c r="FJ26" i="35"/>
  <c r="FI26" i="35"/>
  <c r="FH26" i="35"/>
  <c r="FG26" i="35"/>
  <c r="FF26" i="35"/>
  <c r="FE26" i="35"/>
  <c r="FD26" i="35"/>
  <c r="FC26" i="35"/>
  <c r="FB26" i="35"/>
  <c r="FA26" i="35"/>
  <c r="EZ26" i="35"/>
  <c r="EY26" i="35"/>
  <c r="EX26" i="35"/>
  <c r="EW26" i="35"/>
  <c r="EV26" i="35"/>
  <c r="EU26" i="35"/>
  <c r="ET26" i="35"/>
  <c r="ES26" i="35"/>
  <c r="ER26" i="35"/>
  <c r="EQ26" i="35"/>
  <c r="EP26" i="35"/>
  <c r="EO26" i="35"/>
  <c r="EN26" i="35"/>
  <c r="EM26" i="35"/>
  <c r="EL26" i="35"/>
  <c r="EK26" i="35"/>
  <c r="EJ26" i="35"/>
  <c r="EI26" i="35"/>
  <c r="EH26" i="35"/>
  <c r="EG26" i="35"/>
  <c r="EF26" i="35"/>
  <c r="EE26" i="35"/>
  <c r="ED26" i="35"/>
  <c r="EC26" i="35"/>
  <c r="EB26" i="35"/>
  <c r="EA26" i="35"/>
  <c r="DZ26" i="35"/>
  <c r="DY26" i="35"/>
  <c r="DX26" i="35"/>
  <c r="DW26" i="35"/>
  <c r="DV26" i="35"/>
  <c r="DU26" i="35"/>
  <c r="DT26" i="35"/>
  <c r="DS26" i="35"/>
  <c r="DR26" i="35"/>
  <c r="DQ26" i="35"/>
  <c r="DO26" i="35"/>
  <c r="DN26" i="35"/>
  <c r="DM26" i="35"/>
  <c r="DL26" i="35"/>
  <c r="DK26" i="35"/>
  <c r="DJ26" i="35"/>
  <c r="DI26" i="35"/>
  <c r="DH26" i="35"/>
  <c r="DG26" i="35"/>
  <c r="DF26" i="35"/>
  <c r="DE26" i="35"/>
  <c r="DD26" i="35"/>
  <c r="DC26" i="35"/>
  <c r="DB26" i="35"/>
  <c r="DA26" i="35"/>
  <c r="CZ26" i="35"/>
  <c r="CY26" i="35"/>
  <c r="CX26" i="35"/>
  <c r="CW26" i="35"/>
  <c r="CV26" i="35"/>
  <c r="CU26" i="35"/>
  <c r="CT26" i="35"/>
  <c r="CR26" i="35"/>
  <c r="CQ26" i="35"/>
  <c r="CP26" i="35"/>
  <c r="CO26" i="35"/>
  <c r="CN26" i="35"/>
  <c r="CM26" i="35"/>
  <c r="CL26" i="35"/>
  <c r="CK26" i="35"/>
  <c r="CJ26" i="35"/>
  <c r="CI26" i="35"/>
  <c r="CH26" i="35"/>
  <c r="CG26" i="35"/>
  <c r="CF26" i="35"/>
  <c r="CE26" i="35"/>
  <c r="CD26" i="35"/>
  <c r="CC26" i="35"/>
  <c r="CB26" i="35"/>
  <c r="CA26" i="35"/>
  <c r="BZ26" i="35"/>
  <c r="BX26" i="35"/>
  <c r="BW26" i="35"/>
  <c r="BV26" i="35"/>
  <c r="BU26" i="35"/>
  <c r="BT26" i="35"/>
  <c r="BS26" i="35"/>
  <c r="BR26" i="35"/>
  <c r="BQ26" i="35"/>
  <c r="BP26" i="35"/>
  <c r="BO26" i="35"/>
  <c r="BN26" i="35"/>
  <c r="BM26" i="35"/>
  <c r="BL26" i="35"/>
  <c r="BK26" i="35"/>
  <c r="BI26" i="35"/>
  <c r="BH26" i="35"/>
  <c r="BG26" i="35"/>
  <c r="BF26" i="35"/>
  <c r="BE26" i="35"/>
  <c r="BD26" i="35"/>
  <c r="BC26" i="35"/>
  <c r="BB26" i="35"/>
  <c r="BA26" i="35"/>
  <c r="AY26" i="35"/>
  <c r="AX26" i="35"/>
  <c r="AW26" i="35"/>
  <c r="AV26" i="35"/>
  <c r="AU26" i="35"/>
  <c r="AT26" i="35"/>
  <c r="AS26" i="35"/>
  <c r="AR26" i="35"/>
  <c r="AQ26" i="35"/>
  <c r="AP26" i="35"/>
  <c r="AO26" i="35"/>
  <c r="AN26" i="35"/>
  <c r="AM26" i="35"/>
  <c r="AL26" i="35"/>
  <c r="AK26" i="35"/>
  <c r="AJ26" i="35"/>
  <c r="AH26" i="35"/>
  <c r="AG26" i="35"/>
  <c r="AF26" i="35"/>
  <c r="AE26" i="35"/>
  <c r="AD26" i="35"/>
  <c r="AC26" i="35"/>
  <c r="AB26" i="35"/>
  <c r="AA26" i="35"/>
  <c r="Z26" i="35"/>
  <c r="Y26" i="35"/>
  <c r="X26" i="35"/>
  <c r="W26" i="35"/>
  <c r="V26" i="35"/>
  <c r="U26" i="35"/>
  <c r="T26" i="35"/>
  <c r="S26" i="35"/>
  <c r="R26" i="35"/>
  <c r="Q26" i="35"/>
  <c r="P26" i="35"/>
  <c r="O26" i="35"/>
  <c r="N26" i="35"/>
  <c r="M26" i="35"/>
  <c r="L26" i="35"/>
  <c r="K26" i="35"/>
  <c r="J26" i="35"/>
  <c r="I26" i="35"/>
  <c r="H26" i="35"/>
  <c r="G26" i="35"/>
  <c r="F26" i="35"/>
  <c r="E26" i="35"/>
  <c r="D26" i="35"/>
  <c r="FR25" i="35"/>
  <c r="FQ25" i="35"/>
  <c r="FP25" i="35"/>
  <c r="FO25" i="35"/>
  <c r="FN25" i="35"/>
  <c r="FM25" i="35"/>
  <c r="FL25" i="35"/>
  <c r="FK25" i="35"/>
  <c r="FJ25" i="35"/>
  <c r="FI25" i="35"/>
  <c r="FH25" i="35"/>
  <c r="FG25" i="35"/>
  <c r="FF25" i="35"/>
  <c r="FE25" i="35"/>
  <c r="FD25" i="35"/>
  <c r="FC25" i="35"/>
  <c r="FB25" i="35"/>
  <c r="FA25" i="35"/>
  <c r="EZ25" i="35"/>
  <c r="EY25" i="35"/>
  <c r="EX25" i="35"/>
  <c r="EW25" i="35"/>
  <c r="EV25" i="35"/>
  <c r="EU25" i="35"/>
  <c r="ET25" i="35"/>
  <c r="ES25" i="35"/>
  <c r="ER25" i="35"/>
  <c r="EQ25" i="35"/>
  <c r="EP25" i="35"/>
  <c r="EO25" i="35"/>
  <c r="EN25" i="35"/>
  <c r="EM25" i="35"/>
  <c r="EL25" i="35"/>
  <c r="EK25" i="35"/>
  <c r="EJ25" i="35"/>
  <c r="EI25" i="35"/>
  <c r="EH25" i="35"/>
  <c r="EG25" i="35"/>
  <c r="EF25" i="35"/>
  <c r="EE25" i="35"/>
  <c r="ED25" i="35"/>
  <c r="EC25" i="35"/>
  <c r="EB25" i="35"/>
  <c r="EA25" i="35"/>
  <c r="DZ25" i="35"/>
  <c r="DY25" i="35"/>
  <c r="DX25" i="35"/>
  <c r="DW25" i="35"/>
  <c r="DV25" i="35"/>
  <c r="DU25" i="35"/>
  <c r="DT25" i="35"/>
  <c r="DS25" i="35"/>
  <c r="DR25" i="35"/>
  <c r="DQ25" i="35"/>
  <c r="DO25" i="35"/>
  <c r="DN25" i="35"/>
  <c r="DM25" i="35"/>
  <c r="DL25" i="35"/>
  <c r="DK25" i="35"/>
  <c r="DJ25" i="35"/>
  <c r="DI25" i="35"/>
  <c r="DH25" i="35"/>
  <c r="DG25" i="35"/>
  <c r="DF25" i="35"/>
  <c r="DE25" i="35"/>
  <c r="DD25" i="35"/>
  <c r="DC25" i="35"/>
  <c r="DB25" i="35"/>
  <c r="DA25" i="35"/>
  <c r="CZ25" i="35"/>
  <c r="CY25" i="35"/>
  <c r="CX25" i="35"/>
  <c r="CW25" i="35"/>
  <c r="CV25" i="35"/>
  <c r="CU25" i="35"/>
  <c r="CT25" i="35"/>
  <c r="CR25" i="35"/>
  <c r="CQ25" i="35"/>
  <c r="CP25" i="35"/>
  <c r="CO25" i="35"/>
  <c r="CN25" i="35"/>
  <c r="CM25" i="35"/>
  <c r="CL25" i="35"/>
  <c r="CK25" i="35"/>
  <c r="CJ25" i="35"/>
  <c r="CI25" i="35"/>
  <c r="CH25" i="35"/>
  <c r="CG25" i="35"/>
  <c r="CF25" i="35"/>
  <c r="CE25" i="35"/>
  <c r="CD25" i="35"/>
  <c r="CC25" i="35"/>
  <c r="CB25" i="35"/>
  <c r="CA25" i="35"/>
  <c r="BZ25" i="35"/>
  <c r="BX25" i="35"/>
  <c r="BW25" i="35"/>
  <c r="BV25" i="35"/>
  <c r="BU25" i="35"/>
  <c r="BT25" i="35"/>
  <c r="BS25" i="35"/>
  <c r="BR25" i="35"/>
  <c r="BQ25" i="35"/>
  <c r="BP25" i="35"/>
  <c r="BO25" i="35"/>
  <c r="BN25" i="35"/>
  <c r="BM25" i="35"/>
  <c r="BL25" i="35"/>
  <c r="BK25" i="35"/>
  <c r="BI25" i="35"/>
  <c r="BH25" i="35"/>
  <c r="BG25" i="35"/>
  <c r="BF25" i="35"/>
  <c r="BE25" i="35"/>
  <c r="BD25" i="35"/>
  <c r="BC25" i="35"/>
  <c r="BB25" i="35"/>
  <c r="BA25" i="35"/>
  <c r="AY25" i="35"/>
  <c r="AX25" i="35"/>
  <c r="AW25" i="35"/>
  <c r="AV25" i="35"/>
  <c r="AU25" i="35"/>
  <c r="AT25" i="35"/>
  <c r="AS25" i="35"/>
  <c r="AR25" i="35"/>
  <c r="AQ25" i="35"/>
  <c r="AP25" i="35"/>
  <c r="AO25" i="35"/>
  <c r="AN25" i="35"/>
  <c r="AM25" i="35"/>
  <c r="AL25" i="35"/>
  <c r="AK25" i="35"/>
  <c r="AJ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D25" i="35"/>
  <c r="FR24" i="35"/>
  <c r="FQ24" i="35"/>
  <c r="FP24" i="35"/>
  <c r="FO24" i="35"/>
  <c r="FN24" i="35"/>
  <c r="FM24" i="35"/>
  <c r="FL24" i="35"/>
  <c r="FK24" i="35"/>
  <c r="FJ24" i="35"/>
  <c r="FI24" i="35"/>
  <c r="FH24" i="35"/>
  <c r="FG24" i="35"/>
  <c r="FF24" i="35"/>
  <c r="FE24" i="35"/>
  <c r="FD24" i="35"/>
  <c r="FC24" i="35"/>
  <c r="FB24" i="35"/>
  <c r="FA24" i="35"/>
  <c r="EZ24" i="35"/>
  <c r="EY24" i="35"/>
  <c r="EX24" i="35"/>
  <c r="EW24" i="35"/>
  <c r="EV24" i="35"/>
  <c r="EU24" i="35"/>
  <c r="ET24" i="35"/>
  <c r="ES24" i="35"/>
  <c r="ER24" i="35"/>
  <c r="EQ24" i="35"/>
  <c r="EP24" i="35"/>
  <c r="EO24" i="35"/>
  <c r="EN24" i="35"/>
  <c r="EM24" i="35"/>
  <c r="EL24" i="35"/>
  <c r="EK24" i="35"/>
  <c r="EJ24" i="35"/>
  <c r="EI24" i="35"/>
  <c r="EH24" i="35"/>
  <c r="EG24" i="35"/>
  <c r="EF24" i="35"/>
  <c r="EE24" i="35"/>
  <c r="ED24" i="35"/>
  <c r="EC24" i="35"/>
  <c r="EB24" i="35"/>
  <c r="EA24" i="35"/>
  <c r="DZ24" i="35"/>
  <c r="DY24" i="35"/>
  <c r="DX24" i="35"/>
  <c r="DW24" i="35"/>
  <c r="DV24" i="35"/>
  <c r="DU24" i="35"/>
  <c r="DT24" i="35"/>
  <c r="DS24" i="35"/>
  <c r="DR24" i="35"/>
  <c r="DQ24" i="35"/>
  <c r="DO24" i="35"/>
  <c r="DN24" i="35"/>
  <c r="DM24" i="35"/>
  <c r="DL24" i="35"/>
  <c r="DK24" i="35"/>
  <c r="DJ24" i="35"/>
  <c r="DI24" i="35"/>
  <c r="DH24" i="35"/>
  <c r="DG24" i="35"/>
  <c r="DF24" i="35"/>
  <c r="DE24" i="35"/>
  <c r="DD24" i="35"/>
  <c r="DC24" i="35"/>
  <c r="DB24" i="35"/>
  <c r="DA24" i="35"/>
  <c r="CZ24" i="35"/>
  <c r="CY24" i="35"/>
  <c r="CX24" i="35"/>
  <c r="CW24" i="35"/>
  <c r="CV24" i="35"/>
  <c r="CU24" i="35"/>
  <c r="CT24" i="35"/>
  <c r="CR24" i="35"/>
  <c r="CQ24" i="35"/>
  <c r="CP24" i="35"/>
  <c r="CO24" i="35"/>
  <c r="CN24" i="35"/>
  <c r="CM24" i="35"/>
  <c r="CL24" i="35"/>
  <c r="CK24" i="35"/>
  <c r="CJ24" i="35"/>
  <c r="CI24" i="35"/>
  <c r="CH24" i="35"/>
  <c r="CG24" i="35"/>
  <c r="CF24" i="35"/>
  <c r="CE24" i="35"/>
  <c r="CD24" i="35"/>
  <c r="CC24" i="35"/>
  <c r="CB24" i="35"/>
  <c r="CA24" i="35"/>
  <c r="BZ24" i="35"/>
  <c r="BX24" i="35"/>
  <c r="BW24" i="35"/>
  <c r="BV24" i="35"/>
  <c r="BU24" i="35"/>
  <c r="BT24" i="35"/>
  <c r="BS24" i="35"/>
  <c r="BR24" i="35"/>
  <c r="BQ24" i="35"/>
  <c r="BP24" i="35"/>
  <c r="BO24" i="35"/>
  <c r="BN24" i="35"/>
  <c r="BM24" i="35"/>
  <c r="BL24" i="35"/>
  <c r="BK24" i="35"/>
  <c r="BI24" i="35"/>
  <c r="BH24" i="35"/>
  <c r="BG24" i="35"/>
  <c r="BF24" i="35"/>
  <c r="BE24" i="35"/>
  <c r="BD24" i="35"/>
  <c r="BC24" i="35"/>
  <c r="BB24" i="35"/>
  <c r="BA24" i="35"/>
  <c r="AY24" i="35"/>
  <c r="AX24" i="35"/>
  <c r="AW24" i="35"/>
  <c r="AV24" i="35"/>
  <c r="AU24" i="35"/>
  <c r="AT24" i="35"/>
  <c r="AS24" i="35"/>
  <c r="AR24" i="35"/>
  <c r="AQ24" i="35"/>
  <c r="AP24" i="35"/>
  <c r="AO24" i="35"/>
  <c r="AN24" i="35"/>
  <c r="AM24" i="35"/>
  <c r="AL24" i="35"/>
  <c r="AK24" i="35"/>
  <c r="AJ24" i="35"/>
  <c r="AH24" i="35"/>
  <c r="AG24" i="35"/>
  <c r="AF24" i="35"/>
  <c r="AE24" i="35"/>
  <c r="AD24" i="35"/>
  <c r="AC24" i="35"/>
  <c r="AB24" i="35"/>
  <c r="AA24" i="35"/>
  <c r="Z24" i="35"/>
  <c r="Y24" i="35"/>
  <c r="X24" i="35"/>
  <c r="W24" i="35"/>
  <c r="V24" i="35"/>
  <c r="U24" i="35"/>
  <c r="T24" i="35"/>
  <c r="S24" i="35"/>
  <c r="R24" i="35"/>
  <c r="Q24" i="35"/>
  <c r="P24" i="35"/>
  <c r="O24" i="35"/>
  <c r="N24" i="35"/>
  <c r="M24" i="35"/>
  <c r="L24" i="35"/>
  <c r="K24" i="35"/>
  <c r="J24" i="35"/>
  <c r="I24" i="35"/>
  <c r="H24" i="35"/>
  <c r="G24" i="35"/>
  <c r="F24" i="35"/>
  <c r="E24" i="35"/>
  <c r="D24" i="35"/>
  <c r="FR23" i="35"/>
  <c r="FQ23" i="35"/>
  <c r="FP23" i="35"/>
  <c r="FO23" i="35"/>
  <c r="FN23" i="35"/>
  <c r="FM23" i="35"/>
  <c r="FL23" i="35"/>
  <c r="FK23" i="35"/>
  <c r="FJ23" i="35"/>
  <c r="FI23" i="35"/>
  <c r="FH23" i="35"/>
  <c r="FG23" i="35"/>
  <c r="FF23" i="35"/>
  <c r="FE23" i="35"/>
  <c r="FD23" i="35"/>
  <c r="FC23" i="35"/>
  <c r="FB23" i="35"/>
  <c r="FA23" i="35"/>
  <c r="EZ23" i="35"/>
  <c r="EY23" i="35"/>
  <c r="EX23" i="35"/>
  <c r="EW23" i="35"/>
  <c r="EV23" i="35"/>
  <c r="EU23" i="35"/>
  <c r="ET23" i="35"/>
  <c r="ES23" i="35"/>
  <c r="ER23" i="35"/>
  <c r="EQ23" i="35"/>
  <c r="EP23" i="35"/>
  <c r="EO23" i="35"/>
  <c r="EN23" i="35"/>
  <c r="EM23" i="35"/>
  <c r="EL23" i="35"/>
  <c r="EK23" i="35"/>
  <c r="EJ23" i="35"/>
  <c r="EI23" i="35"/>
  <c r="EH23" i="35"/>
  <c r="EG23" i="35"/>
  <c r="EF23" i="35"/>
  <c r="EE23" i="35"/>
  <c r="ED23" i="35"/>
  <c r="EC23" i="35"/>
  <c r="EB23" i="35"/>
  <c r="EA23" i="35"/>
  <c r="DZ23" i="35"/>
  <c r="DY23" i="35"/>
  <c r="DX23" i="35"/>
  <c r="DW23" i="35"/>
  <c r="DV23" i="35"/>
  <c r="DU23" i="35"/>
  <c r="DT23" i="35"/>
  <c r="DS23" i="35"/>
  <c r="DR23" i="35"/>
  <c r="DQ23" i="35"/>
  <c r="DO23" i="35"/>
  <c r="DN23" i="35"/>
  <c r="DM23" i="35"/>
  <c r="DL23" i="35"/>
  <c r="DK23" i="35"/>
  <c r="DJ23" i="35"/>
  <c r="DI23" i="35"/>
  <c r="DH23" i="35"/>
  <c r="DG23" i="35"/>
  <c r="DF23" i="35"/>
  <c r="DE23" i="35"/>
  <c r="DD23" i="35"/>
  <c r="DC23" i="35"/>
  <c r="DB23" i="35"/>
  <c r="DA23" i="35"/>
  <c r="CZ23" i="35"/>
  <c r="CY23" i="35"/>
  <c r="CX23" i="35"/>
  <c r="CW23" i="35"/>
  <c r="CV23" i="35"/>
  <c r="CU23" i="35"/>
  <c r="CT23" i="35"/>
  <c r="CR23" i="35"/>
  <c r="CQ23" i="35"/>
  <c r="CP23" i="35"/>
  <c r="CO23" i="35"/>
  <c r="CN23" i="35"/>
  <c r="CM23" i="35"/>
  <c r="CL23" i="35"/>
  <c r="CK23" i="35"/>
  <c r="CJ23" i="35"/>
  <c r="CI23" i="35"/>
  <c r="CH23" i="35"/>
  <c r="CG23" i="35"/>
  <c r="CF23" i="35"/>
  <c r="CE23" i="35"/>
  <c r="CD23" i="35"/>
  <c r="CC23" i="35"/>
  <c r="CB23" i="35"/>
  <c r="CA23" i="35"/>
  <c r="BZ23" i="35"/>
  <c r="BX23" i="35"/>
  <c r="BW23" i="35"/>
  <c r="BV23" i="35"/>
  <c r="BU23" i="35"/>
  <c r="BT23" i="35"/>
  <c r="BS23" i="35"/>
  <c r="BR23" i="35"/>
  <c r="BQ23" i="35"/>
  <c r="BP23" i="35"/>
  <c r="BO23" i="35"/>
  <c r="BN23" i="35"/>
  <c r="BM23" i="35"/>
  <c r="BL23" i="35"/>
  <c r="BK23" i="35"/>
  <c r="BI23" i="35"/>
  <c r="BH23" i="35"/>
  <c r="BG23" i="35"/>
  <c r="BF23" i="35"/>
  <c r="BE23" i="35"/>
  <c r="BD23" i="35"/>
  <c r="BC23" i="35"/>
  <c r="BB23" i="35"/>
  <c r="BA23" i="35"/>
  <c r="AY23" i="35"/>
  <c r="AX23" i="35"/>
  <c r="AW23" i="35"/>
  <c r="AV23" i="35"/>
  <c r="AU23" i="35"/>
  <c r="AT23" i="35"/>
  <c r="AS23" i="35"/>
  <c r="AR23" i="35"/>
  <c r="AQ23" i="35"/>
  <c r="AP23" i="35"/>
  <c r="AO23" i="35"/>
  <c r="AN23" i="35"/>
  <c r="AM23" i="35"/>
  <c r="AL23" i="35"/>
  <c r="AK23" i="35"/>
  <c r="AJ23" i="35"/>
  <c r="AH23" i="35"/>
  <c r="AG23" i="35"/>
  <c r="AF23" i="35"/>
  <c r="AE23" i="35"/>
  <c r="AD23" i="35"/>
  <c r="AC23" i="35"/>
  <c r="AB23" i="35"/>
  <c r="AA23" i="35"/>
  <c r="Z23" i="35"/>
  <c r="Y23" i="35"/>
  <c r="X23" i="35"/>
  <c r="W23" i="35"/>
  <c r="V23" i="35"/>
  <c r="U23" i="35"/>
  <c r="T23" i="35"/>
  <c r="S23" i="35"/>
  <c r="R23" i="35"/>
  <c r="Q23" i="35"/>
  <c r="P23" i="35"/>
  <c r="O23" i="35"/>
  <c r="N23" i="35"/>
  <c r="M23" i="35"/>
  <c r="L23" i="35"/>
  <c r="K23" i="35"/>
  <c r="J23" i="35"/>
  <c r="I23" i="35"/>
  <c r="H23" i="35"/>
  <c r="G23" i="35"/>
  <c r="F23" i="35"/>
  <c r="E23" i="35"/>
  <c r="D23" i="35"/>
  <c r="FR22" i="35"/>
  <c r="FQ22" i="35"/>
  <c r="FP22" i="35"/>
  <c r="FO22" i="35"/>
  <c r="FN22" i="35"/>
  <c r="FM22" i="35"/>
  <c r="FL22" i="35"/>
  <c r="FK22" i="35"/>
  <c r="FJ22" i="35"/>
  <c r="FI22" i="35"/>
  <c r="FH22" i="35"/>
  <c r="FG22" i="35"/>
  <c r="FF22" i="35"/>
  <c r="FE22" i="35"/>
  <c r="FD22" i="35"/>
  <c r="FC22" i="35"/>
  <c r="FB22" i="35"/>
  <c r="FA22" i="35"/>
  <c r="EZ22" i="35"/>
  <c r="EY22" i="35"/>
  <c r="EX22" i="35"/>
  <c r="EW22" i="35"/>
  <c r="EV22" i="35"/>
  <c r="EU22" i="35"/>
  <c r="ET22" i="35"/>
  <c r="ES22" i="35"/>
  <c r="ER22" i="35"/>
  <c r="EQ22" i="35"/>
  <c r="EP22" i="35"/>
  <c r="EO22" i="35"/>
  <c r="EN22" i="35"/>
  <c r="EM22" i="35"/>
  <c r="EL22" i="35"/>
  <c r="EK22" i="35"/>
  <c r="EJ22" i="35"/>
  <c r="EI22" i="35"/>
  <c r="EH22" i="35"/>
  <c r="EG22" i="35"/>
  <c r="EF22" i="35"/>
  <c r="EE22" i="35"/>
  <c r="ED22" i="35"/>
  <c r="EC22" i="35"/>
  <c r="EB22" i="35"/>
  <c r="EA22" i="35"/>
  <c r="DZ22" i="35"/>
  <c r="DY22" i="35"/>
  <c r="DX22" i="35"/>
  <c r="DW22" i="35"/>
  <c r="DV22" i="35"/>
  <c r="DU22" i="35"/>
  <c r="DT22" i="35"/>
  <c r="DS22" i="35"/>
  <c r="DR22" i="35"/>
  <c r="DQ22" i="35"/>
  <c r="DO22" i="35"/>
  <c r="DN22" i="35"/>
  <c r="DM22" i="35"/>
  <c r="DL22" i="35"/>
  <c r="DK22" i="35"/>
  <c r="DJ22" i="35"/>
  <c r="DI22" i="35"/>
  <c r="DH22" i="35"/>
  <c r="DG22" i="35"/>
  <c r="DF22" i="35"/>
  <c r="DE22" i="35"/>
  <c r="DD22" i="35"/>
  <c r="DC22" i="35"/>
  <c r="DB22" i="35"/>
  <c r="DA22" i="35"/>
  <c r="CZ22" i="35"/>
  <c r="CY22" i="35"/>
  <c r="CX22" i="35"/>
  <c r="CW22" i="35"/>
  <c r="CV22" i="35"/>
  <c r="CU22" i="35"/>
  <c r="CT22" i="35"/>
  <c r="CR22" i="35"/>
  <c r="CQ22" i="35"/>
  <c r="CP22" i="35"/>
  <c r="CO22" i="35"/>
  <c r="CN22" i="35"/>
  <c r="CM22" i="35"/>
  <c r="CL22" i="35"/>
  <c r="CK22" i="35"/>
  <c r="CJ22" i="35"/>
  <c r="CI22" i="35"/>
  <c r="CH22" i="35"/>
  <c r="CG22" i="35"/>
  <c r="CF22" i="35"/>
  <c r="CE22" i="35"/>
  <c r="CD22" i="35"/>
  <c r="CC22" i="35"/>
  <c r="CB22" i="35"/>
  <c r="CA22" i="35"/>
  <c r="BZ22" i="35"/>
  <c r="BX22" i="35"/>
  <c r="BW22" i="35"/>
  <c r="BV22" i="35"/>
  <c r="BU22" i="35"/>
  <c r="BT22" i="35"/>
  <c r="BS22" i="35"/>
  <c r="BR22" i="35"/>
  <c r="BQ22" i="35"/>
  <c r="BP22" i="35"/>
  <c r="BO22" i="35"/>
  <c r="BN22" i="35"/>
  <c r="BM22" i="35"/>
  <c r="BL22" i="35"/>
  <c r="BK22" i="35"/>
  <c r="BI22" i="35"/>
  <c r="BH22" i="35"/>
  <c r="BG22" i="35"/>
  <c r="BF22" i="35"/>
  <c r="BE22" i="35"/>
  <c r="BD22" i="35"/>
  <c r="BC22" i="35"/>
  <c r="BB22" i="35"/>
  <c r="BA22" i="35"/>
  <c r="AY22" i="35"/>
  <c r="AX22" i="35"/>
  <c r="AW22" i="35"/>
  <c r="AV22" i="35"/>
  <c r="AU22" i="35"/>
  <c r="AT22" i="35"/>
  <c r="AS22" i="35"/>
  <c r="AR22" i="35"/>
  <c r="AQ22" i="35"/>
  <c r="AP22" i="35"/>
  <c r="AO22" i="35"/>
  <c r="AN22" i="35"/>
  <c r="AM22" i="35"/>
  <c r="AL22" i="35"/>
  <c r="AK22" i="35"/>
  <c r="AJ22" i="35"/>
  <c r="AH22" i="35"/>
  <c r="AG22" i="35"/>
  <c r="AF22" i="35"/>
  <c r="AE22" i="35"/>
  <c r="AD22" i="35"/>
  <c r="AC22" i="35"/>
  <c r="AB22" i="35"/>
  <c r="AA22" i="35"/>
  <c r="Z22" i="35"/>
  <c r="Y22" i="35"/>
  <c r="X22" i="35"/>
  <c r="W22" i="35"/>
  <c r="V22" i="35"/>
  <c r="U22" i="35"/>
  <c r="T22" i="35"/>
  <c r="S22" i="35"/>
  <c r="R22" i="35"/>
  <c r="Q22" i="35"/>
  <c r="P22" i="35"/>
  <c r="O22" i="35"/>
  <c r="N22" i="35"/>
  <c r="M22" i="35"/>
  <c r="L22" i="35"/>
  <c r="K22" i="35"/>
  <c r="J22" i="35"/>
  <c r="I22" i="35"/>
  <c r="H22" i="35"/>
  <c r="G22" i="35"/>
  <c r="F22" i="35"/>
  <c r="E22" i="35"/>
  <c r="D22" i="35"/>
  <c r="FR21" i="35"/>
  <c r="FQ21" i="35"/>
  <c r="FP21" i="35"/>
  <c r="FO21" i="35"/>
  <c r="FN21" i="35"/>
  <c r="FM21" i="35"/>
  <c r="FL21" i="35"/>
  <c r="FK21" i="35"/>
  <c r="FJ21" i="35"/>
  <c r="FI21" i="35"/>
  <c r="FH21" i="35"/>
  <c r="FG21" i="35"/>
  <c r="FF21" i="35"/>
  <c r="FE21" i="35"/>
  <c r="FD21" i="35"/>
  <c r="FC21" i="35"/>
  <c r="FB21" i="35"/>
  <c r="FA21" i="35"/>
  <c r="EZ21" i="35"/>
  <c r="EY21" i="35"/>
  <c r="EX21" i="35"/>
  <c r="EW21" i="35"/>
  <c r="EV21" i="35"/>
  <c r="EU21" i="35"/>
  <c r="ET21" i="35"/>
  <c r="ES21" i="35"/>
  <c r="ER21" i="35"/>
  <c r="EQ21" i="35"/>
  <c r="EP21" i="35"/>
  <c r="EO21" i="35"/>
  <c r="EN21" i="35"/>
  <c r="EM21" i="35"/>
  <c r="EL21" i="35"/>
  <c r="EK21" i="35"/>
  <c r="EJ21" i="35"/>
  <c r="EI21" i="35"/>
  <c r="EH21" i="35"/>
  <c r="EG21" i="35"/>
  <c r="EF21" i="35"/>
  <c r="EE21" i="35"/>
  <c r="ED21" i="35"/>
  <c r="EC21" i="35"/>
  <c r="EB21" i="35"/>
  <c r="EA21" i="35"/>
  <c r="DZ21" i="35"/>
  <c r="DY21" i="35"/>
  <c r="DX21" i="35"/>
  <c r="DW21" i="35"/>
  <c r="DV21" i="35"/>
  <c r="DU21" i="35"/>
  <c r="DT21" i="35"/>
  <c r="DS21" i="35"/>
  <c r="DR21" i="35"/>
  <c r="DQ21" i="35"/>
  <c r="DO21" i="35"/>
  <c r="DN21" i="35"/>
  <c r="DM21" i="35"/>
  <c r="DL21" i="35"/>
  <c r="DK21" i="35"/>
  <c r="DJ21" i="35"/>
  <c r="DI21" i="35"/>
  <c r="DH21" i="35"/>
  <c r="DG21" i="35"/>
  <c r="DF21" i="35"/>
  <c r="DE21" i="35"/>
  <c r="DD21" i="35"/>
  <c r="DC21" i="35"/>
  <c r="DB21" i="35"/>
  <c r="DA21" i="35"/>
  <c r="CZ21" i="35"/>
  <c r="CY21" i="35"/>
  <c r="CX21" i="35"/>
  <c r="CW21" i="35"/>
  <c r="CV21" i="35"/>
  <c r="CU21" i="35"/>
  <c r="CT21" i="35"/>
  <c r="CR21" i="35"/>
  <c r="CQ21" i="35"/>
  <c r="CP21" i="35"/>
  <c r="CO21" i="35"/>
  <c r="CN21" i="35"/>
  <c r="CM21" i="35"/>
  <c r="CL21" i="35"/>
  <c r="CK21" i="35"/>
  <c r="CJ21" i="35"/>
  <c r="CI21" i="35"/>
  <c r="CH21" i="35"/>
  <c r="CG21" i="35"/>
  <c r="CF21" i="35"/>
  <c r="CE21" i="35"/>
  <c r="CD21" i="35"/>
  <c r="CC21" i="35"/>
  <c r="CB21" i="35"/>
  <c r="CA21" i="35"/>
  <c r="BZ21" i="35"/>
  <c r="BX21" i="35"/>
  <c r="BW21" i="35"/>
  <c r="BV21" i="35"/>
  <c r="BU21" i="35"/>
  <c r="BT21" i="35"/>
  <c r="BS21" i="35"/>
  <c r="BR21" i="35"/>
  <c r="BQ21" i="35"/>
  <c r="BP21" i="35"/>
  <c r="BO21" i="35"/>
  <c r="BN21" i="35"/>
  <c r="BM21" i="35"/>
  <c r="BL21" i="35"/>
  <c r="BK21" i="35"/>
  <c r="BI21" i="35"/>
  <c r="BH21" i="35"/>
  <c r="BG21" i="35"/>
  <c r="BF21" i="35"/>
  <c r="BE21" i="35"/>
  <c r="BD21" i="35"/>
  <c r="BC21" i="35"/>
  <c r="BB21" i="35"/>
  <c r="BA21" i="35"/>
  <c r="AY21" i="35"/>
  <c r="AX21" i="35"/>
  <c r="AW21" i="35"/>
  <c r="AV21" i="35"/>
  <c r="AU21" i="35"/>
  <c r="AT21" i="35"/>
  <c r="AS21" i="35"/>
  <c r="AR21" i="35"/>
  <c r="AQ21" i="35"/>
  <c r="AP21" i="35"/>
  <c r="AO21" i="35"/>
  <c r="AN21" i="35"/>
  <c r="AM21" i="35"/>
  <c r="AL21" i="35"/>
  <c r="AK21" i="35"/>
  <c r="AJ21" i="35"/>
  <c r="AH21" i="35"/>
  <c r="AG21" i="35"/>
  <c r="AF21" i="35"/>
  <c r="AE21" i="35"/>
  <c r="AD21" i="35"/>
  <c r="AC21" i="35"/>
  <c r="AB21" i="35"/>
  <c r="AA21" i="35"/>
  <c r="Z21" i="35"/>
  <c r="Y21" i="35"/>
  <c r="X21" i="35"/>
  <c r="W21" i="35"/>
  <c r="V21" i="35"/>
  <c r="U21" i="35"/>
  <c r="T21" i="35"/>
  <c r="S21" i="35"/>
  <c r="R21" i="35"/>
  <c r="Q21" i="35"/>
  <c r="P21" i="35"/>
  <c r="O21" i="35"/>
  <c r="N21" i="35"/>
  <c r="M21" i="35"/>
  <c r="L21" i="35"/>
  <c r="K21" i="35"/>
  <c r="J21" i="35"/>
  <c r="I21" i="35"/>
  <c r="H21" i="35"/>
  <c r="G21" i="35"/>
  <c r="F21" i="35"/>
  <c r="E21" i="35"/>
  <c r="D21" i="35"/>
  <c r="FR20" i="35"/>
  <c r="FQ20" i="35"/>
  <c r="FP20" i="35"/>
  <c r="FO20" i="35"/>
  <c r="FN20" i="35"/>
  <c r="FM20" i="35"/>
  <c r="FL20" i="35"/>
  <c r="FK20" i="35"/>
  <c r="FJ20" i="35"/>
  <c r="FI20" i="35"/>
  <c r="FH20" i="35"/>
  <c r="FG20" i="35"/>
  <c r="FF20" i="35"/>
  <c r="FE20" i="35"/>
  <c r="FD20" i="35"/>
  <c r="FC20" i="35"/>
  <c r="FB20" i="35"/>
  <c r="FA20" i="35"/>
  <c r="EZ20" i="35"/>
  <c r="EY20" i="35"/>
  <c r="EX20" i="35"/>
  <c r="EW20" i="35"/>
  <c r="EV20" i="35"/>
  <c r="EU20" i="35"/>
  <c r="ET20" i="35"/>
  <c r="ES20" i="35"/>
  <c r="ER20" i="35"/>
  <c r="EQ20" i="35"/>
  <c r="EP20" i="35"/>
  <c r="EO20" i="35"/>
  <c r="EN20" i="35"/>
  <c r="EM20" i="35"/>
  <c r="EL20" i="35"/>
  <c r="EK20" i="35"/>
  <c r="EJ20" i="35"/>
  <c r="EI20" i="35"/>
  <c r="EH20" i="35"/>
  <c r="EG20" i="35"/>
  <c r="EF20" i="35"/>
  <c r="EE20" i="35"/>
  <c r="ED20" i="35"/>
  <c r="EC20" i="35"/>
  <c r="EB20" i="35"/>
  <c r="EA20" i="35"/>
  <c r="DZ20" i="35"/>
  <c r="DY20" i="35"/>
  <c r="DX20" i="35"/>
  <c r="DW20" i="35"/>
  <c r="DV20" i="35"/>
  <c r="DU20" i="35"/>
  <c r="DT20" i="35"/>
  <c r="DS20" i="35"/>
  <c r="DR20" i="35"/>
  <c r="DQ20" i="35"/>
  <c r="DO20" i="35"/>
  <c r="DN20" i="35"/>
  <c r="DM20" i="35"/>
  <c r="DL20" i="35"/>
  <c r="DK20" i="35"/>
  <c r="DJ20" i="35"/>
  <c r="DI20" i="35"/>
  <c r="DH20" i="35"/>
  <c r="DG20" i="35"/>
  <c r="DF20" i="35"/>
  <c r="DE20" i="35"/>
  <c r="DD20" i="35"/>
  <c r="DC20" i="35"/>
  <c r="DB20" i="35"/>
  <c r="DA20" i="35"/>
  <c r="CZ20" i="35"/>
  <c r="CY20" i="35"/>
  <c r="CX20" i="35"/>
  <c r="CW20" i="35"/>
  <c r="CV20" i="35"/>
  <c r="CU20" i="35"/>
  <c r="CT20" i="35"/>
  <c r="CR20" i="35"/>
  <c r="CQ20" i="35"/>
  <c r="CP20" i="35"/>
  <c r="CO20" i="35"/>
  <c r="CN20" i="35"/>
  <c r="CM20" i="35"/>
  <c r="CL20" i="35"/>
  <c r="CK20" i="35"/>
  <c r="CJ20" i="35"/>
  <c r="CI20" i="35"/>
  <c r="CH20" i="35"/>
  <c r="CG20" i="35"/>
  <c r="CF20" i="35"/>
  <c r="CE20" i="35"/>
  <c r="CD20" i="35"/>
  <c r="CC20" i="35"/>
  <c r="CB20" i="35"/>
  <c r="CA20" i="35"/>
  <c r="BZ20" i="35"/>
  <c r="BX20" i="35"/>
  <c r="BW20" i="35"/>
  <c r="BV20" i="35"/>
  <c r="BU20" i="35"/>
  <c r="BT20" i="35"/>
  <c r="BS20" i="35"/>
  <c r="BR20" i="35"/>
  <c r="BQ20" i="35"/>
  <c r="BP20" i="35"/>
  <c r="BO20" i="35"/>
  <c r="BN20" i="35"/>
  <c r="BM20" i="35"/>
  <c r="BL20" i="35"/>
  <c r="BK20" i="35"/>
  <c r="BI20" i="35"/>
  <c r="BH20" i="35"/>
  <c r="BG20" i="35"/>
  <c r="BF20" i="35"/>
  <c r="BE20" i="35"/>
  <c r="BD20" i="35"/>
  <c r="BC20" i="35"/>
  <c r="BB20" i="35"/>
  <c r="BA20" i="35"/>
  <c r="AY20" i="35"/>
  <c r="AX20" i="35"/>
  <c r="AW20" i="35"/>
  <c r="AV20" i="35"/>
  <c r="AU20" i="35"/>
  <c r="AT20" i="35"/>
  <c r="AS20" i="35"/>
  <c r="AR20" i="35"/>
  <c r="AQ20" i="35"/>
  <c r="AP20" i="35"/>
  <c r="AO20" i="35"/>
  <c r="AN20" i="35"/>
  <c r="AM20" i="35"/>
  <c r="AL20" i="35"/>
  <c r="AK20" i="35"/>
  <c r="AJ20" i="35"/>
  <c r="AH20" i="35"/>
  <c r="AG20" i="35"/>
  <c r="AF20" i="35"/>
  <c r="AE20" i="35"/>
  <c r="AD20" i="35"/>
  <c r="AC20" i="35"/>
  <c r="AB20" i="35"/>
  <c r="AA20" i="35"/>
  <c r="Z20" i="35"/>
  <c r="Y20" i="35"/>
  <c r="X20" i="35"/>
  <c r="W20" i="35"/>
  <c r="V20" i="35"/>
  <c r="U20" i="35"/>
  <c r="T20" i="35"/>
  <c r="S20" i="35"/>
  <c r="R20" i="35"/>
  <c r="Q20" i="35"/>
  <c r="P20" i="35"/>
  <c r="O20" i="35"/>
  <c r="N20" i="35"/>
  <c r="M20" i="35"/>
  <c r="L20" i="35"/>
  <c r="K20" i="35"/>
  <c r="J20" i="35"/>
  <c r="I20" i="35"/>
  <c r="H20" i="35"/>
  <c r="G20" i="35"/>
  <c r="F20" i="35"/>
  <c r="E20" i="35"/>
  <c r="D20" i="35"/>
  <c r="FR19" i="35"/>
  <c r="FQ19" i="35"/>
  <c r="FP19" i="35"/>
  <c r="FO19" i="35"/>
  <c r="FN19" i="35"/>
  <c r="FM19" i="35"/>
  <c r="FL19" i="35"/>
  <c r="FK19" i="35"/>
  <c r="FJ19" i="35"/>
  <c r="FI19" i="35"/>
  <c r="FH19" i="35"/>
  <c r="FG19" i="35"/>
  <c r="FF19" i="35"/>
  <c r="FE19" i="35"/>
  <c r="FD19" i="35"/>
  <c r="FC19" i="35"/>
  <c r="FB19" i="35"/>
  <c r="FA19" i="35"/>
  <c r="EZ19" i="35"/>
  <c r="EY19" i="35"/>
  <c r="EX19" i="35"/>
  <c r="EW19" i="35"/>
  <c r="EV19" i="35"/>
  <c r="EU19" i="35"/>
  <c r="ET19" i="35"/>
  <c r="ES19" i="35"/>
  <c r="ER19" i="35"/>
  <c r="EQ19" i="35"/>
  <c r="EP19" i="35"/>
  <c r="EO19" i="35"/>
  <c r="EN19" i="35"/>
  <c r="EM19" i="35"/>
  <c r="EL19" i="35"/>
  <c r="EK19" i="35"/>
  <c r="EJ19" i="35"/>
  <c r="EI19" i="35"/>
  <c r="EH19" i="35"/>
  <c r="EG19" i="35"/>
  <c r="EF19" i="35"/>
  <c r="EE19" i="35"/>
  <c r="ED19" i="35"/>
  <c r="EC19" i="35"/>
  <c r="EB19" i="35"/>
  <c r="EA19" i="35"/>
  <c r="DZ19" i="35"/>
  <c r="DY19" i="35"/>
  <c r="DX19" i="35"/>
  <c r="DW19" i="35"/>
  <c r="DV19" i="35"/>
  <c r="DU19" i="35"/>
  <c r="DT19" i="35"/>
  <c r="DS19" i="35"/>
  <c r="DR19" i="35"/>
  <c r="DQ19" i="35"/>
  <c r="DO19" i="35"/>
  <c r="DN19" i="35"/>
  <c r="DM19" i="35"/>
  <c r="DL19" i="35"/>
  <c r="DK19" i="35"/>
  <c r="DJ19" i="35"/>
  <c r="DI19" i="35"/>
  <c r="DH19" i="35"/>
  <c r="DG19" i="35"/>
  <c r="DF19" i="35"/>
  <c r="DE19" i="35"/>
  <c r="DD19" i="35"/>
  <c r="DC19" i="35"/>
  <c r="DB19" i="35"/>
  <c r="DA19" i="35"/>
  <c r="CZ19" i="35"/>
  <c r="CY19" i="35"/>
  <c r="CX19" i="35"/>
  <c r="CW19" i="35"/>
  <c r="CV19" i="35"/>
  <c r="CU19" i="35"/>
  <c r="CT19" i="35"/>
  <c r="CR19" i="35"/>
  <c r="CQ19" i="35"/>
  <c r="CP19" i="35"/>
  <c r="CO19" i="35"/>
  <c r="CN19" i="35"/>
  <c r="CM19" i="35"/>
  <c r="CL19" i="35"/>
  <c r="CK19" i="35"/>
  <c r="CJ19" i="35"/>
  <c r="CI19" i="35"/>
  <c r="CH19" i="35"/>
  <c r="CG19" i="35"/>
  <c r="CF19" i="35"/>
  <c r="CE19" i="35"/>
  <c r="CD19" i="35"/>
  <c r="CC19" i="35"/>
  <c r="CB19" i="35"/>
  <c r="CA19" i="35"/>
  <c r="BZ19" i="35"/>
  <c r="BX19" i="35"/>
  <c r="BW19" i="35"/>
  <c r="BV19" i="35"/>
  <c r="BU19" i="35"/>
  <c r="BT19" i="35"/>
  <c r="BS19" i="35"/>
  <c r="BR19" i="35"/>
  <c r="BQ19" i="35"/>
  <c r="BP19" i="35"/>
  <c r="BO19" i="35"/>
  <c r="BN19" i="35"/>
  <c r="BM19" i="35"/>
  <c r="BL19" i="35"/>
  <c r="BK19" i="35"/>
  <c r="BI19" i="35"/>
  <c r="BH19" i="35"/>
  <c r="BG19" i="35"/>
  <c r="BF19" i="35"/>
  <c r="BE19" i="35"/>
  <c r="BD19" i="35"/>
  <c r="BC19" i="35"/>
  <c r="BB19" i="35"/>
  <c r="BA19" i="35"/>
  <c r="AY19" i="35"/>
  <c r="AX19" i="35"/>
  <c r="AW19" i="35"/>
  <c r="AV19" i="35"/>
  <c r="AU19" i="35"/>
  <c r="AT19" i="35"/>
  <c r="AS19" i="35"/>
  <c r="AR19" i="35"/>
  <c r="AQ19" i="35"/>
  <c r="AP19" i="35"/>
  <c r="AO19" i="35"/>
  <c r="AN19" i="35"/>
  <c r="AM19" i="35"/>
  <c r="AL19" i="35"/>
  <c r="AK19" i="35"/>
  <c r="AJ19" i="35"/>
  <c r="AH19" i="35"/>
  <c r="AG19" i="35"/>
  <c r="AF19" i="35"/>
  <c r="AE19" i="35"/>
  <c r="AD19" i="35"/>
  <c r="AC19" i="35"/>
  <c r="AB19" i="35"/>
  <c r="AA19" i="35"/>
  <c r="Z19" i="35"/>
  <c r="Y19" i="35"/>
  <c r="X19" i="35"/>
  <c r="W19" i="35"/>
  <c r="V19" i="35"/>
  <c r="U19" i="35"/>
  <c r="T19" i="35"/>
  <c r="S19" i="35"/>
  <c r="R19" i="35"/>
  <c r="Q19" i="35"/>
  <c r="P19" i="35"/>
  <c r="O19" i="35"/>
  <c r="N19" i="35"/>
  <c r="M19" i="35"/>
  <c r="L19" i="35"/>
  <c r="K19" i="35"/>
  <c r="J19" i="35"/>
  <c r="I19" i="35"/>
  <c r="H19" i="35"/>
  <c r="G19" i="35"/>
  <c r="F19" i="35"/>
  <c r="E19" i="35"/>
  <c r="D19" i="35"/>
  <c r="FR18" i="35"/>
  <c r="FQ18" i="35"/>
  <c r="FP18" i="35"/>
  <c r="FO18" i="35"/>
  <c r="FN18" i="35"/>
  <c r="FM18" i="35"/>
  <c r="FL18" i="35"/>
  <c r="FK18" i="35"/>
  <c r="FJ18" i="35"/>
  <c r="FI18" i="35"/>
  <c r="FH18" i="35"/>
  <c r="FG18" i="35"/>
  <c r="FF18" i="35"/>
  <c r="FE18" i="35"/>
  <c r="FD18" i="35"/>
  <c r="FC18" i="35"/>
  <c r="FB18" i="35"/>
  <c r="FA18" i="35"/>
  <c r="EZ18" i="35"/>
  <c r="EY18" i="35"/>
  <c r="EX18" i="35"/>
  <c r="EW18" i="35"/>
  <c r="EV18" i="35"/>
  <c r="EU18" i="35"/>
  <c r="ET18" i="35"/>
  <c r="ES18" i="35"/>
  <c r="ER18" i="35"/>
  <c r="EQ18" i="35"/>
  <c r="EP18" i="35"/>
  <c r="EO18" i="35"/>
  <c r="EN18" i="35"/>
  <c r="EM18" i="35"/>
  <c r="EL18" i="35"/>
  <c r="EK18" i="35"/>
  <c r="EJ18" i="35"/>
  <c r="EI18" i="35"/>
  <c r="EH18" i="35"/>
  <c r="EG18" i="35"/>
  <c r="EF18" i="35"/>
  <c r="EE18" i="35"/>
  <c r="ED18" i="35"/>
  <c r="EC18" i="35"/>
  <c r="EB18" i="35"/>
  <c r="EA18" i="35"/>
  <c r="DZ18" i="35"/>
  <c r="DY18" i="35"/>
  <c r="DX18" i="35"/>
  <c r="DW18" i="35"/>
  <c r="DV18" i="35"/>
  <c r="DU18" i="35"/>
  <c r="DT18" i="35"/>
  <c r="DS18" i="35"/>
  <c r="DR18" i="35"/>
  <c r="DQ18" i="35"/>
  <c r="DO18" i="35"/>
  <c r="DN18" i="35"/>
  <c r="DM18" i="35"/>
  <c r="DL18" i="35"/>
  <c r="DK18" i="35"/>
  <c r="DJ18" i="35"/>
  <c r="DI18" i="35"/>
  <c r="DH18" i="35"/>
  <c r="DG18" i="35"/>
  <c r="DF18" i="35"/>
  <c r="DE18" i="35"/>
  <c r="DD18" i="35"/>
  <c r="DC18" i="35"/>
  <c r="DB18" i="35"/>
  <c r="DA18" i="35"/>
  <c r="CZ18" i="35"/>
  <c r="CY18" i="35"/>
  <c r="CX18" i="35"/>
  <c r="CW18" i="35"/>
  <c r="CV18" i="35"/>
  <c r="CU18" i="35"/>
  <c r="CT18" i="35"/>
  <c r="CR18" i="35"/>
  <c r="CQ18" i="35"/>
  <c r="CP18" i="35"/>
  <c r="CO18" i="35"/>
  <c r="CN18" i="35"/>
  <c r="CM18" i="35"/>
  <c r="CL18" i="35"/>
  <c r="CK18" i="35"/>
  <c r="CJ18" i="35"/>
  <c r="CI18" i="35"/>
  <c r="CH18" i="35"/>
  <c r="CG18" i="35"/>
  <c r="CF18" i="35"/>
  <c r="CE18" i="35"/>
  <c r="CD18" i="35"/>
  <c r="CC18" i="35"/>
  <c r="CB18" i="35"/>
  <c r="CA18" i="35"/>
  <c r="BZ18" i="35"/>
  <c r="BX18" i="35"/>
  <c r="BW18" i="35"/>
  <c r="BV18" i="35"/>
  <c r="BU18" i="35"/>
  <c r="BT18" i="35"/>
  <c r="BS18" i="35"/>
  <c r="BR18" i="35"/>
  <c r="BQ18" i="35"/>
  <c r="BP18" i="35"/>
  <c r="BO18" i="35"/>
  <c r="BN18" i="35"/>
  <c r="BM18" i="35"/>
  <c r="BL18" i="35"/>
  <c r="BK18" i="35"/>
  <c r="BI18" i="35"/>
  <c r="BH18" i="35"/>
  <c r="BG18" i="35"/>
  <c r="BF18" i="35"/>
  <c r="BE18" i="35"/>
  <c r="BD18" i="35"/>
  <c r="BC18" i="35"/>
  <c r="BB18" i="35"/>
  <c r="BA18" i="35"/>
  <c r="AY18" i="35"/>
  <c r="AX18" i="35"/>
  <c r="AW18" i="35"/>
  <c r="AV18" i="35"/>
  <c r="AU18" i="35"/>
  <c r="AT18" i="35"/>
  <c r="AS18" i="35"/>
  <c r="AR18" i="35"/>
  <c r="AQ18" i="35"/>
  <c r="AP18" i="35"/>
  <c r="AO18" i="35"/>
  <c r="AN18" i="35"/>
  <c r="AM18" i="35"/>
  <c r="AL18" i="35"/>
  <c r="AK18" i="35"/>
  <c r="AJ18" i="35"/>
  <c r="AH18" i="35"/>
  <c r="AG18" i="35"/>
  <c r="AF18" i="35"/>
  <c r="AE18" i="35"/>
  <c r="AD18" i="35"/>
  <c r="AC18" i="35"/>
  <c r="AB18" i="35"/>
  <c r="AA18" i="35"/>
  <c r="Z18" i="35"/>
  <c r="Y18" i="35"/>
  <c r="X18" i="35"/>
  <c r="W18" i="35"/>
  <c r="V18" i="35"/>
  <c r="U18" i="35"/>
  <c r="T18" i="35"/>
  <c r="S18" i="35"/>
  <c r="R18" i="35"/>
  <c r="Q18" i="35"/>
  <c r="P18" i="35"/>
  <c r="O18" i="35"/>
  <c r="N18" i="35"/>
  <c r="M18" i="35"/>
  <c r="L18" i="35"/>
  <c r="K18" i="35"/>
  <c r="J18" i="35"/>
  <c r="I18" i="35"/>
  <c r="H18" i="35"/>
  <c r="G18" i="35"/>
  <c r="F18" i="35"/>
  <c r="E18" i="35"/>
  <c r="D18" i="35"/>
  <c r="FR17" i="35"/>
  <c r="FQ17" i="35"/>
  <c r="FP17" i="35"/>
  <c r="FO17" i="35"/>
  <c r="FN17" i="35"/>
  <c r="FM17" i="35"/>
  <c r="FL17" i="35"/>
  <c r="FK17" i="35"/>
  <c r="FJ17" i="35"/>
  <c r="FI17" i="35"/>
  <c r="FH17" i="35"/>
  <c r="FG17" i="35"/>
  <c r="FF17" i="35"/>
  <c r="FE17" i="35"/>
  <c r="FD17" i="35"/>
  <c r="FC17" i="35"/>
  <c r="FB17" i="35"/>
  <c r="FA17" i="35"/>
  <c r="EZ17" i="35"/>
  <c r="EY17" i="35"/>
  <c r="EX17" i="35"/>
  <c r="EW17" i="35"/>
  <c r="EV17" i="35"/>
  <c r="EU17" i="35"/>
  <c r="ET17" i="35"/>
  <c r="ES17" i="35"/>
  <c r="ER17" i="35"/>
  <c r="EQ17" i="35"/>
  <c r="EP17" i="35"/>
  <c r="EO17" i="35"/>
  <c r="EN17" i="35"/>
  <c r="EM17" i="35"/>
  <c r="EL17" i="35"/>
  <c r="EK17" i="35"/>
  <c r="EJ17" i="35"/>
  <c r="EI17" i="35"/>
  <c r="EH17" i="35"/>
  <c r="EG17" i="35"/>
  <c r="EF17" i="35"/>
  <c r="EE17" i="35"/>
  <c r="ED17" i="35"/>
  <c r="EC17" i="35"/>
  <c r="EB17" i="35"/>
  <c r="EA17" i="35"/>
  <c r="DZ17" i="35"/>
  <c r="DY17" i="35"/>
  <c r="DX17" i="35"/>
  <c r="DW17" i="35"/>
  <c r="DV17" i="35"/>
  <c r="DU17" i="35"/>
  <c r="DT17" i="35"/>
  <c r="DS17" i="35"/>
  <c r="DR17" i="35"/>
  <c r="DQ17" i="35"/>
  <c r="DO17" i="35"/>
  <c r="DN17" i="35"/>
  <c r="DM17" i="35"/>
  <c r="DL17" i="35"/>
  <c r="DK17" i="35"/>
  <c r="DJ17" i="35"/>
  <c r="DI17" i="35"/>
  <c r="DH17" i="35"/>
  <c r="DG17" i="35"/>
  <c r="DF17" i="35"/>
  <c r="DE17" i="35"/>
  <c r="DD17" i="35"/>
  <c r="DC17" i="35"/>
  <c r="DB17" i="35"/>
  <c r="DA17" i="35"/>
  <c r="CZ17" i="35"/>
  <c r="CY17" i="35"/>
  <c r="CX17" i="35"/>
  <c r="CW17" i="35"/>
  <c r="CV17" i="35"/>
  <c r="CU17" i="35"/>
  <c r="CT17" i="35"/>
  <c r="CR17" i="35"/>
  <c r="CQ17" i="35"/>
  <c r="CP17" i="35"/>
  <c r="CO17" i="35"/>
  <c r="CN17" i="35"/>
  <c r="CM17" i="35"/>
  <c r="CL17" i="35"/>
  <c r="CK17" i="35"/>
  <c r="CJ17" i="35"/>
  <c r="CI17" i="35"/>
  <c r="CH17" i="35"/>
  <c r="CG17" i="35"/>
  <c r="CF17" i="35"/>
  <c r="CE17" i="35"/>
  <c r="CD17" i="35"/>
  <c r="CC17" i="35"/>
  <c r="CB17" i="35"/>
  <c r="CA17" i="35"/>
  <c r="BZ17" i="35"/>
  <c r="BX17" i="35"/>
  <c r="BW17" i="35"/>
  <c r="BV17" i="35"/>
  <c r="BU17" i="35"/>
  <c r="BT17" i="35"/>
  <c r="BS17" i="35"/>
  <c r="BR17" i="35"/>
  <c r="BQ17" i="35"/>
  <c r="BP17" i="35"/>
  <c r="BO17" i="35"/>
  <c r="BN17" i="35"/>
  <c r="BM17" i="35"/>
  <c r="BL17" i="35"/>
  <c r="BK17" i="35"/>
  <c r="BI17" i="35"/>
  <c r="BH17" i="35"/>
  <c r="BG17" i="35"/>
  <c r="BF17" i="35"/>
  <c r="BE17" i="35"/>
  <c r="BD17" i="35"/>
  <c r="BC17" i="35"/>
  <c r="BB17" i="35"/>
  <c r="BA17" i="35"/>
  <c r="AY17" i="35"/>
  <c r="AX17" i="35"/>
  <c r="AW17" i="35"/>
  <c r="AV17" i="35"/>
  <c r="AU17" i="35"/>
  <c r="AT17" i="35"/>
  <c r="AS17" i="35"/>
  <c r="AR17" i="35"/>
  <c r="AQ17" i="35"/>
  <c r="AP17" i="35"/>
  <c r="AO17" i="35"/>
  <c r="AN17" i="35"/>
  <c r="AM17" i="35"/>
  <c r="AL17" i="35"/>
  <c r="AK17" i="35"/>
  <c r="AJ17" i="35"/>
  <c r="AH17" i="35"/>
  <c r="AG17" i="35"/>
  <c r="AF17" i="35"/>
  <c r="AE17" i="35"/>
  <c r="AD17" i="35"/>
  <c r="AC17" i="35"/>
  <c r="AB17" i="35"/>
  <c r="AA17" i="35"/>
  <c r="Z17" i="35"/>
  <c r="Y17" i="35"/>
  <c r="X17" i="35"/>
  <c r="W17" i="35"/>
  <c r="V17" i="35"/>
  <c r="U17" i="35"/>
  <c r="T17" i="35"/>
  <c r="S17" i="35"/>
  <c r="R17" i="35"/>
  <c r="Q17" i="35"/>
  <c r="P17" i="35"/>
  <c r="O17" i="35"/>
  <c r="N17" i="35"/>
  <c r="M17" i="35"/>
  <c r="L17" i="35"/>
  <c r="K17" i="35"/>
  <c r="J17" i="35"/>
  <c r="I17" i="35"/>
  <c r="H17" i="35"/>
  <c r="G17" i="35"/>
  <c r="F17" i="35"/>
  <c r="E17" i="35"/>
  <c r="D17" i="35"/>
  <c r="FR16" i="35"/>
  <c r="FQ16" i="35"/>
  <c r="FP16" i="35"/>
  <c r="FO16" i="35"/>
  <c r="FN16" i="35"/>
  <c r="FM16" i="35"/>
  <c r="FL16" i="35"/>
  <c r="FK16" i="35"/>
  <c r="FJ16" i="35"/>
  <c r="FI16" i="35"/>
  <c r="FH16" i="35"/>
  <c r="FG16" i="35"/>
  <c r="FF16" i="35"/>
  <c r="FE16" i="35"/>
  <c r="FD16" i="35"/>
  <c r="FC16" i="35"/>
  <c r="FB16" i="35"/>
  <c r="FA16" i="35"/>
  <c r="EZ16" i="35"/>
  <c r="EY16" i="35"/>
  <c r="EX16" i="35"/>
  <c r="EW16" i="35"/>
  <c r="EV16" i="35"/>
  <c r="EU16" i="35"/>
  <c r="ET16" i="35"/>
  <c r="ES16" i="35"/>
  <c r="ER16" i="35"/>
  <c r="EQ16" i="35"/>
  <c r="EP16" i="35"/>
  <c r="EO16" i="35"/>
  <c r="EN16" i="35"/>
  <c r="EM16" i="35"/>
  <c r="EL16" i="35"/>
  <c r="EK16" i="35"/>
  <c r="EJ16" i="35"/>
  <c r="EI16" i="35"/>
  <c r="EH16" i="35"/>
  <c r="EG16" i="35"/>
  <c r="EF16" i="35"/>
  <c r="EE16" i="35"/>
  <c r="ED16" i="35"/>
  <c r="EC16" i="35"/>
  <c r="EB16" i="35"/>
  <c r="EA16" i="35"/>
  <c r="DZ16" i="35"/>
  <c r="DY16" i="35"/>
  <c r="DX16" i="35"/>
  <c r="DW16" i="35"/>
  <c r="DV16" i="35"/>
  <c r="DU16" i="35"/>
  <c r="DT16" i="35"/>
  <c r="DS16" i="35"/>
  <c r="DR16" i="35"/>
  <c r="DQ16" i="35"/>
  <c r="DO16" i="35"/>
  <c r="DN16" i="35"/>
  <c r="DM16" i="35"/>
  <c r="DL16" i="35"/>
  <c r="DK16" i="35"/>
  <c r="DJ16" i="35"/>
  <c r="DI16" i="35"/>
  <c r="DH16" i="35"/>
  <c r="DG16" i="35"/>
  <c r="DF16" i="35"/>
  <c r="DE16" i="35"/>
  <c r="DD16" i="35"/>
  <c r="DC16" i="35"/>
  <c r="DB16" i="35"/>
  <c r="DA16" i="35"/>
  <c r="CZ16" i="35"/>
  <c r="CY16" i="35"/>
  <c r="CX16" i="35"/>
  <c r="CW16" i="35"/>
  <c r="CV16" i="35"/>
  <c r="CU16" i="35"/>
  <c r="CT16" i="35"/>
  <c r="CR16" i="35"/>
  <c r="CQ16" i="35"/>
  <c r="CP16" i="35"/>
  <c r="CO16" i="35"/>
  <c r="CN16" i="35"/>
  <c r="CM16" i="35"/>
  <c r="CL16" i="35"/>
  <c r="CK16" i="35"/>
  <c r="CJ16" i="35"/>
  <c r="CI16" i="35"/>
  <c r="CH16" i="35"/>
  <c r="CG16" i="35"/>
  <c r="CF16" i="35"/>
  <c r="CE16" i="35"/>
  <c r="CD16" i="35"/>
  <c r="CC16" i="35"/>
  <c r="CB16" i="35"/>
  <c r="CA16" i="35"/>
  <c r="BZ16" i="35"/>
  <c r="BX16" i="35"/>
  <c r="BW16" i="35"/>
  <c r="BV16" i="35"/>
  <c r="BU16" i="35"/>
  <c r="BT16" i="35"/>
  <c r="BS16" i="35"/>
  <c r="BR16" i="35"/>
  <c r="BQ16" i="35"/>
  <c r="BP16" i="35"/>
  <c r="BO16" i="35"/>
  <c r="BN16" i="35"/>
  <c r="BM16" i="35"/>
  <c r="BL16" i="35"/>
  <c r="BK16" i="35"/>
  <c r="BI16" i="35"/>
  <c r="BH16" i="35"/>
  <c r="BG16" i="35"/>
  <c r="BF16" i="35"/>
  <c r="BE16" i="35"/>
  <c r="BD16" i="35"/>
  <c r="BC16" i="35"/>
  <c r="BB16" i="35"/>
  <c r="BA16" i="35"/>
  <c r="AY16" i="35"/>
  <c r="AX16" i="35"/>
  <c r="AW16" i="35"/>
  <c r="AV16" i="35"/>
  <c r="AU16" i="35"/>
  <c r="AT16" i="35"/>
  <c r="AS16" i="35"/>
  <c r="AR16" i="35"/>
  <c r="AQ16" i="35"/>
  <c r="AP16" i="35"/>
  <c r="AO16" i="35"/>
  <c r="AN16" i="35"/>
  <c r="AM16" i="35"/>
  <c r="AL16" i="35"/>
  <c r="AK16" i="35"/>
  <c r="AJ16" i="35"/>
  <c r="AH16" i="35"/>
  <c r="AG16" i="35"/>
  <c r="AF16" i="35"/>
  <c r="AE16" i="35"/>
  <c r="AD16" i="35"/>
  <c r="AC16" i="35"/>
  <c r="AB16" i="35"/>
  <c r="AA16" i="35"/>
  <c r="Z16" i="35"/>
  <c r="Y16" i="35"/>
  <c r="X16" i="35"/>
  <c r="W16" i="35"/>
  <c r="V16" i="35"/>
  <c r="U16" i="35"/>
  <c r="T16" i="35"/>
  <c r="S16" i="35"/>
  <c r="R16" i="35"/>
  <c r="Q16" i="35"/>
  <c r="P16" i="35"/>
  <c r="O16" i="35"/>
  <c r="N16" i="35"/>
  <c r="M16" i="35"/>
  <c r="L16" i="35"/>
  <c r="K16" i="35"/>
  <c r="J16" i="35"/>
  <c r="I16" i="35"/>
  <c r="H16" i="35"/>
  <c r="G16" i="35"/>
  <c r="F16" i="35"/>
  <c r="E16" i="35"/>
  <c r="D16" i="35"/>
  <c r="FR15" i="35"/>
  <c r="FQ15" i="35"/>
  <c r="FP15" i="35"/>
  <c r="FO15" i="35"/>
  <c r="FN15" i="35"/>
  <c r="FM15" i="35"/>
  <c r="FL15" i="35"/>
  <c r="FK15" i="35"/>
  <c r="FJ15" i="35"/>
  <c r="FI15" i="35"/>
  <c r="FH15" i="35"/>
  <c r="FG15" i="35"/>
  <c r="FF15" i="35"/>
  <c r="FE15" i="35"/>
  <c r="FD15" i="35"/>
  <c r="FC15" i="35"/>
  <c r="FB15" i="35"/>
  <c r="FA15" i="35"/>
  <c r="EZ15" i="35"/>
  <c r="EY15" i="35"/>
  <c r="EX15" i="35"/>
  <c r="EW15" i="35"/>
  <c r="EV15" i="35"/>
  <c r="EU15" i="35"/>
  <c r="ET15" i="35"/>
  <c r="ES15" i="35"/>
  <c r="ER15" i="35"/>
  <c r="EQ15" i="35"/>
  <c r="EP15" i="35"/>
  <c r="EO15" i="35"/>
  <c r="EN15" i="35"/>
  <c r="EM15" i="35"/>
  <c r="EL15" i="35"/>
  <c r="EK15" i="35"/>
  <c r="EJ15" i="35"/>
  <c r="EI15" i="35"/>
  <c r="EH15" i="35"/>
  <c r="EG15" i="35"/>
  <c r="EF15" i="35"/>
  <c r="EE15" i="35"/>
  <c r="ED15" i="35"/>
  <c r="EC15" i="35"/>
  <c r="EB15" i="35"/>
  <c r="EA15" i="35"/>
  <c r="DZ15" i="35"/>
  <c r="DY15" i="35"/>
  <c r="DX15" i="35"/>
  <c r="DW15" i="35"/>
  <c r="DV15" i="35"/>
  <c r="DU15" i="35"/>
  <c r="DT15" i="35"/>
  <c r="DS15" i="35"/>
  <c r="DR15" i="35"/>
  <c r="DQ15" i="35"/>
  <c r="DO15" i="35"/>
  <c r="DN15" i="35"/>
  <c r="DM15" i="35"/>
  <c r="DL15" i="35"/>
  <c r="DK15" i="35"/>
  <c r="DJ15" i="35"/>
  <c r="DI15" i="35"/>
  <c r="DH15" i="35"/>
  <c r="DG15" i="35"/>
  <c r="DF15" i="35"/>
  <c r="DE15" i="35"/>
  <c r="DD15" i="35"/>
  <c r="DC15" i="35"/>
  <c r="DB15" i="35"/>
  <c r="DA15" i="35"/>
  <c r="CZ15" i="35"/>
  <c r="CY15" i="35"/>
  <c r="CX15" i="35"/>
  <c r="CW15" i="35"/>
  <c r="CV15" i="35"/>
  <c r="CU15" i="35"/>
  <c r="CT15" i="35"/>
  <c r="CR15" i="35"/>
  <c r="CQ15" i="35"/>
  <c r="CP15" i="35"/>
  <c r="CO15" i="35"/>
  <c r="CN15" i="35"/>
  <c r="CM15" i="35"/>
  <c r="CL15" i="35"/>
  <c r="CK15" i="35"/>
  <c r="CJ15" i="35"/>
  <c r="CI15" i="35"/>
  <c r="CH15" i="35"/>
  <c r="CG15" i="35"/>
  <c r="CF15" i="35"/>
  <c r="CE15" i="35"/>
  <c r="CD15" i="35"/>
  <c r="CC15" i="35"/>
  <c r="CB15" i="35"/>
  <c r="CA15" i="35"/>
  <c r="BZ15" i="35"/>
  <c r="BX15" i="35"/>
  <c r="BW15" i="35"/>
  <c r="BV15" i="35"/>
  <c r="BU15" i="35"/>
  <c r="BT15" i="35"/>
  <c r="BS15" i="35"/>
  <c r="BR15" i="35"/>
  <c r="BQ15" i="35"/>
  <c r="BP15" i="35"/>
  <c r="BO15" i="35"/>
  <c r="BN15" i="35"/>
  <c r="BM15" i="35"/>
  <c r="BL15" i="35"/>
  <c r="BK15" i="35"/>
  <c r="BI15" i="35"/>
  <c r="BH15" i="35"/>
  <c r="BG15" i="35"/>
  <c r="BF15" i="35"/>
  <c r="BE15" i="35"/>
  <c r="BD15" i="35"/>
  <c r="BC15" i="35"/>
  <c r="BB15" i="35"/>
  <c r="BA15" i="35"/>
  <c r="AY15" i="35"/>
  <c r="AX15" i="35"/>
  <c r="AW15" i="35"/>
  <c r="AV15" i="35"/>
  <c r="AU15" i="35"/>
  <c r="AT15" i="35"/>
  <c r="AS15" i="35"/>
  <c r="AR15" i="35"/>
  <c r="AQ15" i="35"/>
  <c r="AP15" i="35"/>
  <c r="AO15" i="35"/>
  <c r="AN15" i="35"/>
  <c r="AM15" i="35"/>
  <c r="AL15" i="35"/>
  <c r="AK15" i="35"/>
  <c r="AJ15" i="35"/>
  <c r="AH15" i="35"/>
  <c r="AG15" i="35"/>
  <c r="AF15" i="35"/>
  <c r="AE15" i="35"/>
  <c r="AD15" i="35"/>
  <c r="AC15" i="35"/>
  <c r="AB15" i="35"/>
  <c r="AA15" i="35"/>
  <c r="Z15" i="35"/>
  <c r="Y15" i="35"/>
  <c r="X15" i="35"/>
  <c r="W15" i="35"/>
  <c r="V15" i="35"/>
  <c r="U15" i="35"/>
  <c r="T15" i="35"/>
  <c r="S15" i="35"/>
  <c r="R15" i="35"/>
  <c r="Q15" i="35"/>
  <c r="P15" i="35"/>
  <c r="O15" i="35"/>
  <c r="N15" i="35"/>
  <c r="M15" i="35"/>
  <c r="L15" i="35"/>
  <c r="K15" i="35"/>
  <c r="J15" i="35"/>
  <c r="I15" i="35"/>
  <c r="H15" i="35"/>
  <c r="G15" i="35"/>
  <c r="F15" i="35"/>
  <c r="E15" i="35"/>
  <c r="D15" i="35"/>
  <c r="FR14" i="35"/>
  <c r="FQ14" i="35"/>
  <c r="FP14" i="35"/>
  <c r="FO14" i="35"/>
  <c r="FN14" i="35"/>
  <c r="FM14" i="35"/>
  <c r="FL14" i="35"/>
  <c r="FK14" i="35"/>
  <c r="FJ14" i="35"/>
  <c r="FI14" i="35"/>
  <c r="FH14" i="35"/>
  <c r="FG14" i="35"/>
  <c r="FF14" i="35"/>
  <c r="FE14" i="35"/>
  <c r="FD14" i="35"/>
  <c r="FC14" i="35"/>
  <c r="FB14" i="35"/>
  <c r="FA14" i="35"/>
  <c r="EZ14" i="35"/>
  <c r="EY14" i="35"/>
  <c r="EX14" i="35"/>
  <c r="EW14" i="35"/>
  <c r="EV14" i="35"/>
  <c r="EU14" i="35"/>
  <c r="ET14" i="35"/>
  <c r="ES14" i="35"/>
  <c r="ER14" i="35"/>
  <c r="EQ14" i="35"/>
  <c r="EP14" i="35"/>
  <c r="EO14" i="35"/>
  <c r="EN14" i="35"/>
  <c r="EM14" i="35"/>
  <c r="EL14" i="35"/>
  <c r="EK14" i="35"/>
  <c r="EJ14" i="35"/>
  <c r="EI14" i="35"/>
  <c r="EH14" i="35"/>
  <c r="EG14" i="35"/>
  <c r="EF14" i="35"/>
  <c r="EE14" i="35"/>
  <c r="ED14" i="35"/>
  <c r="EC14" i="35"/>
  <c r="EB14" i="35"/>
  <c r="EA14" i="35"/>
  <c r="DZ14" i="35"/>
  <c r="DY14" i="35"/>
  <c r="DX14" i="35"/>
  <c r="DW14" i="35"/>
  <c r="DV14" i="35"/>
  <c r="DU14" i="35"/>
  <c r="DT14" i="35"/>
  <c r="DS14" i="35"/>
  <c r="DR14" i="35"/>
  <c r="DQ14" i="35"/>
  <c r="DO14" i="35"/>
  <c r="DN14" i="35"/>
  <c r="DM14" i="35"/>
  <c r="DL14" i="35"/>
  <c r="DK14" i="35"/>
  <c r="DJ14" i="35"/>
  <c r="DI14" i="35"/>
  <c r="DH14" i="35"/>
  <c r="DG14" i="35"/>
  <c r="DF14" i="35"/>
  <c r="DE14" i="35"/>
  <c r="DD14" i="35"/>
  <c r="DC14" i="35"/>
  <c r="DB14" i="35"/>
  <c r="DA14" i="35"/>
  <c r="CZ14" i="35"/>
  <c r="CY14" i="35"/>
  <c r="CX14" i="35"/>
  <c r="CW14" i="35"/>
  <c r="CV14" i="35"/>
  <c r="CU14" i="35"/>
  <c r="CT14" i="35"/>
  <c r="CR14" i="35"/>
  <c r="CQ14" i="35"/>
  <c r="CP14" i="35"/>
  <c r="CO14" i="35"/>
  <c r="CN14" i="35"/>
  <c r="CM14" i="35"/>
  <c r="CL14" i="35"/>
  <c r="CK14" i="35"/>
  <c r="CJ14" i="35"/>
  <c r="CI14" i="35"/>
  <c r="CH14" i="35"/>
  <c r="CG14" i="35"/>
  <c r="CF14" i="35"/>
  <c r="CE14" i="35"/>
  <c r="CD14" i="35"/>
  <c r="CC14" i="35"/>
  <c r="CB14" i="35"/>
  <c r="CA14" i="35"/>
  <c r="BZ14" i="35"/>
  <c r="BX14" i="35"/>
  <c r="BW14" i="35"/>
  <c r="BV14" i="35"/>
  <c r="BU14" i="35"/>
  <c r="BT14" i="35"/>
  <c r="BS14" i="35"/>
  <c r="BR14" i="35"/>
  <c r="BQ14" i="35"/>
  <c r="BP14" i="35"/>
  <c r="BO14" i="35"/>
  <c r="BN14" i="35"/>
  <c r="BM14" i="35"/>
  <c r="BL14" i="35"/>
  <c r="BK14" i="35"/>
  <c r="BI14" i="35"/>
  <c r="BH14" i="35"/>
  <c r="BG14" i="35"/>
  <c r="BF14" i="35"/>
  <c r="BE14" i="35"/>
  <c r="BD14" i="35"/>
  <c r="BC14" i="35"/>
  <c r="BB14" i="35"/>
  <c r="BA14" i="35"/>
  <c r="AY14" i="35"/>
  <c r="AX14" i="35"/>
  <c r="AW14" i="35"/>
  <c r="AV14" i="35"/>
  <c r="AU14" i="35"/>
  <c r="AT14" i="35"/>
  <c r="AS14" i="35"/>
  <c r="AR14" i="35"/>
  <c r="AQ14" i="35"/>
  <c r="AP14" i="35"/>
  <c r="AO14" i="35"/>
  <c r="AN14" i="35"/>
  <c r="AM14" i="35"/>
  <c r="AL14" i="35"/>
  <c r="AK14" i="35"/>
  <c r="AJ14" i="35"/>
  <c r="AH14" i="35"/>
  <c r="AG14" i="35"/>
  <c r="AF14" i="35"/>
  <c r="AE14" i="35"/>
  <c r="AD14" i="35"/>
  <c r="AC14" i="35"/>
  <c r="AB14" i="35"/>
  <c r="AA14" i="35"/>
  <c r="Z14" i="35"/>
  <c r="Y14" i="35"/>
  <c r="X14" i="35"/>
  <c r="W14" i="35"/>
  <c r="V14" i="35"/>
  <c r="U14" i="35"/>
  <c r="T14" i="35"/>
  <c r="S14" i="35"/>
  <c r="R14" i="35"/>
  <c r="Q14" i="35"/>
  <c r="P14" i="35"/>
  <c r="O14" i="35"/>
  <c r="N14" i="35"/>
  <c r="M14" i="35"/>
  <c r="L14" i="35"/>
  <c r="K14" i="35"/>
  <c r="J14" i="35"/>
  <c r="I14" i="35"/>
  <c r="H14" i="35"/>
  <c r="G14" i="35"/>
  <c r="F14" i="35"/>
  <c r="E14" i="35"/>
  <c r="D14" i="35"/>
  <c r="FR13" i="35"/>
  <c r="FQ13" i="35"/>
  <c r="FP13" i="35"/>
  <c r="FO13" i="35"/>
  <c r="FN13" i="35"/>
  <c r="FM13" i="35"/>
  <c r="FL13" i="35"/>
  <c r="FK13" i="35"/>
  <c r="FJ13" i="35"/>
  <c r="FI13" i="35"/>
  <c r="FH13" i="35"/>
  <c r="FG13" i="35"/>
  <c r="FF13" i="35"/>
  <c r="FE13" i="35"/>
  <c r="FD13" i="35"/>
  <c r="FC13" i="35"/>
  <c r="FB13" i="35"/>
  <c r="FA13" i="35"/>
  <c r="EZ13" i="35"/>
  <c r="EY13" i="35"/>
  <c r="EX13" i="35"/>
  <c r="EW13" i="35"/>
  <c r="EV13" i="35"/>
  <c r="EU13" i="35"/>
  <c r="ET13" i="35"/>
  <c r="ES13" i="35"/>
  <c r="ER13" i="35"/>
  <c r="EQ13" i="35"/>
  <c r="EP13" i="35"/>
  <c r="EO13" i="35"/>
  <c r="EN13" i="35"/>
  <c r="EM13" i="35"/>
  <c r="EL13" i="35"/>
  <c r="EK13" i="35"/>
  <c r="EJ13" i="35"/>
  <c r="EI13" i="35"/>
  <c r="EH13" i="35"/>
  <c r="EG13" i="35"/>
  <c r="EF13" i="35"/>
  <c r="EE13" i="35"/>
  <c r="ED13" i="35"/>
  <c r="EC13" i="35"/>
  <c r="EB13" i="35"/>
  <c r="EA13" i="35"/>
  <c r="DZ13" i="35"/>
  <c r="DY13" i="35"/>
  <c r="DX13" i="35"/>
  <c r="DW13" i="35"/>
  <c r="DV13" i="35"/>
  <c r="DU13" i="35"/>
  <c r="DT13" i="35"/>
  <c r="DS13" i="35"/>
  <c r="DR13" i="35"/>
  <c r="DQ13" i="35"/>
  <c r="DO13" i="35"/>
  <c r="DN13" i="35"/>
  <c r="DM13" i="35"/>
  <c r="DL13" i="35"/>
  <c r="DK13" i="35"/>
  <c r="DJ13" i="35"/>
  <c r="DI13" i="35"/>
  <c r="DH13" i="35"/>
  <c r="DG13" i="35"/>
  <c r="DF13" i="35"/>
  <c r="DE13" i="35"/>
  <c r="DD13" i="35"/>
  <c r="DC13" i="35"/>
  <c r="DB13" i="35"/>
  <c r="DA13" i="35"/>
  <c r="CZ13" i="35"/>
  <c r="CY13" i="35"/>
  <c r="CX13" i="35"/>
  <c r="CW13" i="35"/>
  <c r="CV13" i="35"/>
  <c r="CU13" i="35"/>
  <c r="CT13" i="35"/>
  <c r="CR13" i="35"/>
  <c r="CQ13" i="35"/>
  <c r="CP13" i="35"/>
  <c r="CO13" i="35"/>
  <c r="CN13" i="35"/>
  <c r="CM13" i="35"/>
  <c r="CL13" i="35"/>
  <c r="CK13" i="35"/>
  <c r="CJ13" i="35"/>
  <c r="CI13" i="35"/>
  <c r="CH13" i="35"/>
  <c r="CG13" i="35"/>
  <c r="CF13" i="35"/>
  <c r="CE13" i="35"/>
  <c r="CD13" i="35"/>
  <c r="CC13" i="35"/>
  <c r="CB13" i="35"/>
  <c r="CA13" i="35"/>
  <c r="BZ13" i="35"/>
  <c r="BX13" i="35"/>
  <c r="BW13" i="35"/>
  <c r="BV13" i="35"/>
  <c r="BU13" i="35"/>
  <c r="BT13" i="35"/>
  <c r="BS13" i="35"/>
  <c r="BR13" i="35"/>
  <c r="BQ13" i="35"/>
  <c r="BP13" i="35"/>
  <c r="BO13" i="35"/>
  <c r="BN13" i="35"/>
  <c r="BM13" i="35"/>
  <c r="BL13" i="35"/>
  <c r="BK13" i="35"/>
  <c r="BI13" i="35"/>
  <c r="BH13" i="35"/>
  <c r="BG13" i="35"/>
  <c r="BF13" i="35"/>
  <c r="BE13" i="35"/>
  <c r="BD13" i="35"/>
  <c r="BC13" i="35"/>
  <c r="BB13" i="35"/>
  <c r="BA13" i="35"/>
  <c r="AY13" i="35"/>
  <c r="AX13" i="35"/>
  <c r="AW13" i="35"/>
  <c r="AV13" i="35"/>
  <c r="AU13" i="35"/>
  <c r="AT13" i="35"/>
  <c r="AS13" i="35"/>
  <c r="AR13" i="35"/>
  <c r="AQ13" i="35"/>
  <c r="AP13" i="35"/>
  <c r="AO13" i="35"/>
  <c r="AN13" i="35"/>
  <c r="AM13" i="35"/>
  <c r="AL13" i="35"/>
  <c r="AK13" i="35"/>
  <c r="AJ13" i="35"/>
  <c r="AH13" i="35"/>
  <c r="AG13" i="35"/>
  <c r="AF13" i="35"/>
  <c r="AE13" i="35"/>
  <c r="AD13" i="35"/>
  <c r="AC13" i="35"/>
  <c r="AB13" i="35"/>
  <c r="AA13" i="35"/>
  <c r="Z13" i="35"/>
  <c r="Y13" i="35"/>
  <c r="X13" i="35"/>
  <c r="W13" i="35"/>
  <c r="V13" i="35"/>
  <c r="U13" i="35"/>
  <c r="T13" i="35"/>
  <c r="S13" i="35"/>
  <c r="R13" i="35"/>
  <c r="Q13" i="35"/>
  <c r="P13" i="35"/>
  <c r="O13" i="35"/>
  <c r="N13" i="35"/>
  <c r="M13" i="35"/>
  <c r="L13" i="35"/>
  <c r="K13" i="35"/>
  <c r="J13" i="35"/>
  <c r="I13" i="35"/>
  <c r="H13" i="35"/>
  <c r="G13" i="35"/>
  <c r="F13" i="35"/>
  <c r="E13" i="35"/>
  <c r="D13" i="35"/>
  <c r="FR12" i="35"/>
  <c r="FQ12" i="35"/>
  <c r="FP12" i="35"/>
  <c r="FO12" i="35"/>
  <c r="FN12" i="35"/>
  <c r="FM12" i="35"/>
  <c r="FL12" i="35"/>
  <c r="FK12" i="35"/>
  <c r="FJ12" i="35"/>
  <c r="FI12" i="35"/>
  <c r="FH12" i="35"/>
  <c r="FG12" i="35"/>
  <c r="FF12" i="35"/>
  <c r="FE12" i="35"/>
  <c r="FD12" i="35"/>
  <c r="FC12" i="35"/>
  <c r="FB12" i="35"/>
  <c r="FA12" i="35"/>
  <c r="EZ12" i="35"/>
  <c r="EY12" i="35"/>
  <c r="EX12" i="35"/>
  <c r="EW12" i="35"/>
  <c r="EV12" i="35"/>
  <c r="EU12" i="35"/>
  <c r="ET12" i="35"/>
  <c r="ES12" i="35"/>
  <c r="ER12" i="35"/>
  <c r="EQ12" i="35"/>
  <c r="EP12" i="35"/>
  <c r="EO12" i="35"/>
  <c r="EN12" i="35"/>
  <c r="EM12" i="35"/>
  <c r="EL12" i="35"/>
  <c r="EK12" i="35"/>
  <c r="EJ12" i="35"/>
  <c r="EI12" i="35"/>
  <c r="EH12" i="35"/>
  <c r="EG12" i="35"/>
  <c r="EF12" i="35"/>
  <c r="EE12" i="35"/>
  <c r="ED12" i="35"/>
  <c r="EC12" i="35"/>
  <c r="EB12" i="35"/>
  <c r="EA12" i="35"/>
  <c r="DZ12" i="35"/>
  <c r="DY12" i="35"/>
  <c r="DX12" i="35"/>
  <c r="DW12" i="35"/>
  <c r="DV12" i="35"/>
  <c r="DU12" i="35"/>
  <c r="DT12" i="35"/>
  <c r="DS12" i="35"/>
  <c r="DR12" i="35"/>
  <c r="DQ12" i="35"/>
  <c r="DO12" i="35"/>
  <c r="DN12" i="35"/>
  <c r="DM12" i="35"/>
  <c r="DL12" i="35"/>
  <c r="DK12" i="35"/>
  <c r="DJ12" i="35"/>
  <c r="DI12" i="35"/>
  <c r="DH12" i="35"/>
  <c r="DG12" i="35"/>
  <c r="DF12" i="35"/>
  <c r="DE12" i="35"/>
  <c r="DD12" i="35"/>
  <c r="DC12" i="35"/>
  <c r="DB12" i="35"/>
  <c r="DA12" i="35"/>
  <c r="CZ12" i="35"/>
  <c r="CY12" i="35"/>
  <c r="CX12" i="35"/>
  <c r="CW12" i="35"/>
  <c r="CV12" i="35"/>
  <c r="CU12" i="35"/>
  <c r="CT12" i="35"/>
  <c r="CR12" i="35"/>
  <c r="CQ12" i="35"/>
  <c r="CP12" i="35"/>
  <c r="CO12" i="35"/>
  <c r="CN12" i="35"/>
  <c r="CM12" i="35"/>
  <c r="CL12" i="35"/>
  <c r="CK12" i="35"/>
  <c r="CJ12" i="35"/>
  <c r="CI12" i="35"/>
  <c r="CH12" i="35"/>
  <c r="CG12" i="35"/>
  <c r="CF12" i="35"/>
  <c r="CE12" i="35"/>
  <c r="CD12" i="35"/>
  <c r="CC12" i="35"/>
  <c r="CB12" i="35"/>
  <c r="CA12" i="35"/>
  <c r="BZ12" i="35"/>
  <c r="BX12" i="35"/>
  <c r="BW12" i="35"/>
  <c r="BV12" i="35"/>
  <c r="BU12" i="35"/>
  <c r="BT12" i="35"/>
  <c r="BS12" i="35"/>
  <c r="BR12" i="35"/>
  <c r="BQ12" i="35"/>
  <c r="BP12" i="35"/>
  <c r="BO12" i="35"/>
  <c r="BN12" i="35"/>
  <c r="BM12" i="35"/>
  <c r="BL12" i="35"/>
  <c r="BK12" i="35"/>
  <c r="BI12" i="35"/>
  <c r="BH12" i="35"/>
  <c r="BG12" i="35"/>
  <c r="BF12" i="35"/>
  <c r="BE12" i="35"/>
  <c r="BD12" i="35"/>
  <c r="BC12" i="35"/>
  <c r="BB12" i="35"/>
  <c r="BA12" i="35"/>
  <c r="AY12" i="35"/>
  <c r="AX12" i="35"/>
  <c r="AW12" i="35"/>
  <c r="AV12" i="35"/>
  <c r="AU12" i="35"/>
  <c r="AT12" i="35"/>
  <c r="AS12" i="35"/>
  <c r="AR12" i="35"/>
  <c r="AQ12" i="35"/>
  <c r="AP12" i="35"/>
  <c r="AO12" i="35"/>
  <c r="AN12" i="35"/>
  <c r="AM12" i="35"/>
  <c r="AL12" i="35"/>
  <c r="AK12" i="35"/>
  <c r="AJ12" i="35"/>
  <c r="AH12" i="35"/>
  <c r="AG12" i="35"/>
  <c r="AF12" i="35"/>
  <c r="AE12" i="35"/>
  <c r="AD12" i="35"/>
  <c r="AC12" i="35"/>
  <c r="AB12" i="35"/>
  <c r="AA12" i="35"/>
  <c r="Z12" i="35"/>
  <c r="Y12" i="35"/>
  <c r="X12" i="35"/>
  <c r="W12" i="35"/>
  <c r="V12" i="35"/>
  <c r="U12" i="35"/>
  <c r="T12" i="35"/>
  <c r="S12" i="35"/>
  <c r="R12" i="35"/>
  <c r="Q12" i="35"/>
  <c r="P12" i="35"/>
  <c r="O12" i="35"/>
  <c r="N12" i="35"/>
  <c r="M12" i="35"/>
  <c r="L12" i="35"/>
  <c r="K12" i="35"/>
  <c r="J12" i="35"/>
  <c r="I12" i="35"/>
  <c r="H12" i="35"/>
  <c r="G12" i="35"/>
  <c r="F12" i="35"/>
  <c r="E12" i="35"/>
  <c r="D12" i="35"/>
  <c r="FR11" i="35"/>
  <c r="FQ11" i="35"/>
  <c r="FP11" i="35"/>
  <c r="FO11" i="35"/>
  <c r="FN11" i="35"/>
  <c r="FM11" i="35"/>
  <c r="FL11" i="35"/>
  <c r="FK11" i="35"/>
  <c r="FJ11" i="35"/>
  <c r="FI11" i="35"/>
  <c r="FH11" i="35"/>
  <c r="FG11" i="35"/>
  <c r="FF11" i="35"/>
  <c r="FE11" i="35"/>
  <c r="FD11" i="35"/>
  <c r="FC11" i="35"/>
  <c r="FB11" i="35"/>
  <c r="FA11" i="35"/>
  <c r="EZ11" i="35"/>
  <c r="EY11" i="35"/>
  <c r="EX11" i="35"/>
  <c r="EW11" i="35"/>
  <c r="EV11" i="35"/>
  <c r="EU11" i="35"/>
  <c r="ET11" i="35"/>
  <c r="ES11" i="35"/>
  <c r="ER11" i="35"/>
  <c r="EQ11" i="35"/>
  <c r="EP11" i="35"/>
  <c r="EO11" i="35"/>
  <c r="EN11" i="35"/>
  <c r="EM11" i="35"/>
  <c r="EL11" i="35"/>
  <c r="EK11" i="35"/>
  <c r="EJ11" i="35"/>
  <c r="EI11" i="35"/>
  <c r="EH11" i="35"/>
  <c r="EG11" i="35"/>
  <c r="EF11" i="35"/>
  <c r="EE11" i="35"/>
  <c r="ED11" i="35"/>
  <c r="EC11" i="35"/>
  <c r="EB11" i="35"/>
  <c r="EA11" i="35"/>
  <c r="DZ11" i="35"/>
  <c r="DY11" i="35"/>
  <c r="DX11" i="35"/>
  <c r="DW11" i="35"/>
  <c r="DV11" i="35"/>
  <c r="DU11" i="35"/>
  <c r="DT11" i="35"/>
  <c r="DS11" i="35"/>
  <c r="DR11" i="35"/>
  <c r="DQ11" i="35"/>
  <c r="DO11" i="35"/>
  <c r="DN11" i="35"/>
  <c r="DM11" i="35"/>
  <c r="DL11" i="35"/>
  <c r="DK11" i="35"/>
  <c r="DJ11" i="35"/>
  <c r="DI11" i="35"/>
  <c r="DH11" i="35"/>
  <c r="DG11" i="35"/>
  <c r="DF11" i="35"/>
  <c r="DE11" i="35"/>
  <c r="DD11" i="35"/>
  <c r="DC11" i="35"/>
  <c r="DB11" i="35"/>
  <c r="DA11" i="35"/>
  <c r="CZ11" i="35"/>
  <c r="CY11" i="35"/>
  <c r="CX11" i="35"/>
  <c r="CW11" i="35"/>
  <c r="CV11" i="35"/>
  <c r="CU11" i="35"/>
  <c r="CT11" i="35"/>
  <c r="CR11" i="35"/>
  <c r="CQ11" i="35"/>
  <c r="CP11" i="35"/>
  <c r="CO11" i="35"/>
  <c r="CN11" i="35"/>
  <c r="CM11" i="35"/>
  <c r="CL11" i="35"/>
  <c r="CK11" i="35"/>
  <c r="CJ11" i="35"/>
  <c r="CI11" i="35"/>
  <c r="CH11" i="35"/>
  <c r="CG11" i="35"/>
  <c r="CF11" i="35"/>
  <c r="CE11" i="35"/>
  <c r="CD11" i="35"/>
  <c r="CC11" i="35"/>
  <c r="CB11" i="35"/>
  <c r="CA11" i="35"/>
  <c r="BZ11" i="35"/>
  <c r="BX11" i="35"/>
  <c r="BW11" i="35"/>
  <c r="BV11" i="35"/>
  <c r="BU11" i="35"/>
  <c r="BT11" i="35"/>
  <c r="BS11" i="35"/>
  <c r="BR11" i="35"/>
  <c r="BQ11" i="35"/>
  <c r="BP11" i="35"/>
  <c r="BO11" i="35"/>
  <c r="BN11" i="35"/>
  <c r="BM11" i="35"/>
  <c r="BL11" i="35"/>
  <c r="BK11" i="35"/>
  <c r="BI11" i="35"/>
  <c r="BH11" i="35"/>
  <c r="BG11" i="35"/>
  <c r="BF11" i="35"/>
  <c r="BE11" i="35"/>
  <c r="BD11" i="35"/>
  <c r="BC11" i="35"/>
  <c r="BB11" i="35"/>
  <c r="BA11" i="35"/>
  <c r="AY11" i="35"/>
  <c r="AX11" i="35"/>
  <c r="AW11" i="35"/>
  <c r="AV11" i="35"/>
  <c r="AU11" i="35"/>
  <c r="AT11" i="35"/>
  <c r="AS11" i="35"/>
  <c r="AR11" i="35"/>
  <c r="AQ11" i="35"/>
  <c r="AP11" i="35"/>
  <c r="AO11" i="35"/>
  <c r="AN11" i="35"/>
  <c r="AM11" i="35"/>
  <c r="AL11" i="35"/>
  <c r="AK11" i="35"/>
  <c r="AJ11" i="35"/>
  <c r="AH11" i="35"/>
  <c r="AG11" i="35"/>
  <c r="AF11" i="35"/>
  <c r="AE11" i="35"/>
  <c r="AD11" i="35"/>
  <c r="AC11" i="35"/>
  <c r="AB11" i="35"/>
  <c r="AA11" i="35"/>
  <c r="Z11" i="35"/>
  <c r="Y11" i="35"/>
  <c r="X11" i="35"/>
  <c r="W11" i="35"/>
  <c r="V11" i="35"/>
  <c r="U11" i="35"/>
  <c r="T11" i="35"/>
  <c r="S11" i="35"/>
  <c r="R11" i="35"/>
  <c r="Q11" i="35"/>
  <c r="P11" i="35"/>
  <c r="O11" i="35"/>
  <c r="N11" i="35"/>
  <c r="M11" i="35"/>
  <c r="L11" i="35"/>
  <c r="K11" i="35"/>
  <c r="J11" i="35"/>
  <c r="I11" i="35"/>
  <c r="H11" i="35"/>
  <c r="G11" i="35"/>
  <c r="F11" i="35"/>
  <c r="E11" i="35"/>
  <c r="D11" i="35"/>
  <c r="FR10" i="35"/>
  <c r="FQ10" i="35"/>
  <c r="FP10" i="35"/>
  <c r="FO10" i="35"/>
  <c r="FN10" i="35"/>
  <c r="FM10" i="35"/>
  <c r="FL10" i="35"/>
  <c r="FK10" i="35"/>
  <c r="FJ10" i="35"/>
  <c r="FI10" i="35"/>
  <c r="FH10" i="35"/>
  <c r="FG10" i="35"/>
  <c r="FF10" i="35"/>
  <c r="FE10" i="35"/>
  <c r="FD10" i="35"/>
  <c r="FC10" i="35"/>
  <c r="FB10" i="35"/>
  <c r="FA10" i="35"/>
  <c r="EZ10" i="35"/>
  <c r="EY10" i="35"/>
  <c r="EX10" i="35"/>
  <c r="EW10" i="35"/>
  <c r="EV10" i="35"/>
  <c r="EU10" i="35"/>
  <c r="ET10" i="35"/>
  <c r="ES10" i="35"/>
  <c r="ER10" i="35"/>
  <c r="EQ10" i="35"/>
  <c r="EP10" i="35"/>
  <c r="EO10" i="35"/>
  <c r="EN10" i="35"/>
  <c r="EM10" i="35"/>
  <c r="EL10" i="35"/>
  <c r="EK10" i="35"/>
  <c r="EJ10" i="35"/>
  <c r="EI10" i="35"/>
  <c r="EH10" i="35"/>
  <c r="EG10" i="35"/>
  <c r="EF10" i="35"/>
  <c r="EE10" i="35"/>
  <c r="ED10" i="35"/>
  <c r="EC10" i="35"/>
  <c r="EB10" i="35"/>
  <c r="EA10" i="35"/>
  <c r="DZ10" i="35"/>
  <c r="DY10" i="35"/>
  <c r="DX10" i="35"/>
  <c r="DW10" i="35"/>
  <c r="DV10" i="35"/>
  <c r="DU10" i="35"/>
  <c r="DT10" i="35"/>
  <c r="DS10" i="35"/>
  <c r="DR10" i="35"/>
  <c r="DQ10" i="35"/>
  <c r="DO10" i="35"/>
  <c r="DN10" i="35"/>
  <c r="DM10" i="35"/>
  <c r="DL10" i="35"/>
  <c r="DK10" i="35"/>
  <c r="DJ10" i="35"/>
  <c r="DI10" i="35"/>
  <c r="DH10" i="35"/>
  <c r="DG10" i="35"/>
  <c r="DF10" i="35"/>
  <c r="DE10" i="35"/>
  <c r="DD10" i="35"/>
  <c r="DC10" i="35"/>
  <c r="DB10" i="35"/>
  <c r="DA10" i="35"/>
  <c r="CZ10" i="35"/>
  <c r="CY10" i="35"/>
  <c r="CX10" i="35"/>
  <c r="CW10" i="35"/>
  <c r="CV10" i="35"/>
  <c r="CU10" i="35"/>
  <c r="CT10" i="35"/>
  <c r="CR10" i="35"/>
  <c r="CQ10" i="35"/>
  <c r="CP10" i="35"/>
  <c r="CO10" i="35"/>
  <c r="CN10" i="35"/>
  <c r="CM10" i="35"/>
  <c r="CL10" i="35"/>
  <c r="CK10" i="35"/>
  <c r="CJ10" i="35"/>
  <c r="CI10" i="35"/>
  <c r="CH10" i="35"/>
  <c r="CG10" i="35"/>
  <c r="CF10" i="35"/>
  <c r="CE10" i="35"/>
  <c r="CD10" i="35"/>
  <c r="CC10" i="35"/>
  <c r="CB10" i="35"/>
  <c r="CA10" i="35"/>
  <c r="BZ10" i="35"/>
  <c r="BX10" i="35"/>
  <c r="BW10" i="35"/>
  <c r="BV10" i="35"/>
  <c r="BU10" i="35"/>
  <c r="BT10" i="35"/>
  <c r="BS10" i="35"/>
  <c r="BR10" i="35"/>
  <c r="BQ10" i="35"/>
  <c r="BP10" i="35"/>
  <c r="BO10" i="35"/>
  <c r="BN10" i="35"/>
  <c r="BM10" i="35"/>
  <c r="BL10" i="35"/>
  <c r="BK10" i="35"/>
  <c r="BI10" i="35"/>
  <c r="BH10" i="35"/>
  <c r="BG10" i="35"/>
  <c r="BF10" i="35"/>
  <c r="BE10" i="35"/>
  <c r="BD10" i="35"/>
  <c r="BC10" i="35"/>
  <c r="BB10" i="35"/>
  <c r="BA10" i="35"/>
  <c r="AY10" i="35"/>
  <c r="AX10" i="35"/>
  <c r="AW10" i="35"/>
  <c r="AV10" i="35"/>
  <c r="AU10" i="35"/>
  <c r="AT10" i="35"/>
  <c r="AS10" i="35"/>
  <c r="AR10" i="35"/>
  <c r="AQ10" i="35"/>
  <c r="AP10" i="35"/>
  <c r="AO10" i="35"/>
  <c r="AN10" i="35"/>
  <c r="AM10" i="35"/>
  <c r="AL10" i="35"/>
  <c r="AK10" i="35"/>
  <c r="AJ10" i="35"/>
  <c r="AH10" i="35"/>
  <c r="AG10" i="35"/>
  <c r="AF10" i="35"/>
  <c r="AE10" i="35"/>
  <c r="AD10" i="35"/>
  <c r="AC10" i="35"/>
  <c r="AB10" i="35"/>
  <c r="AA10" i="35"/>
  <c r="Z10" i="35"/>
  <c r="Y10" i="35"/>
  <c r="X10" i="35"/>
  <c r="W10" i="35"/>
  <c r="V10" i="35"/>
  <c r="U10" i="35"/>
  <c r="T10" i="35"/>
  <c r="S10" i="35"/>
  <c r="R10" i="35"/>
  <c r="Q10" i="35"/>
  <c r="P10" i="35"/>
  <c r="O10" i="35"/>
  <c r="N10" i="35"/>
  <c r="M10" i="35"/>
  <c r="L10" i="35"/>
  <c r="K10" i="35"/>
  <c r="J10" i="35"/>
  <c r="I10" i="35"/>
  <c r="H10" i="35"/>
  <c r="G10" i="35"/>
  <c r="F10" i="35"/>
  <c r="E10" i="35"/>
  <c r="D10" i="35"/>
  <c r="FR9" i="35"/>
  <c r="FQ9" i="35"/>
  <c r="FP9" i="35"/>
  <c r="FO9" i="35"/>
  <c r="FN9" i="35"/>
  <c r="FM9" i="35"/>
  <c r="FL9" i="35"/>
  <c r="FK9" i="35"/>
  <c r="FJ9" i="35"/>
  <c r="FI9" i="35"/>
  <c r="FH9" i="35"/>
  <c r="FG9" i="35"/>
  <c r="FF9" i="35"/>
  <c r="FE9" i="35"/>
  <c r="FD9" i="35"/>
  <c r="FC9" i="35"/>
  <c r="FB9" i="35"/>
  <c r="FA9" i="35"/>
  <c r="EZ9" i="35"/>
  <c r="EY9" i="35"/>
  <c r="EX9" i="35"/>
  <c r="EW9" i="35"/>
  <c r="EV9" i="35"/>
  <c r="EU9" i="35"/>
  <c r="ET9" i="35"/>
  <c r="ES9" i="35"/>
  <c r="ER9" i="35"/>
  <c r="EQ9" i="35"/>
  <c r="EP9" i="35"/>
  <c r="EO9" i="35"/>
  <c r="EN9" i="35"/>
  <c r="EM9" i="35"/>
  <c r="EL9" i="35"/>
  <c r="EK9" i="35"/>
  <c r="EJ9" i="35"/>
  <c r="EI9" i="35"/>
  <c r="EH9" i="35"/>
  <c r="EG9" i="35"/>
  <c r="EF9" i="35"/>
  <c r="EE9" i="35"/>
  <c r="ED9" i="35"/>
  <c r="EC9" i="35"/>
  <c r="EB9" i="35"/>
  <c r="EA9" i="35"/>
  <c r="DZ9" i="35"/>
  <c r="DY9" i="35"/>
  <c r="DX9" i="35"/>
  <c r="DW9" i="35"/>
  <c r="DV9" i="35"/>
  <c r="DU9" i="35"/>
  <c r="DT9" i="35"/>
  <c r="DS9" i="35"/>
  <c r="DR9" i="35"/>
  <c r="DQ9" i="35"/>
  <c r="DO9" i="35"/>
  <c r="DN9" i="35"/>
  <c r="DM9" i="35"/>
  <c r="DL9" i="35"/>
  <c r="DK9" i="35"/>
  <c r="DJ9" i="35"/>
  <c r="DI9" i="35"/>
  <c r="DH9" i="35"/>
  <c r="DG9" i="35"/>
  <c r="DF9" i="35"/>
  <c r="DE9" i="35"/>
  <c r="DD9" i="35"/>
  <c r="DC9" i="35"/>
  <c r="DB9" i="35"/>
  <c r="DA9" i="35"/>
  <c r="CZ9" i="35"/>
  <c r="CY9" i="35"/>
  <c r="CX9" i="35"/>
  <c r="CW9" i="35"/>
  <c r="CV9" i="35"/>
  <c r="CU9" i="35"/>
  <c r="CT9" i="35"/>
  <c r="CR9" i="35"/>
  <c r="CQ9" i="35"/>
  <c r="CP9" i="35"/>
  <c r="CO9" i="35"/>
  <c r="CN9" i="35"/>
  <c r="CM9" i="35"/>
  <c r="CL9" i="35"/>
  <c r="CK9" i="35"/>
  <c r="CJ9" i="35"/>
  <c r="CI9" i="35"/>
  <c r="CH9" i="35"/>
  <c r="CG9" i="35"/>
  <c r="CF9" i="35"/>
  <c r="CE9" i="35"/>
  <c r="CD9" i="35"/>
  <c r="CC9" i="35"/>
  <c r="CB9" i="35"/>
  <c r="CA9" i="35"/>
  <c r="BZ9" i="35"/>
  <c r="BX9" i="35"/>
  <c r="BW9" i="35"/>
  <c r="BV9" i="35"/>
  <c r="BU9" i="35"/>
  <c r="BT9" i="35"/>
  <c r="BS9" i="35"/>
  <c r="BR9" i="35"/>
  <c r="BQ9" i="35"/>
  <c r="BP9" i="35"/>
  <c r="BO9" i="35"/>
  <c r="BN9" i="35"/>
  <c r="BM9" i="35"/>
  <c r="BL9" i="35"/>
  <c r="BK9" i="35"/>
  <c r="BI9" i="35"/>
  <c r="BH9" i="35"/>
  <c r="BG9" i="35"/>
  <c r="BF9" i="35"/>
  <c r="BE9" i="35"/>
  <c r="BD9" i="35"/>
  <c r="BC9" i="35"/>
  <c r="BB9" i="35"/>
  <c r="BA9" i="35"/>
  <c r="AY9" i="35"/>
  <c r="AX9" i="35"/>
  <c r="AW9" i="35"/>
  <c r="AV9" i="35"/>
  <c r="AU9" i="35"/>
  <c r="AT9" i="35"/>
  <c r="AS9" i="35"/>
  <c r="AR9" i="35"/>
  <c r="AQ9" i="35"/>
  <c r="AP9" i="35"/>
  <c r="AO9" i="35"/>
  <c r="AN9" i="35"/>
  <c r="AM9" i="35"/>
  <c r="AL9" i="35"/>
  <c r="AK9" i="35"/>
  <c r="AJ9" i="35"/>
  <c r="AH9" i="35"/>
  <c r="AG9" i="35"/>
  <c r="AF9" i="35"/>
  <c r="AE9" i="35"/>
  <c r="AD9" i="35"/>
  <c r="AC9" i="35"/>
  <c r="AB9" i="35"/>
  <c r="AA9" i="35"/>
  <c r="Z9" i="35"/>
  <c r="Y9" i="35"/>
  <c r="X9" i="35"/>
  <c r="W9" i="35"/>
  <c r="V9" i="35"/>
  <c r="U9" i="35"/>
  <c r="T9" i="35"/>
  <c r="S9" i="35"/>
  <c r="R9" i="35"/>
  <c r="Q9" i="35"/>
  <c r="P9" i="35"/>
  <c r="O9" i="35"/>
  <c r="N9" i="35"/>
  <c r="M9" i="35"/>
  <c r="L9" i="35"/>
  <c r="K9" i="35"/>
  <c r="J9" i="35"/>
  <c r="I9" i="35"/>
  <c r="H9" i="35"/>
  <c r="G9" i="35"/>
  <c r="F9" i="35"/>
  <c r="E9" i="35"/>
  <c r="D9" i="35"/>
  <c r="FR8" i="35"/>
  <c r="FQ8" i="35"/>
  <c r="FP8" i="35"/>
  <c r="FO8" i="35"/>
  <c r="FN8" i="35"/>
  <c r="FM8" i="35"/>
  <c r="FL8" i="35"/>
  <c r="FK8" i="35"/>
  <c r="FJ8" i="35"/>
  <c r="FI8" i="35"/>
  <c r="FH8" i="35"/>
  <c r="FG8" i="35"/>
  <c r="FF8" i="35"/>
  <c r="FE8" i="35"/>
  <c r="FD8" i="35"/>
  <c r="FC8" i="35"/>
  <c r="FB8" i="35"/>
  <c r="FA8" i="35"/>
  <c r="EZ8" i="35"/>
  <c r="EY8" i="35"/>
  <c r="EX8" i="35"/>
  <c r="EW8" i="35"/>
  <c r="EV8" i="35"/>
  <c r="EU8" i="35"/>
  <c r="ET8" i="35"/>
  <c r="ES8" i="35"/>
  <c r="ER8" i="35"/>
  <c r="EQ8" i="35"/>
  <c r="EP8" i="35"/>
  <c r="EO8" i="35"/>
  <c r="EN8" i="35"/>
  <c r="EM8" i="35"/>
  <c r="EL8" i="35"/>
  <c r="EK8" i="35"/>
  <c r="EJ8" i="35"/>
  <c r="EI8" i="35"/>
  <c r="EH8" i="35"/>
  <c r="EG8" i="35"/>
  <c r="EF8" i="35"/>
  <c r="EE8" i="35"/>
  <c r="ED8" i="35"/>
  <c r="EC8" i="35"/>
  <c r="EB8" i="35"/>
  <c r="EA8" i="35"/>
  <c r="DZ8" i="35"/>
  <c r="DY8" i="35"/>
  <c r="DX8" i="35"/>
  <c r="DW8" i="35"/>
  <c r="DV8" i="35"/>
  <c r="DU8" i="35"/>
  <c r="DT8" i="35"/>
  <c r="DS8" i="35"/>
  <c r="DR8" i="35"/>
  <c r="DQ8" i="35"/>
  <c r="DO8" i="35"/>
  <c r="DN8" i="35"/>
  <c r="DM8" i="35"/>
  <c r="DL8" i="35"/>
  <c r="DK8" i="35"/>
  <c r="DJ8" i="35"/>
  <c r="DI8" i="35"/>
  <c r="DH8" i="35"/>
  <c r="DG8" i="35"/>
  <c r="DF8" i="35"/>
  <c r="DE8" i="35"/>
  <c r="DD8" i="35"/>
  <c r="DC8" i="35"/>
  <c r="DB8" i="35"/>
  <c r="DA8" i="35"/>
  <c r="CZ8" i="35"/>
  <c r="CY8" i="35"/>
  <c r="CX8" i="35"/>
  <c r="CW8" i="35"/>
  <c r="CV8" i="35"/>
  <c r="CU8" i="35"/>
  <c r="CT8" i="35"/>
  <c r="CR8" i="35"/>
  <c r="CQ8" i="35"/>
  <c r="CP8" i="35"/>
  <c r="CO8" i="35"/>
  <c r="CN8" i="35"/>
  <c r="CM8" i="35"/>
  <c r="CL8" i="35"/>
  <c r="CK8" i="35"/>
  <c r="CJ8" i="35"/>
  <c r="CI8" i="35"/>
  <c r="CH8" i="35"/>
  <c r="CG8" i="35"/>
  <c r="CF8" i="35"/>
  <c r="CE8" i="35"/>
  <c r="CD8" i="35"/>
  <c r="CC8" i="35"/>
  <c r="CB8" i="35"/>
  <c r="CA8" i="35"/>
  <c r="BZ8" i="35"/>
  <c r="BX8" i="35"/>
  <c r="BW8" i="35"/>
  <c r="BV8" i="35"/>
  <c r="BU8" i="35"/>
  <c r="BT8" i="35"/>
  <c r="BS8" i="35"/>
  <c r="BR8" i="35"/>
  <c r="BQ8" i="35"/>
  <c r="BP8" i="35"/>
  <c r="BO8" i="35"/>
  <c r="BN8" i="35"/>
  <c r="BM8" i="35"/>
  <c r="BL8" i="35"/>
  <c r="BK8" i="35"/>
  <c r="BI8" i="35"/>
  <c r="BH8" i="35"/>
  <c r="BG8" i="35"/>
  <c r="BF8" i="35"/>
  <c r="BE8" i="35"/>
  <c r="BD8" i="35"/>
  <c r="BC8" i="35"/>
  <c r="BB8" i="35"/>
  <c r="BA8" i="35"/>
  <c r="AY8" i="35"/>
  <c r="AX8" i="35"/>
  <c r="AW8" i="35"/>
  <c r="AV8" i="35"/>
  <c r="AU8" i="35"/>
  <c r="AT8" i="35"/>
  <c r="AS8" i="35"/>
  <c r="AR8" i="35"/>
  <c r="AQ8" i="35"/>
  <c r="AP8" i="35"/>
  <c r="AO8" i="35"/>
  <c r="AN8" i="35"/>
  <c r="AM8" i="35"/>
  <c r="AL8" i="35"/>
  <c r="AK8" i="35"/>
  <c r="AJ8" i="35"/>
  <c r="AH8" i="35"/>
  <c r="AG8" i="35"/>
  <c r="AF8" i="35"/>
  <c r="AE8" i="35"/>
  <c r="AD8" i="35"/>
  <c r="AC8" i="35"/>
  <c r="AB8" i="35"/>
  <c r="AA8" i="35"/>
  <c r="Z8" i="35"/>
  <c r="Y8" i="35"/>
  <c r="X8" i="35"/>
  <c r="W8" i="35"/>
  <c r="V8" i="35"/>
  <c r="U8" i="35"/>
  <c r="T8" i="35"/>
  <c r="S8" i="35"/>
  <c r="R8" i="35"/>
  <c r="Q8" i="35"/>
  <c r="P8" i="35"/>
  <c r="O8" i="35"/>
  <c r="N8" i="35"/>
  <c r="M8" i="35"/>
  <c r="L8" i="35"/>
  <c r="K8" i="35"/>
  <c r="J8" i="35"/>
  <c r="I8" i="35"/>
  <c r="H8" i="35"/>
  <c r="G8" i="35"/>
  <c r="F8" i="35"/>
  <c r="E8" i="35"/>
  <c r="D8" i="35"/>
  <c r="FR7" i="35"/>
  <c r="FQ7" i="35"/>
  <c r="FP7" i="35"/>
  <c r="FO7" i="35"/>
  <c r="FN7" i="35"/>
  <c r="FM7" i="35"/>
  <c r="FL7" i="35"/>
  <c r="FK7" i="35"/>
  <c r="FJ7" i="35"/>
  <c r="FI7" i="35"/>
  <c r="FH7" i="35"/>
  <c r="FG7" i="35"/>
  <c r="FF7" i="35"/>
  <c r="FE7" i="35"/>
  <c r="FD7" i="35"/>
  <c r="FC7" i="35"/>
  <c r="FB7" i="35"/>
  <c r="FA7" i="35"/>
  <c r="EZ7" i="35"/>
  <c r="EY7" i="35"/>
  <c r="EX7" i="35"/>
  <c r="EW7" i="35"/>
  <c r="EV7" i="35"/>
  <c r="EU7" i="35"/>
  <c r="ET7" i="35"/>
  <c r="ES7" i="35"/>
  <c r="ER7" i="35"/>
  <c r="EQ7" i="35"/>
  <c r="EP7" i="35"/>
  <c r="EO7" i="35"/>
  <c r="EN7" i="35"/>
  <c r="EM7" i="35"/>
  <c r="EL7" i="35"/>
  <c r="EK7" i="35"/>
  <c r="EJ7" i="35"/>
  <c r="EI7" i="35"/>
  <c r="EH7" i="35"/>
  <c r="EG7" i="35"/>
  <c r="EF7" i="35"/>
  <c r="EE7" i="35"/>
  <c r="ED7" i="35"/>
  <c r="EC7" i="35"/>
  <c r="EB7" i="35"/>
  <c r="EA7" i="35"/>
  <c r="DZ7" i="35"/>
  <c r="DY7" i="35"/>
  <c r="DX7" i="35"/>
  <c r="DW7" i="35"/>
  <c r="DV7" i="35"/>
  <c r="DU7" i="35"/>
  <c r="DT7" i="35"/>
  <c r="DS7" i="35"/>
  <c r="DR7" i="35"/>
  <c r="DQ7" i="35"/>
  <c r="DO7" i="35"/>
  <c r="DN7" i="35"/>
  <c r="DM7" i="35"/>
  <c r="DL7" i="35"/>
  <c r="DK7" i="35"/>
  <c r="DJ7" i="35"/>
  <c r="DI7" i="35"/>
  <c r="DH7" i="35"/>
  <c r="DG7" i="35"/>
  <c r="DF7" i="35"/>
  <c r="DE7" i="35"/>
  <c r="DD7" i="35"/>
  <c r="DC7" i="35"/>
  <c r="DB7" i="35"/>
  <c r="DA7" i="35"/>
  <c r="CZ7" i="35"/>
  <c r="CY7" i="35"/>
  <c r="CX7" i="35"/>
  <c r="CW7" i="35"/>
  <c r="CV7" i="35"/>
  <c r="CU7" i="35"/>
  <c r="CT7" i="35"/>
  <c r="CR7" i="35"/>
  <c r="CQ7" i="35"/>
  <c r="CP7" i="35"/>
  <c r="CO7" i="35"/>
  <c r="CN7" i="35"/>
  <c r="CM7" i="35"/>
  <c r="CL7" i="35"/>
  <c r="CK7" i="35"/>
  <c r="CJ7" i="35"/>
  <c r="CI7" i="35"/>
  <c r="CH7" i="35"/>
  <c r="CG7" i="35"/>
  <c r="CF7" i="35"/>
  <c r="CE7" i="35"/>
  <c r="CD7" i="35"/>
  <c r="CC7" i="35"/>
  <c r="CB7" i="35"/>
  <c r="CA7" i="35"/>
  <c r="BZ7" i="35"/>
  <c r="BX7" i="35"/>
  <c r="BW7" i="35"/>
  <c r="BV7" i="35"/>
  <c r="BU7" i="35"/>
  <c r="BT7" i="35"/>
  <c r="BS7" i="35"/>
  <c r="BR7" i="35"/>
  <c r="BQ7" i="35"/>
  <c r="BP7" i="35"/>
  <c r="BO7" i="35"/>
  <c r="BN7" i="35"/>
  <c r="BM7" i="35"/>
  <c r="BL7" i="35"/>
  <c r="BK7" i="35"/>
  <c r="BI7" i="35"/>
  <c r="BH7" i="35"/>
  <c r="BG7" i="35"/>
  <c r="BF7" i="35"/>
  <c r="BE7" i="35"/>
  <c r="BD7" i="35"/>
  <c r="BC7" i="35"/>
  <c r="BB7" i="35"/>
  <c r="BA7" i="35"/>
  <c r="AY7" i="35"/>
  <c r="AX7" i="35"/>
  <c r="AW7" i="35"/>
  <c r="AV7" i="35"/>
  <c r="AU7" i="35"/>
  <c r="AT7" i="35"/>
  <c r="AS7" i="35"/>
  <c r="AR7" i="35"/>
  <c r="AQ7" i="35"/>
  <c r="AP7" i="35"/>
  <c r="AO7" i="35"/>
  <c r="AN7" i="35"/>
  <c r="AM7" i="35"/>
  <c r="AL7" i="35"/>
  <c r="AK7" i="35"/>
  <c r="AJ7" i="35"/>
  <c r="AH7" i="35"/>
  <c r="AG7" i="35"/>
  <c r="AF7" i="35"/>
  <c r="AE7" i="35"/>
  <c r="AD7" i="35"/>
  <c r="AC7" i="35"/>
  <c r="AB7" i="35"/>
  <c r="AA7" i="35"/>
  <c r="Z7" i="35"/>
  <c r="Y7" i="35"/>
  <c r="X7" i="35"/>
  <c r="W7" i="35"/>
  <c r="V7" i="35"/>
  <c r="U7" i="35"/>
  <c r="T7" i="35"/>
  <c r="S7" i="35"/>
  <c r="R7" i="35"/>
  <c r="Q7" i="35"/>
  <c r="P7" i="35"/>
  <c r="O7" i="35"/>
  <c r="N7" i="35"/>
  <c r="M7" i="35"/>
  <c r="L7" i="35"/>
  <c r="K7" i="35"/>
  <c r="J7" i="35"/>
  <c r="I7" i="35"/>
  <c r="H7" i="35"/>
  <c r="G7" i="35"/>
  <c r="F7" i="35"/>
  <c r="E7" i="35"/>
  <c r="D7" i="35"/>
  <c r="FR6" i="35"/>
  <c r="FQ6" i="35"/>
  <c r="FP6" i="35"/>
  <c r="FO6" i="35"/>
  <c r="FN6" i="35"/>
  <c r="FM6" i="35"/>
  <c r="FL6" i="35"/>
  <c r="FK6" i="35"/>
  <c r="FJ6" i="35"/>
  <c r="FI6" i="35"/>
  <c r="FH6" i="35"/>
  <c r="FG6" i="35"/>
  <c r="FF6" i="35"/>
  <c r="FE6" i="35"/>
  <c r="FD6" i="35"/>
  <c r="FC6" i="35"/>
  <c r="FB6" i="35"/>
  <c r="FA6" i="35"/>
  <c r="EZ6" i="35"/>
  <c r="EY6" i="35"/>
  <c r="EX6" i="35"/>
  <c r="EW6" i="35"/>
  <c r="EV6" i="35"/>
  <c r="EU6" i="35"/>
  <c r="ET6" i="35"/>
  <c r="ES6" i="35"/>
  <c r="ER6" i="35"/>
  <c r="EQ6" i="35"/>
  <c r="EP6" i="35"/>
  <c r="EO6" i="35"/>
  <c r="EN6" i="35"/>
  <c r="EM6" i="35"/>
  <c r="EL6" i="35"/>
  <c r="EK6" i="35"/>
  <c r="EJ6" i="35"/>
  <c r="EI6" i="35"/>
  <c r="EH6" i="35"/>
  <c r="EG6" i="35"/>
  <c r="EF6" i="35"/>
  <c r="EE6" i="35"/>
  <c r="ED6" i="35"/>
  <c r="EC6" i="35"/>
  <c r="EB6" i="35"/>
  <c r="EA6" i="35"/>
  <c r="DZ6" i="35"/>
  <c r="DY6" i="35"/>
  <c r="DX6" i="35"/>
  <c r="DW6" i="35"/>
  <c r="DV6" i="35"/>
  <c r="DU6" i="35"/>
  <c r="DT6" i="35"/>
  <c r="DS6" i="35"/>
  <c r="DR6" i="35"/>
  <c r="DQ6" i="35"/>
  <c r="DO6" i="35"/>
  <c r="DN6" i="35"/>
  <c r="DM6" i="35"/>
  <c r="DL6" i="35"/>
  <c r="DK6" i="35"/>
  <c r="DJ6" i="35"/>
  <c r="DI6" i="35"/>
  <c r="DH6" i="35"/>
  <c r="DG6" i="35"/>
  <c r="DF6" i="35"/>
  <c r="DE6" i="35"/>
  <c r="DD6" i="35"/>
  <c r="DC6" i="35"/>
  <c r="DB6" i="35"/>
  <c r="DA6" i="35"/>
  <c r="CZ6" i="35"/>
  <c r="CY6" i="35"/>
  <c r="CX6" i="35"/>
  <c r="CW6" i="35"/>
  <c r="CV6" i="35"/>
  <c r="CU6" i="35"/>
  <c r="CT6" i="35"/>
  <c r="CR6" i="35"/>
  <c r="CQ6" i="35"/>
  <c r="CP6" i="35"/>
  <c r="CO6" i="35"/>
  <c r="CN6" i="35"/>
  <c r="CM6" i="35"/>
  <c r="CL6" i="35"/>
  <c r="CK6" i="35"/>
  <c r="CJ6" i="35"/>
  <c r="CI6" i="35"/>
  <c r="CH6" i="35"/>
  <c r="CG6" i="35"/>
  <c r="CF6" i="35"/>
  <c r="CE6" i="35"/>
  <c r="CD6" i="35"/>
  <c r="CC6" i="35"/>
  <c r="CB6" i="35"/>
  <c r="CA6" i="35"/>
  <c r="BZ6" i="35"/>
  <c r="BX6" i="35"/>
  <c r="BW6" i="35"/>
  <c r="BV6" i="35"/>
  <c r="BU6" i="35"/>
  <c r="BT6" i="35"/>
  <c r="BS6" i="35"/>
  <c r="BR6" i="35"/>
  <c r="BQ6" i="35"/>
  <c r="BP6" i="35"/>
  <c r="BO6" i="35"/>
  <c r="BN6" i="35"/>
  <c r="BM6" i="35"/>
  <c r="BL6" i="35"/>
  <c r="BK6" i="35"/>
  <c r="BI6" i="35"/>
  <c r="BH6" i="35"/>
  <c r="BG6" i="35"/>
  <c r="BF6" i="35"/>
  <c r="BE6" i="35"/>
  <c r="BD6" i="35"/>
  <c r="BC6" i="35"/>
  <c r="BB6" i="35"/>
  <c r="BA6" i="35"/>
  <c r="AY6" i="35"/>
  <c r="AX6" i="35"/>
  <c r="AW6" i="35"/>
  <c r="AV6" i="35"/>
  <c r="AU6" i="35"/>
  <c r="AT6" i="35"/>
  <c r="AS6" i="35"/>
  <c r="AR6" i="35"/>
  <c r="AQ6" i="35"/>
  <c r="AP6" i="35"/>
  <c r="AO6" i="35"/>
  <c r="AN6" i="35"/>
  <c r="AM6" i="35"/>
  <c r="AL6" i="35"/>
  <c r="AK6" i="35"/>
  <c r="AJ6" i="35"/>
  <c r="AH6" i="35"/>
  <c r="AG6" i="35"/>
  <c r="AF6" i="35"/>
  <c r="AE6" i="35"/>
  <c r="AD6" i="35"/>
  <c r="AC6" i="35"/>
  <c r="AB6" i="35"/>
  <c r="AA6" i="35"/>
  <c r="Z6" i="35"/>
  <c r="Y6" i="35"/>
  <c r="X6" i="35"/>
  <c r="W6" i="35"/>
  <c r="V6" i="35"/>
  <c r="U6" i="35"/>
  <c r="T6" i="35"/>
  <c r="S6" i="35"/>
  <c r="R6" i="35"/>
  <c r="Q6" i="35"/>
  <c r="P6" i="35"/>
  <c r="O6" i="35"/>
  <c r="N6" i="35"/>
  <c r="M6" i="35"/>
  <c r="L6" i="35"/>
  <c r="K6" i="35"/>
  <c r="J6" i="35"/>
  <c r="I6" i="35"/>
  <c r="H6" i="35"/>
  <c r="G6" i="35"/>
  <c r="F6" i="35"/>
  <c r="E6" i="35"/>
  <c r="D6" i="35"/>
  <c r="FR5" i="35"/>
  <c r="FQ5" i="35"/>
  <c r="FP5" i="35"/>
  <c r="FO5" i="35"/>
  <c r="FN5" i="35"/>
  <c r="FM5" i="35"/>
  <c r="FL5" i="35"/>
  <c r="FK5" i="35"/>
  <c r="FJ5" i="35"/>
  <c r="FI5" i="35"/>
  <c r="FH5" i="35"/>
  <c r="FG5" i="35"/>
  <c r="FF5" i="35"/>
  <c r="FE5" i="35"/>
  <c r="FD5" i="35"/>
  <c r="FC5" i="35"/>
  <c r="FB5" i="35"/>
  <c r="FA5" i="35"/>
  <c r="EZ5" i="35"/>
  <c r="EY5" i="35"/>
  <c r="EX5" i="35"/>
  <c r="EW5" i="35"/>
  <c r="EV5" i="35"/>
  <c r="EU5" i="35"/>
  <c r="ET5" i="35"/>
  <c r="ES5" i="35"/>
  <c r="ER5" i="35"/>
  <c r="EQ5" i="35"/>
  <c r="EP5" i="35"/>
  <c r="EO5" i="35"/>
  <c r="EN5" i="35"/>
  <c r="EM5" i="35"/>
  <c r="EL5" i="35"/>
  <c r="EK5" i="35"/>
  <c r="EJ5" i="35"/>
  <c r="EI5" i="35"/>
  <c r="EH5" i="35"/>
  <c r="EG5" i="35"/>
  <c r="EF5" i="35"/>
  <c r="EE5" i="35"/>
  <c r="ED5" i="35"/>
  <c r="EC5" i="35"/>
  <c r="EB5" i="35"/>
  <c r="EA5" i="35"/>
  <c r="DZ5" i="35"/>
  <c r="DY5" i="35"/>
  <c r="DX5" i="35"/>
  <c r="DW5" i="35"/>
  <c r="DV5" i="35"/>
  <c r="DU5" i="35"/>
  <c r="DT5" i="35"/>
  <c r="DS5" i="35"/>
  <c r="DR5" i="35"/>
  <c r="DQ5" i="35"/>
  <c r="DO5" i="35"/>
  <c r="DN5" i="35"/>
  <c r="DM5" i="35"/>
  <c r="DL5" i="35"/>
  <c r="DK5" i="35"/>
  <c r="DJ5" i="35"/>
  <c r="DI5" i="35"/>
  <c r="DH5" i="35"/>
  <c r="DG5" i="35"/>
  <c r="DF5" i="35"/>
  <c r="DE5" i="35"/>
  <c r="DD5" i="35"/>
  <c r="DC5" i="35"/>
  <c r="DB5" i="35"/>
  <c r="DA5" i="35"/>
  <c r="CZ5" i="35"/>
  <c r="CY5" i="35"/>
  <c r="CX5" i="35"/>
  <c r="CW5" i="35"/>
  <c r="CV5" i="35"/>
  <c r="CU5" i="35"/>
  <c r="CT5" i="35"/>
  <c r="CR5" i="35"/>
  <c r="CQ5" i="35"/>
  <c r="CP5" i="35"/>
  <c r="CO5" i="35"/>
  <c r="CN5" i="35"/>
  <c r="CM5" i="35"/>
  <c r="CL5" i="35"/>
  <c r="CK5" i="35"/>
  <c r="CJ5" i="35"/>
  <c r="CI5" i="35"/>
  <c r="CH5" i="35"/>
  <c r="CG5" i="35"/>
  <c r="CF5" i="35"/>
  <c r="CE5" i="35"/>
  <c r="CD5" i="35"/>
  <c r="CC5" i="35"/>
  <c r="CB5" i="35"/>
  <c r="CA5" i="35"/>
  <c r="BZ5" i="35"/>
  <c r="BX5" i="35"/>
  <c r="BW5" i="35"/>
  <c r="BV5" i="35"/>
  <c r="BU5" i="35"/>
  <c r="BT5" i="35"/>
  <c r="BS5" i="35"/>
  <c r="BR5" i="35"/>
  <c r="BQ5" i="35"/>
  <c r="BP5" i="35"/>
  <c r="BO5" i="35"/>
  <c r="BN5" i="35"/>
  <c r="BM5" i="35"/>
  <c r="BL5" i="35"/>
  <c r="BK5" i="35"/>
  <c r="BI5" i="35"/>
  <c r="BH5" i="35"/>
  <c r="BG5" i="35"/>
  <c r="BF5" i="35"/>
  <c r="BE5" i="35"/>
  <c r="BD5" i="35"/>
  <c r="BC5" i="35"/>
  <c r="BB5" i="35"/>
  <c r="BA5" i="35"/>
  <c r="AY5" i="35"/>
  <c r="AX5" i="35"/>
  <c r="AW5" i="35"/>
  <c r="AV5" i="35"/>
  <c r="AU5" i="35"/>
  <c r="AT5" i="35"/>
  <c r="AS5" i="35"/>
  <c r="AR5" i="35"/>
  <c r="AQ5" i="35"/>
  <c r="AP5" i="35"/>
  <c r="AO5" i="35"/>
  <c r="AN5" i="35"/>
  <c r="AM5" i="35"/>
  <c r="AL5" i="35"/>
  <c r="AK5" i="35"/>
  <c r="AJ5" i="35"/>
  <c r="AH5" i="35"/>
  <c r="AG5" i="35"/>
  <c r="AF5" i="35"/>
  <c r="AE5" i="35"/>
  <c r="AD5" i="35"/>
  <c r="AC5" i="35"/>
  <c r="AB5" i="35"/>
  <c r="AA5" i="35"/>
  <c r="Z5" i="35"/>
  <c r="Y5" i="35"/>
  <c r="X5" i="35"/>
  <c r="W5" i="35"/>
  <c r="V5" i="35"/>
  <c r="U5" i="35"/>
  <c r="T5" i="35"/>
  <c r="S5" i="35"/>
  <c r="R5" i="35"/>
  <c r="Q5" i="35"/>
  <c r="P5" i="35"/>
  <c r="O5" i="35"/>
  <c r="N5" i="35"/>
  <c r="M5" i="35"/>
  <c r="L5" i="35"/>
  <c r="K5" i="35"/>
  <c r="J5" i="35"/>
  <c r="I5" i="35"/>
  <c r="H5" i="35"/>
  <c r="G5" i="35"/>
  <c r="F5" i="35"/>
  <c r="E5" i="35"/>
  <c r="D5" i="35"/>
  <c r="FR4" i="35"/>
  <c r="FQ4" i="35"/>
  <c r="FP4" i="35"/>
  <c r="FP41" i="35" s="1"/>
  <c r="FO4" i="35"/>
  <c r="FN4" i="35"/>
  <c r="FN41" i="35" s="1"/>
  <c r="FM4" i="35"/>
  <c r="FL4" i="35"/>
  <c r="FL41" i="35" s="1"/>
  <c r="FK4" i="35"/>
  <c r="FJ4" i="35"/>
  <c r="FJ41" i="35" s="1"/>
  <c r="FI4" i="35"/>
  <c r="FH4" i="35"/>
  <c r="FH41" i="35" s="1"/>
  <c r="FG4" i="35"/>
  <c r="FF4" i="35"/>
  <c r="FF41" i="35" s="1"/>
  <c r="FE4" i="35"/>
  <c r="FD4" i="35"/>
  <c r="FD41" i="35" s="1"/>
  <c r="FC4" i="35"/>
  <c r="FB4" i="35"/>
  <c r="FB41" i="35" s="1"/>
  <c r="FA4" i="35"/>
  <c r="EZ4" i="35"/>
  <c r="EZ41" i="35" s="1"/>
  <c r="EY4" i="35"/>
  <c r="EX4" i="35"/>
  <c r="EX41" i="35" s="1"/>
  <c r="EW4" i="35"/>
  <c r="EV4" i="35"/>
  <c r="EV41" i="35" s="1"/>
  <c r="EU4" i="35"/>
  <c r="ET4" i="35"/>
  <c r="ET41" i="35" s="1"/>
  <c r="ES4" i="35"/>
  <c r="ER4" i="35"/>
  <c r="ER41" i="35" s="1"/>
  <c r="EQ4" i="35"/>
  <c r="EP4" i="35"/>
  <c r="EP41" i="35" s="1"/>
  <c r="EO4" i="35"/>
  <c r="EN4" i="35"/>
  <c r="EN41" i="35" s="1"/>
  <c r="EM4" i="35"/>
  <c r="EM41" i="35" s="1"/>
  <c r="EL4" i="35"/>
  <c r="EL41" i="35" s="1"/>
  <c r="EK4" i="35"/>
  <c r="EK41" i="35" s="1"/>
  <c r="EJ4" i="35"/>
  <c r="EJ41" i="35" s="1"/>
  <c r="EI4" i="35"/>
  <c r="EI41" i="35" s="1"/>
  <c r="EH4" i="35"/>
  <c r="EH41" i="35" s="1"/>
  <c r="EG4" i="35"/>
  <c r="EG41" i="35" s="1"/>
  <c r="EF4" i="35"/>
  <c r="EF41" i="35" s="1"/>
  <c r="EE4" i="35"/>
  <c r="EE41" i="35" s="1"/>
  <c r="ED4" i="35"/>
  <c r="ED41" i="35" s="1"/>
  <c r="EC4" i="35"/>
  <c r="EC41" i="35" s="1"/>
  <c r="EB4" i="35"/>
  <c r="EB41" i="35" s="1"/>
  <c r="EA4" i="35"/>
  <c r="EA41" i="35" s="1"/>
  <c r="DZ4" i="35"/>
  <c r="DZ41" i="35" s="1"/>
  <c r="DY4" i="35"/>
  <c r="DY41" i="35" s="1"/>
  <c r="DX4" i="35"/>
  <c r="DX41" i="35" s="1"/>
  <c r="DW4" i="35"/>
  <c r="DW41" i="35" s="1"/>
  <c r="DV4" i="35"/>
  <c r="DV41" i="35" s="1"/>
  <c r="DU4" i="35"/>
  <c r="DU41" i="35" s="1"/>
  <c r="DT4" i="35"/>
  <c r="DS4" i="35"/>
  <c r="DS41" i="35" s="1"/>
  <c r="DR4" i="35"/>
  <c r="DQ4" i="35"/>
  <c r="DQ41" i="35" s="1"/>
  <c r="DO4" i="35"/>
  <c r="DN4" i="35"/>
  <c r="DN41" i="35" s="1"/>
  <c r="DM4" i="35"/>
  <c r="DM41" i="35" s="1"/>
  <c r="DL4" i="35"/>
  <c r="DL41" i="35" s="1"/>
  <c r="DK4" i="35"/>
  <c r="DK41" i="35" s="1"/>
  <c r="DJ4" i="35"/>
  <c r="DJ41" i="35" s="1"/>
  <c r="DI4" i="35"/>
  <c r="DI41" i="35" s="1"/>
  <c r="DH4" i="35"/>
  <c r="DH41" i="35" s="1"/>
  <c r="DG4" i="35"/>
  <c r="DG41" i="35" s="1"/>
  <c r="DF4" i="35"/>
  <c r="DE4" i="35"/>
  <c r="DE41" i="35" s="1"/>
  <c r="DD4" i="35"/>
  <c r="DD41" i="35" s="1"/>
  <c r="DC4" i="35"/>
  <c r="DC41" i="35" s="1"/>
  <c r="DB4" i="35"/>
  <c r="DB41" i="35" s="1"/>
  <c r="DA4" i="35"/>
  <c r="DA41" i="35" s="1"/>
  <c r="CZ4" i="35"/>
  <c r="CZ41" i="35" s="1"/>
  <c r="CY4" i="35"/>
  <c r="CY41" i="35" s="1"/>
  <c r="CX4" i="35"/>
  <c r="CX41" i="35" s="1"/>
  <c r="CW4" i="35"/>
  <c r="CW41" i="35" s="1"/>
  <c r="CV4" i="35"/>
  <c r="CV41" i="35" s="1"/>
  <c r="CU4" i="35"/>
  <c r="CT4" i="35"/>
  <c r="CT41" i="35" s="1"/>
  <c r="CR4" i="35"/>
  <c r="CR41" i="35" s="1"/>
  <c r="CQ4" i="35"/>
  <c r="CQ41" i="35" s="1"/>
  <c r="CP4" i="35"/>
  <c r="CP41" i="35" s="1"/>
  <c r="CO4" i="35"/>
  <c r="CO41" i="35" s="1"/>
  <c r="CN4" i="35"/>
  <c r="CN41" i="35" s="1"/>
  <c r="CM4" i="35"/>
  <c r="CM41" i="35" s="1"/>
  <c r="CL4" i="35"/>
  <c r="CL41" i="35" s="1"/>
  <c r="CK4" i="35"/>
  <c r="CK41" i="35" s="1"/>
  <c r="CJ4" i="35"/>
  <c r="CJ41" i="35" s="1"/>
  <c r="CI4" i="35"/>
  <c r="CI41" i="35" s="1"/>
  <c r="CH4" i="35"/>
  <c r="CH41" i="35" s="1"/>
  <c r="CG4" i="35"/>
  <c r="CG41" i="35" s="1"/>
  <c r="CF4" i="35"/>
  <c r="CF41" i="35" s="1"/>
  <c r="CE4" i="35"/>
  <c r="CE41" i="35" s="1"/>
  <c r="CD4" i="35"/>
  <c r="CD41" i="35" s="1"/>
  <c r="CC4" i="35"/>
  <c r="CC41" i="35" s="1"/>
  <c r="CB4" i="35"/>
  <c r="CB41" i="35" s="1"/>
  <c r="CA4" i="35"/>
  <c r="CA41" i="35" s="1"/>
  <c r="BZ4" i="35"/>
  <c r="BZ41" i="35" s="1"/>
  <c r="BX4" i="35"/>
  <c r="BW4" i="35"/>
  <c r="BV4" i="35"/>
  <c r="BV41" i="35" s="1"/>
  <c r="BU4" i="35"/>
  <c r="BT4" i="35"/>
  <c r="BT41" i="35" s="1"/>
  <c r="BS4" i="35"/>
  <c r="BR4" i="35"/>
  <c r="BQ4" i="35"/>
  <c r="BQ41" i="35" s="1"/>
  <c r="BP4" i="35"/>
  <c r="BO4" i="35"/>
  <c r="BN4" i="35"/>
  <c r="BN41" i="35" s="1"/>
  <c r="BM4" i="35"/>
  <c r="BL4" i="35"/>
  <c r="BL41" i="35" s="1"/>
  <c r="BK4" i="35"/>
  <c r="BI4" i="35"/>
  <c r="BI41" i="35" s="1"/>
  <c r="BH4" i="35"/>
  <c r="BH41" i="35" s="1"/>
  <c r="BG4" i="35"/>
  <c r="BG41" i="35" s="1"/>
  <c r="BF4" i="35"/>
  <c r="BF41" i="35" s="1"/>
  <c r="BE4" i="35"/>
  <c r="BE41" i="35" s="1"/>
  <c r="BD4" i="35"/>
  <c r="BD41" i="35" s="1"/>
  <c r="BC4" i="35"/>
  <c r="BC41" i="35" s="1"/>
  <c r="BB4" i="35"/>
  <c r="BB41" i="35" s="1"/>
  <c r="BA4" i="35"/>
  <c r="BA41" i="35" s="1"/>
  <c r="AY4" i="35"/>
  <c r="AX4" i="35"/>
  <c r="AX41" i="35" s="1"/>
  <c r="AW4" i="35"/>
  <c r="AW41" i="35" s="1"/>
  <c r="AV4" i="35"/>
  <c r="AV41" i="35" s="1"/>
  <c r="AU4" i="35"/>
  <c r="AU41" i="35" s="1"/>
  <c r="AT4" i="35"/>
  <c r="AT41" i="35" s="1"/>
  <c r="AS4" i="35"/>
  <c r="AS41" i="35" s="1"/>
  <c r="AR4" i="35"/>
  <c r="AR41" i="35" s="1"/>
  <c r="AQ4" i="35"/>
  <c r="AQ41" i="35" s="1"/>
  <c r="AP4" i="35"/>
  <c r="AP41" i="35" s="1"/>
  <c r="AO4" i="35"/>
  <c r="AN4" i="35"/>
  <c r="AN41" i="35" s="1"/>
  <c r="AM4" i="35"/>
  <c r="AL4" i="35"/>
  <c r="AL41" i="35" s="1"/>
  <c r="AK4" i="35"/>
  <c r="AJ4" i="35"/>
  <c r="AJ41" i="35" s="1"/>
  <c r="AH4" i="35"/>
  <c r="AG4" i="35"/>
  <c r="AF4" i="35"/>
  <c r="AE4" i="35"/>
  <c r="AD4" i="35"/>
  <c r="AC4" i="35"/>
  <c r="AB4" i="35"/>
  <c r="AA4" i="35"/>
  <c r="Z4" i="35"/>
  <c r="Y4" i="35"/>
  <c r="X4" i="35"/>
  <c r="W4" i="35"/>
  <c r="V4" i="35"/>
  <c r="U4" i="35"/>
  <c r="T4" i="35"/>
  <c r="S4" i="35"/>
  <c r="R4" i="35"/>
  <c r="Q4" i="35"/>
  <c r="P4" i="35"/>
  <c r="O4" i="35"/>
  <c r="N4" i="35"/>
  <c r="M4" i="35"/>
  <c r="L4" i="35"/>
  <c r="K4" i="35"/>
  <c r="J4" i="35"/>
  <c r="I4" i="35"/>
  <c r="H4" i="35"/>
  <c r="G4" i="35"/>
  <c r="F4" i="35"/>
  <c r="E4" i="35"/>
  <c r="D4" i="35"/>
  <c r="FR3" i="35"/>
  <c r="FQ3" i="35"/>
  <c r="FP3" i="35"/>
  <c r="FO3" i="35"/>
  <c r="FN3" i="35"/>
  <c r="FM3" i="35"/>
  <c r="FL3" i="35"/>
  <c r="FK3" i="35"/>
  <c r="FJ3" i="35"/>
  <c r="FI3" i="35"/>
  <c r="FH3" i="35"/>
  <c r="FG3" i="35"/>
  <c r="FF3" i="35"/>
  <c r="FE3" i="35"/>
  <c r="FD3" i="35"/>
  <c r="FC3" i="35"/>
  <c r="FB3" i="35"/>
  <c r="FA3" i="35"/>
  <c r="EZ3" i="35"/>
  <c r="EY3" i="35"/>
  <c r="EX3" i="35"/>
  <c r="EW3" i="35"/>
  <c r="EV3" i="35"/>
  <c r="EU3" i="35"/>
  <c r="ET3" i="35"/>
  <c r="ES3" i="35"/>
  <c r="ER3" i="35"/>
  <c r="EQ3" i="35"/>
  <c r="EP3" i="35"/>
  <c r="EO3" i="35"/>
  <c r="EN3" i="35"/>
  <c r="EM3" i="35"/>
  <c r="EL3" i="35"/>
  <c r="EK3" i="35"/>
  <c r="EJ3" i="35"/>
  <c r="EI3" i="35"/>
  <c r="EH3" i="35"/>
  <c r="EG3" i="35"/>
  <c r="EF3" i="35"/>
  <c r="EE3" i="35"/>
  <c r="ED3" i="35"/>
  <c r="EC3" i="35"/>
  <c r="EB3" i="35"/>
  <c r="EA3" i="35"/>
  <c r="DZ3" i="35"/>
  <c r="DY3" i="35"/>
  <c r="DX3" i="35"/>
  <c r="DW3" i="35"/>
  <c r="DV3" i="35"/>
  <c r="DU3" i="35"/>
  <c r="DT3" i="35"/>
  <c r="DS3" i="35"/>
  <c r="DR3" i="35"/>
  <c r="DQ3" i="35"/>
  <c r="DO3" i="35"/>
  <c r="DN3" i="35"/>
  <c r="DM3" i="35"/>
  <c r="DL3" i="35"/>
  <c r="DK3" i="35"/>
  <c r="DJ3" i="35"/>
  <c r="DI3" i="35"/>
  <c r="DH3" i="35"/>
  <c r="DG3" i="35"/>
  <c r="DF3" i="35"/>
  <c r="DE3" i="35"/>
  <c r="DD3" i="35"/>
  <c r="DC3" i="35"/>
  <c r="DB3" i="35"/>
  <c r="DA3" i="35"/>
  <c r="CZ3" i="35"/>
  <c r="CY3" i="35"/>
  <c r="CX3" i="35"/>
  <c r="CW3" i="35"/>
  <c r="CV3" i="35"/>
  <c r="CU3" i="35"/>
  <c r="CT3" i="35"/>
  <c r="CR3" i="35"/>
  <c r="CQ3" i="35"/>
  <c r="CP3" i="35"/>
  <c r="CO3" i="35"/>
  <c r="CN3" i="35"/>
  <c r="CM3" i="35"/>
  <c r="CL3" i="35"/>
  <c r="CK3" i="35"/>
  <c r="CJ3" i="35"/>
  <c r="CI3" i="35"/>
  <c r="CH3" i="35"/>
  <c r="CG3" i="35"/>
  <c r="CF3" i="35"/>
  <c r="CE3" i="35"/>
  <c r="CD3" i="35"/>
  <c r="CC3" i="35"/>
  <c r="CB3" i="35"/>
  <c r="CA3" i="35"/>
  <c r="BZ3" i="35"/>
  <c r="BX3" i="35"/>
  <c r="BW3" i="35"/>
  <c r="BV3" i="35"/>
  <c r="BU3" i="35"/>
  <c r="BT3" i="35"/>
  <c r="BS3" i="35"/>
  <c r="BR3" i="35"/>
  <c r="BQ3" i="35"/>
  <c r="BP3" i="35"/>
  <c r="BO3" i="35"/>
  <c r="BN3" i="35"/>
  <c r="BM3" i="35"/>
  <c r="BL3" i="35"/>
  <c r="BK3" i="35"/>
  <c r="BI3" i="35"/>
  <c r="BH3" i="35"/>
  <c r="BG3" i="35"/>
  <c r="BF3" i="35"/>
  <c r="BE3" i="35"/>
  <c r="BD3" i="35"/>
  <c r="BC3" i="35"/>
  <c r="BB3" i="35"/>
  <c r="BA3" i="35"/>
  <c r="AY3" i="35"/>
  <c r="AX3" i="35"/>
  <c r="AW3" i="35"/>
  <c r="AV3" i="35"/>
  <c r="AU3" i="35"/>
  <c r="AT3" i="35"/>
  <c r="AS3" i="35"/>
  <c r="AR3" i="35"/>
  <c r="AQ3" i="35"/>
  <c r="AP3" i="35"/>
  <c r="AO3" i="35"/>
  <c r="AN3" i="35"/>
  <c r="AM3" i="35"/>
  <c r="AL3" i="35"/>
  <c r="AK3" i="35"/>
  <c r="AJ3" i="35"/>
  <c r="AH3" i="35"/>
  <c r="AG3" i="35"/>
  <c r="AF3" i="35"/>
  <c r="AE3" i="35"/>
  <c r="AD3" i="35"/>
  <c r="AC3" i="35"/>
  <c r="AB3" i="35"/>
  <c r="AA3" i="35"/>
  <c r="Z3" i="35"/>
  <c r="Y3" i="35"/>
  <c r="X3" i="35"/>
  <c r="W3" i="35"/>
  <c r="V3" i="35"/>
  <c r="U3" i="35"/>
  <c r="T3" i="35"/>
  <c r="S3" i="35"/>
  <c r="R3" i="35"/>
  <c r="Q3" i="35"/>
  <c r="P3" i="35"/>
  <c r="O3" i="35"/>
  <c r="N3" i="35"/>
  <c r="M3" i="35"/>
  <c r="L3" i="35"/>
  <c r="K3" i="35"/>
  <c r="J3" i="35"/>
  <c r="I3" i="35"/>
  <c r="H3" i="35"/>
  <c r="G3" i="35"/>
  <c r="F3" i="35"/>
  <c r="E3" i="35"/>
  <c r="D3" i="35"/>
  <c r="A3" i="35"/>
  <c r="AP39" i="35" l="1"/>
  <c r="AP40" i="35"/>
  <c r="AX39" i="35"/>
  <c r="AX40" i="35"/>
  <c r="BG40" i="35"/>
  <c r="BG39" i="35"/>
  <c r="AS39" i="35"/>
  <c r="AS40" i="35"/>
  <c r="AW40" i="35"/>
  <c r="AW39" i="35"/>
  <c r="BD40" i="35"/>
  <c r="BD39" i="35"/>
  <c r="BQ40" i="35"/>
  <c r="BQ39" i="35"/>
  <c r="CB40" i="35"/>
  <c r="CB39" i="35"/>
  <c r="CL40" i="35"/>
  <c r="CL39" i="35"/>
  <c r="CW39" i="35"/>
  <c r="CW40" i="35"/>
  <c r="DA40" i="35"/>
  <c r="DA39" i="35"/>
  <c r="DC39" i="35"/>
  <c r="DC40" i="35"/>
  <c r="DG40" i="35"/>
  <c r="DG39" i="35"/>
  <c r="DX40" i="35"/>
  <c r="DX39" i="35"/>
  <c r="DZ40" i="35"/>
  <c r="DZ39" i="35"/>
  <c r="EJ40" i="35"/>
  <c r="EJ39" i="35"/>
  <c r="EL39" i="35"/>
  <c r="EL40" i="35"/>
  <c r="EN40" i="35"/>
  <c r="EN39" i="35"/>
  <c r="EZ40" i="35"/>
  <c r="EZ39" i="35"/>
  <c r="FJ40" i="35"/>
  <c r="FJ39" i="35"/>
  <c r="EO41" i="35"/>
  <c r="EQ41" i="35"/>
  <c r="ES41" i="35"/>
  <c r="EU41" i="35"/>
  <c r="EW41" i="35"/>
  <c r="EY41" i="35"/>
  <c r="FA41" i="35"/>
  <c r="FC41" i="35"/>
  <c r="FE41" i="35"/>
  <c r="FI41" i="35"/>
  <c r="FK41" i="35"/>
  <c r="FM41" i="35"/>
  <c r="FO41" i="35"/>
  <c r="FQ41" i="35"/>
  <c r="AR40" i="35"/>
  <c r="AR39" i="35"/>
  <c r="BE39" i="35"/>
  <c r="BE40" i="35"/>
  <c r="BL39" i="35"/>
  <c r="BL40" i="35"/>
  <c r="CA39" i="35"/>
  <c r="CA40" i="35"/>
  <c r="CK39" i="35"/>
  <c r="CK40" i="35"/>
  <c r="CM39" i="35"/>
  <c r="CM40" i="35"/>
  <c r="CT40" i="35"/>
  <c r="CT39" i="35"/>
  <c r="DN39" i="35"/>
  <c r="DN40" i="35"/>
  <c r="DY39" i="35"/>
  <c r="DY40" i="35"/>
  <c r="EE39" i="35"/>
  <c r="EE40" i="35"/>
  <c r="EW39" i="35"/>
  <c r="EW40" i="35"/>
  <c r="FM40" i="35"/>
  <c r="FM39" i="35"/>
  <c r="FQ39" i="35"/>
  <c r="FQ40" i="35"/>
  <c r="AK41" i="35"/>
  <c r="AM41" i="35"/>
  <c r="AO41" i="35"/>
  <c r="AY41" i="35"/>
  <c r="CU41" i="35"/>
  <c r="DO41" i="35"/>
  <c r="DR41" i="35"/>
  <c r="DT41" i="35"/>
  <c r="FR41" i="35"/>
  <c r="BP41" i="35"/>
  <c r="BP45" i="35" s="1"/>
  <c r="BR41" i="35"/>
  <c r="BX41" i="35"/>
  <c r="BX45" i="35" s="1"/>
  <c r="FG41" i="35"/>
  <c r="FG45" i="35" s="1"/>
  <c r="DF41" i="35"/>
  <c r="DF45" i="35" s="1"/>
  <c r="FN40" i="35"/>
  <c r="FN39" i="35"/>
  <c r="FP40" i="35"/>
  <c r="FP39" i="35"/>
  <c r="FO40" i="35"/>
  <c r="FO39" i="35"/>
  <c r="CC40" i="35"/>
  <c r="CC39" i="35"/>
  <c r="CG40" i="35"/>
  <c r="CG39" i="35"/>
  <c r="CD39" i="35"/>
  <c r="CD40" i="35"/>
  <c r="CF39" i="35"/>
  <c r="CF40" i="35"/>
  <c r="CH39" i="35"/>
  <c r="CH40" i="35"/>
  <c r="CJ39" i="35"/>
  <c r="CJ40" i="35"/>
  <c r="CN39" i="35"/>
  <c r="CN40" i="35"/>
  <c r="CP39" i="35"/>
  <c r="CP40" i="35"/>
  <c r="DM40" i="35"/>
  <c r="DM39" i="35"/>
  <c r="CE40" i="35"/>
  <c r="CE39" i="35"/>
  <c r="CI40" i="35"/>
  <c r="CI39" i="35"/>
  <c r="CO40" i="35"/>
  <c r="CO39" i="35"/>
  <c r="CQ40" i="35"/>
  <c r="CQ39" i="35"/>
  <c r="BF40" i="35"/>
  <c r="BF39" i="35"/>
  <c r="BH40" i="35"/>
  <c r="BH39" i="35"/>
  <c r="BH43" i="35" s="1"/>
  <c r="AV40" i="35"/>
  <c r="AV39" i="35"/>
  <c r="AV43" i="35" s="1"/>
  <c r="FK40" i="35"/>
  <c r="FK39" i="35"/>
  <c r="AU40" i="35"/>
  <c r="AU39" i="35"/>
  <c r="BZ40" i="35"/>
  <c r="BZ39" i="35"/>
  <c r="CR40" i="35"/>
  <c r="CR44" i="35" s="1"/>
  <c r="CR39" i="35"/>
  <c r="FL40" i="35"/>
  <c r="FL39" i="35"/>
  <c r="FF39" i="35"/>
  <c r="FF40" i="35"/>
  <c r="FH39" i="35"/>
  <c r="FH43" i="35" s="1"/>
  <c r="FH40" i="35"/>
  <c r="FE40" i="35"/>
  <c r="FE39" i="35"/>
  <c r="FG40" i="35"/>
  <c r="FG44" i="35" s="1"/>
  <c r="FG39" i="35"/>
  <c r="FI40" i="35"/>
  <c r="FI39" i="35"/>
  <c r="BK40" i="35"/>
  <c r="BK39" i="35"/>
  <c r="BK43" i="35" s="1"/>
  <c r="BM40" i="35"/>
  <c r="BM39" i="35"/>
  <c r="BO40" i="35"/>
  <c r="BO39" i="35"/>
  <c r="BO43" i="35" s="1"/>
  <c r="BS40" i="35"/>
  <c r="BS39" i="35"/>
  <c r="BS43" i="35" s="1"/>
  <c r="BU40" i="35"/>
  <c r="BU39" i="35"/>
  <c r="BW40" i="35"/>
  <c r="BW39" i="35"/>
  <c r="BW43" i="35" s="1"/>
  <c r="BN40" i="35"/>
  <c r="BN39" i="35"/>
  <c r="BP40" i="35"/>
  <c r="BP39" i="35"/>
  <c r="BP43" i="35" s="1"/>
  <c r="BR40" i="35"/>
  <c r="BR39" i="35"/>
  <c r="BR43" i="35" s="1"/>
  <c r="BT40" i="35"/>
  <c r="BT39" i="35"/>
  <c r="BV40" i="35"/>
  <c r="BV39" i="35"/>
  <c r="BV43" i="35" s="1"/>
  <c r="BX40" i="35"/>
  <c r="BX39" i="35"/>
  <c r="BX43" i="35" s="1"/>
  <c r="BK41" i="35"/>
  <c r="BM41" i="35"/>
  <c r="BM45" i="35" s="1"/>
  <c r="BO41" i="35"/>
  <c r="BS41" i="35"/>
  <c r="BU41" i="35"/>
  <c r="BW41" i="35"/>
  <c r="ER39" i="35"/>
  <c r="ER40" i="35"/>
  <c r="ET39" i="35"/>
  <c r="ET40" i="35"/>
  <c r="EV39" i="35"/>
  <c r="EV40" i="35"/>
  <c r="EX39" i="35"/>
  <c r="EX40" i="35"/>
  <c r="FB39" i="35"/>
  <c r="FB40" i="35"/>
  <c r="FD39" i="35"/>
  <c r="FD40" i="35"/>
  <c r="ES40" i="35"/>
  <c r="ES39" i="35"/>
  <c r="EU40" i="35"/>
  <c r="EU39" i="35"/>
  <c r="EY40" i="35"/>
  <c r="EY39" i="35"/>
  <c r="FA40" i="35"/>
  <c r="FA39" i="35"/>
  <c r="FC40" i="35"/>
  <c r="FC39" i="35"/>
  <c r="EP40" i="35"/>
  <c r="EP39" i="35"/>
  <c r="AT40" i="35"/>
  <c r="AT39" i="35"/>
  <c r="EM40" i="35"/>
  <c r="EM39" i="35"/>
  <c r="EO40" i="35"/>
  <c r="EO39" i="35"/>
  <c r="EQ40" i="35"/>
  <c r="EQ39" i="35"/>
  <c r="EI40" i="35"/>
  <c r="EI39" i="35"/>
  <c r="EK39" i="35"/>
  <c r="EK40" i="35"/>
  <c r="CX40" i="35"/>
  <c r="CX39" i="35"/>
  <c r="CY40" i="35"/>
  <c r="CY39" i="35"/>
  <c r="DE40" i="35"/>
  <c r="DE39" i="35"/>
  <c r="DI40" i="35"/>
  <c r="DI39" i="35"/>
  <c r="DK40" i="35"/>
  <c r="DK39" i="35"/>
  <c r="ED39" i="35"/>
  <c r="ED40" i="35"/>
  <c r="EF40" i="35"/>
  <c r="EF39" i="35"/>
  <c r="EH40" i="35"/>
  <c r="EH39" i="35"/>
  <c r="CZ39" i="35"/>
  <c r="CZ40" i="35"/>
  <c r="DB40" i="35"/>
  <c r="DB39" i="35"/>
  <c r="DD40" i="35"/>
  <c r="DD39" i="35"/>
  <c r="DF39" i="35"/>
  <c r="DF43" i="35" s="1"/>
  <c r="DF40" i="35"/>
  <c r="DF44" i="35" s="1"/>
  <c r="DH40" i="35"/>
  <c r="DH39" i="35"/>
  <c r="DJ39" i="35"/>
  <c r="DJ40" i="35"/>
  <c r="DL40" i="35"/>
  <c r="DL39" i="35"/>
  <c r="EG40" i="35"/>
  <c r="EG39" i="35"/>
  <c r="AQ40" i="35"/>
  <c r="AQ39" i="35"/>
  <c r="BB40" i="35"/>
  <c r="BB39" i="35"/>
  <c r="DV40" i="35"/>
  <c r="DV39" i="35"/>
  <c r="EB40" i="35"/>
  <c r="EB39" i="35"/>
  <c r="BA40" i="35"/>
  <c r="BA39" i="35"/>
  <c r="BC40" i="35"/>
  <c r="BC39" i="35"/>
  <c r="BI40" i="35"/>
  <c r="BI39" i="35"/>
  <c r="BI43" i="35" s="1"/>
  <c r="DU40" i="35"/>
  <c r="DU39" i="35"/>
  <c r="DW40" i="35"/>
  <c r="DW39" i="35"/>
  <c r="EA40" i="35"/>
  <c r="EA39" i="35"/>
  <c r="EC40" i="35"/>
  <c r="EC39" i="35"/>
  <c r="AK40" i="35"/>
  <c r="AK39" i="35"/>
  <c r="AM40" i="35"/>
  <c r="AM39" i="35"/>
  <c r="AO40" i="35"/>
  <c r="AO39" i="35"/>
  <c r="AY40" i="35"/>
  <c r="AY39" i="35"/>
  <c r="CU40" i="35"/>
  <c r="CU39" i="35"/>
  <c r="DO40" i="35"/>
  <c r="DO44" i="35" s="1"/>
  <c r="DO39" i="35"/>
  <c r="DO43" i="35" s="1"/>
  <c r="DR40" i="35"/>
  <c r="DR39" i="35"/>
  <c r="DT40" i="35"/>
  <c r="DT39" i="35"/>
  <c r="FR40" i="35"/>
  <c r="FR44" i="35" s="1"/>
  <c r="FR39" i="35"/>
  <c r="AJ40" i="35"/>
  <c r="AJ39" i="35"/>
  <c r="AL40" i="35"/>
  <c r="AL39" i="35"/>
  <c r="AN40" i="35"/>
  <c r="AN39" i="35"/>
  <c r="CV40" i="35"/>
  <c r="CV39" i="35"/>
  <c r="DQ40" i="35"/>
  <c r="DQ39" i="35"/>
  <c r="DS40" i="35"/>
  <c r="DS39" i="35"/>
  <c r="AS43" i="35"/>
  <c r="BD43" i="35"/>
  <c r="EJ43" i="35"/>
  <c r="EL43" i="35"/>
  <c r="EN43" i="35"/>
  <c r="BE45" i="35"/>
  <c r="BG45" i="35"/>
  <c r="CT45" i="35"/>
  <c r="DY44" i="35"/>
  <c r="EE45" i="35"/>
  <c r="FM45" i="35"/>
  <c r="BL43" i="35"/>
  <c r="CA43" i="35"/>
  <c r="CK43" i="35"/>
  <c r="CM43" i="35"/>
  <c r="FQ43" i="35"/>
  <c r="BQ44" i="35"/>
  <c r="CB44" i="35"/>
  <c r="CL44" i="35"/>
  <c r="FJ44" i="35"/>
  <c r="EM44" i="35"/>
  <c r="EQ44" i="35"/>
  <c r="EP43" i="35"/>
  <c r="AT44" i="35"/>
  <c r="EO44" i="35"/>
  <c r="CZ45" i="35"/>
  <c r="DB45" i="35"/>
  <c r="DD45" i="35"/>
  <c r="DH45" i="35"/>
  <c r="DJ45" i="35"/>
  <c r="DL45" i="35"/>
  <c r="EG45" i="35"/>
  <c r="EK45" i="35"/>
  <c r="EI45" i="35"/>
  <c r="CQ43" i="35"/>
  <c r="AV45" i="35"/>
  <c r="BF43" i="35"/>
  <c r="AU43" i="35"/>
  <c r="BZ43" i="35"/>
  <c r="FL43" i="35"/>
  <c r="FK45" i="35"/>
  <c r="CI43" i="35"/>
  <c r="CG43" i="35"/>
  <c r="CN44" i="35"/>
  <c r="CJ44" i="35"/>
  <c r="CH44" i="35"/>
  <c r="CP44" i="35"/>
  <c r="CO43" i="35"/>
  <c r="FP45" i="35"/>
  <c r="FO43" i="35"/>
  <c r="FN45" i="35"/>
  <c r="CF44" i="35"/>
  <c r="CE43" i="35"/>
  <c r="CD44" i="35"/>
  <c r="CC43" i="35"/>
  <c r="BU44" i="35"/>
  <c r="BW44" i="35"/>
  <c r="BT43" i="35"/>
  <c r="BS44" i="35"/>
  <c r="BO44" i="35"/>
  <c r="BN43" i="35"/>
  <c r="BM44" i="35"/>
  <c r="BK44" i="35"/>
  <c r="EC44" i="35"/>
  <c r="EA44" i="35"/>
  <c r="DW44" i="35"/>
  <c r="DU44" i="35"/>
  <c r="CV45" i="35"/>
  <c r="DS45" i="35"/>
  <c r="DQ45" i="35"/>
  <c r="D8" i="3"/>
  <c r="E19" i="3"/>
  <c r="J37" i="11"/>
  <c r="S39" i="12"/>
  <c r="E25" i="3"/>
  <c r="V38" i="11"/>
  <c r="D25" i="3"/>
  <c r="U38" i="11"/>
  <c r="E24" i="3"/>
  <c r="D24" i="3"/>
  <c r="D19" i="3"/>
  <c r="AB5" i="31"/>
  <c r="AM4" i="33" s="1"/>
  <c r="AB38" i="31"/>
  <c r="AB36" i="31"/>
  <c r="AB34" i="31"/>
  <c r="AB32" i="31"/>
  <c r="AB30" i="31"/>
  <c r="AB28" i="31"/>
  <c r="AB26" i="31"/>
  <c r="AB24" i="31"/>
  <c r="AB22" i="31"/>
  <c r="AB20" i="31"/>
  <c r="AB18" i="31"/>
  <c r="AB16" i="31"/>
  <c r="AB14" i="31"/>
  <c r="AB12" i="31"/>
  <c r="AB10" i="31"/>
  <c r="AB8" i="31"/>
  <c r="AB6" i="31"/>
  <c r="AK4" i="33"/>
  <c r="D18" i="3"/>
  <c r="AB39" i="31"/>
  <c r="AB37" i="31"/>
  <c r="AB35" i="31"/>
  <c r="AB33" i="31"/>
  <c r="AB31" i="31"/>
  <c r="AB29" i="31"/>
  <c r="AB27" i="31"/>
  <c r="AB25" i="31"/>
  <c r="AB23" i="31"/>
  <c r="AB21" i="31"/>
  <c r="AB19" i="31"/>
  <c r="AB17" i="31"/>
  <c r="AB15" i="31"/>
  <c r="AB13" i="31"/>
  <c r="AB11" i="31"/>
  <c r="AB9" i="31"/>
  <c r="AB7" i="31"/>
  <c r="K39" i="31"/>
  <c r="K37" i="31"/>
  <c r="K35" i="31"/>
  <c r="K33" i="31"/>
  <c r="K31" i="31"/>
  <c r="K29" i="31"/>
  <c r="K27" i="31"/>
  <c r="K25" i="31"/>
  <c r="K23" i="31"/>
  <c r="K21" i="31"/>
  <c r="K19" i="31"/>
  <c r="K17" i="31"/>
  <c r="K15" i="31"/>
  <c r="K13" i="31"/>
  <c r="K11" i="31"/>
  <c r="K9" i="31"/>
  <c r="K7" i="31"/>
  <c r="K5" i="31"/>
  <c r="Q39" i="31"/>
  <c r="P38" i="31"/>
  <c r="Q38" i="31" s="1"/>
  <c r="N37" i="11" s="1"/>
  <c r="F39" i="31"/>
  <c r="T38" i="33" s="1"/>
  <c r="F37" i="31"/>
  <c r="T36" i="33" s="1"/>
  <c r="F35" i="31"/>
  <c r="T34" i="33" s="1"/>
  <c r="F33" i="31"/>
  <c r="T32" i="33" s="1"/>
  <c r="F31" i="31"/>
  <c r="T30" i="33" s="1"/>
  <c r="F29" i="31"/>
  <c r="T28" i="33" s="1"/>
  <c r="F27" i="31"/>
  <c r="T26" i="33" s="1"/>
  <c r="F25" i="31"/>
  <c r="T24" i="33" s="1"/>
  <c r="F23" i="31"/>
  <c r="T22" i="33" s="1"/>
  <c r="F21" i="31"/>
  <c r="T20" i="33" s="1"/>
  <c r="F19" i="31"/>
  <c r="T18" i="33" s="1"/>
  <c r="F17" i="31"/>
  <c r="T16" i="33" s="1"/>
  <c r="F15" i="31"/>
  <c r="T14" i="33" s="1"/>
  <c r="F13" i="31"/>
  <c r="T12" i="33" s="1"/>
  <c r="F11" i="31"/>
  <c r="T10" i="33" s="1"/>
  <c r="F9" i="31"/>
  <c r="T8" i="33" s="1"/>
  <c r="F7" i="31"/>
  <c r="T6" i="33" s="1"/>
  <c r="S4" i="33"/>
  <c r="S38" i="33"/>
  <c r="F38" i="31"/>
  <c r="T37" i="33" s="1"/>
  <c r="F36" i="31"/>
  <c r="T35" i="33" s="1"/>
  <c r="F34" i="31"/>
  <c r="T33" i="33" s="1"/>
  <c r="F32" i="31"/>
  <c r="T31" i="33" s="1"/>
  <c r="F30" i="31"/>
  <c r="T29" i="33" s="1"/>
  <c r="F28" i="31"/>
  <c r="T27" i="33" s="1"/>
  <c r="F26" i="31"/>
  <c r="T25" i="33" s="1"/>
  <c r="F24" i="31"/>
  <c r="T23" i="33" s="1"/>
  <c r="F22" i="31"/>
  <c r="T21" i="33" s="1"/>
  <c r="F20" i="31"/>
  <c r="T19" i="33" s="1"/>
  <c r="F18" i="31"/>
  <c r="T17" i="33" s="1"/>
  <c r="F16" i="31"/>
  <c r="T15" i="33" s="1"/>
  <c r="F14" i="31"/>
  <c r="T13" i="33" s="1"/>
  <c r="F12" i="31"/>
  <c r="T11" i="33" s="1"/>
  <c r="F10" i="31"/>
  <c r="T9" i="33" s="1"/>
  <c r="F8" i="31"/>
  <c r="T7" i="33" s="1"/>
  <c r="F6" i="31"/>
  <c r="T5" i="33" s="1"/>
  <c r="S38" i="11"/>
  <c r="E22" i="3"/>
  <c r="D22" i="3"/>
  <c r="E21" i="3"/>
  <c r="R38" i="11"/>
  <c r="D21" i="3"/>
  <c r="L38" i="11"/>
  <c r="K38" i="11"/>
  <c r="E14" i="3"/>
  <c r="D14" i="3"/>
  <c r="L5" i="12"/>
  <c r="L38" i="12"/>
  <c r="L36" i="12"/>
  <c r="L34" i="12"/>
  <c r="L32" i="12"/>
  <c r="L30" i="12"/>
  <c r="L28" i="12"/>
  <c r="L26" i="12"/>
  <c r="L24" i="12"/>
  <c r="L22" i="12"/>
  <c r="L20" i="12"/>
  <c r="L18" i="12"/>
  <c r="L16" i="12"/>
  <c r="L14" i="12"/>
  <c r="L12" i="12"/>
  <c r="L10" i="12"/>
  <c r="L8" i="12"/>
  <c r="L6" i="12"/>
  <c r="Q4" i="33"/>
  <c r="D12" i="3"/>
  <c r="L39" i="12"/>
  <c r="L37" i="12"/>
  <c r="L35" i="12"/>
  <c r="L33" i="12"/>
  <c r="L31" i="12"/>
  <c r="L29" i="12"/>
  <c r="L27" i="12"/>
  <c r="L25" i="12"/>
  <c r="L23" i="12"/>
  <c r="L21" i="12"/>
  <c r="L19" i="12"/>
  <c r="L17" i="12"/>
  <c r="L15" i="12"/>
  <c r="L13" i="12"/>
  <c r="L11" i="12"/>
  <c r="L9" i="12"/>
  <c r="L7" i="12"/>
  <c r="Q38" i="33"/>
  <c r="Q36" i="33"/>
  <c r="Q34" i="33"/>
  <c r="Q32" i="33"/>
  <c r="Q30" i="33"/>
  <c r="Q28" i="33"/>
  <c r="Q26" i="33"/>
  <c r="Q24" i="33"/>
  <c r="Q22" i="33"/>
  <c r="Q20" i="33"/>
  <c r="Q18" i="33"/>
  <c r="Q16" i="33"/>
  <c r="Q14" i="33"/>
  <c r="Q12" i="33"/>
  <c r="Q10" i="33"/>
  <c r="Q8" i="33"/>
  <c r="Q6" i="33"/>
  <c r="D11" i="3"/>
  <c r="F39" i="12"/>
  <c r="F37" i="12"/>
  <c r="L36" i="33" s="1"/>
  <c r="F35" i="12"/>
  <c r="L34" i="33" s="1"/>
  <c r="F33" i="12"/>
  <c r="L32" i="33" s="1"/>
  <c r="F31" i="12"/>
  <c r="L30" i="33" s="1"/>
  <c r="F29" i="12"/>
  <c r="L28" i="33" s="1"/>
  <c r="F27" i="12"/>
  <c r="L26" i="33" s="1"/>
  <c r="F25" i="12"/>
  <c r="L24" i="33" s="1"/>
  <c r="F23" i="12"/>
  <c r="L22" i="33" s="1"/>
  <c r="F21" i="12"/>
  <c r="L20" i="33" s="1"/>
  <c r="F19" i="12"/>
  <c r="L18" i="33" s="1"/>
  <c r="F17" i="12"/>
  <c r="L16" i="33" s="1"/>
  <c r="F15" i="12"/>
  <c r="L14" i="33" s="1"/>
  <c r="F13" i="12"/>
  <c r="L12" i="33" s="1"/>
  <c r="F11" i="12"/>
  <c r="L10" i="33" s="1"/>
  <c r="F9" i="12"/>
  <c r="L8" i="33" s="1"/>
  <c r="F7" i="12"/>
  <c r="L6" i="33" s="1"/>
  <c r="K4" i="33"/>
  <c r="F38" i="12"/>
  <c r="F36" i="12"/>
  <c r="L35" i="33" s="1"/>
  <c r="F34" i="12"/>
  <c r="L33" i="33" s="1"/>
  <c r="F32" i="12"/>
  <c r="L31" i="33" s="1"/>
  <c r="F30" i="12"/>
  <c r="L29" i="33" s="1"/>
  <c r="F28" i="12"/>
  <c r="L27" i="33" s="1"/>
  <c r="F26" i="12"/>
  <c r="L25" i="33" s="1"/>
  <c r="F24" i="12"/>
  <c r="L23" i="33" s="1"/>
  <c r="F22" i="12"/>
  <c r="L21" i="33" s="1"/>
  <c r="F20" i="12"/>
  <c r="L19" i="33" s="1"/>
  <c r="F18" i="12"/>
  <c r="L17" i="33" s="1"/>
  <c r="F16" i="12"/>
  <c r="L15" i="33" s="1"/>
  <c r="F14" i="12"/>
  <c r="L13" i="33" s="1"/>
  <c r="F12" i="12"/>
  <c r="L11" i="33" s="1"/>
  <c r="F10" i="12"/>
  <c r="L9" i="33" s="1"/>
  <c r="F8" i="12"/>
  <c r="L7" i="33" s="1"/>
  <c r="F6" i="12"/>
  <c r="L5" i="33" s="1"/>
  <c r="E9" i="3"/>
  <c r="F38" i="11"/>
  <c r="D9" i="3"/>
  <c r="E8" i="3"/>
  <c r="E38" i="11"/>
  <c r="CX45" i="35"/>
  <c r="AC5" i="5"/>
  <c r="F4" i="33" s="1"/>
  <c r="AC38" i="5"/>
  <c r="F37" i="33" s="1"/>
  <c r="AC36" i="5"/>
  <c r="F35" i="33" s="1"/>
  <c r="AC34" i="5"/>
  <c r="F33" i="33" s="1"/>
  <c r="AC32" i="5"/>
  <c r="F31" i="33" s="1"/>
  <c r="AC30" i="5"/>
  <c r="F29" i="33" s="1"/>
  <c r="AC28" i="5"/>
  <c r="F27" i="33" s="1"/>
  <c r="AC26" i="5"/>
  <c r="F25" i="33" s="1"/>
  <c r="AC24" i="5"/>
  <c r="F23" i="33" s="1"/>
  <c r="AC22" i="5"/>
  <c r="F21" i="33" s="1"/>
  <c r="AC20" i="5"/>
  <c r="F19" i="33" s="1"/>
  <c r="AC18" i="5"/>
  <c r="F17" i="33" s="1"/>
  <c r="AC16" i="5"/>
  <c r="F15" i="33" s="1"/>
  <c r="AC14" i="5"/>
  <c r="F13" i="33" s="1"/>
  <c r="AC12" i="5"/>
  <c r="F11" i="33" s="1"/>
  <c r="AC10" i="5"/>
  <c r="F9" i="33" s="1"/>
  <c r="AC8" i="5"/>
  <c r="F7" i="33" s="1"/>
  <c r="AC6" i="5"/>
  <c r="F5" i="33" s="1"/>
  <c r="AC39" i="5"/>
  <c r="AC37" i="5"/>
  <c r="F36" i="33" s="1"/>
  <c r="AC35" i="5"/>
  <c r="F34" i="33" s="1"/>
  <c r="AC33" i="5"/>
  <c r="F32" i="33" s="1"/>
  <c r="AC31" i="5"/>
  <c r="F30" i="33" s="1"/>
  <c r="AC29" i="5"/>
  <c r="F28" i="33" s="1"/>
  <c r="AC27" i="5"/>
  <c r="F26" i="33" s="1"/>
  <c r="AC25" i="5"/>
  <c r="F24" i="33" s="1"/>
  <c r="AC23" i="5"/>
  <c r="F22" i="33" s="1"/>
  <c r="AC21" i="5"/>
  <c r="F20" i="33" s="1"/>
  <c r="AC19" i="5"/>
  <c r="F18" i="33" s="1"/>
  <c r="AC17" i="5"/>
  <c r="F16" i="33" s="1"/>
  <c r="AC15" i="5"/>
  <c r="F14" i="33" s="1"/>
  <c r="AC13" i="5"/>
  <c r="F12" i="33" s="1"/>
  <c r="AC11" i="5"/>
  <c r="F10" i="33" s="1"/>
  <c r="AC9" i="5"/>
  <c r="F8" i="33" s="1"/>
  <c r="AC7" i="5"/>
  <c r="F6" i="33" s="1"/>
  <c r="AD38" i="5"/>
  <c r="P39" i="5"/>
  <c r="P37" i="5"/>
  <c r="P35" i="5"/>
  <c r="P33" i="5"/>
  <c r="P31" i="5"/>
  <c r="P29" i="5"/>
  <c r="P27" i="5"/>
  <c r="P25" i="5"/>
  <c r="P23" i="5"/>
  <c r="P21" i="5"/>
  <c r="P19" i="5"/>
  <c r="P17" i="5"/>
  <c r="P15" i="5"/>
  <c r="P13" i="5"/>
  <c r="P11" i="5"/>
  <c r="P9" i="5"/>
  <c r="P7" i="5"/>
  <c r="BZ4" i="33"/>
  <c r="AD39" i="5"/>
  <c r="P5" i="5"/>
  <c r="P38" i="5"/>
  <c r="P36" i="5"/>
  <c r="P34" i="5"/>
  <c r="P32" i="5"/>
  <c r="P30" i="5"/>
  <c r="P28" i="5"/>
  <c r="P26" i="5"/>
  <c r="P24" i="5"/>
  <c r="P22" i="5"/>
  <c r="P20" i="5"/>
  <c r="P18" i="5"/>
  <c r="P16" i="5"/>
  <c r="P14" i="5"/>
  <c r="P12" i="5"/>
  <c r="P10" i="5"/>
  <c r="P8" i="5"/>
  <c r="P6" i="5"/>
  <c r="FE43" i="35"/>
  <c r="FG43" i="35"/>
  <c r="FI43" i="35"/>
  <c r="FF44" i="35"/>
  <c r="FH44" i="35"/>
  <c r="ER43" i="35"/>
  <c r="ET43" i="35"/>
  <c r="EV43" i="35"/>
  <c r="EX43" i="35"/>
  <c r="EZ43" i="35"/>
  <c r="FB43" i="35"/>
  <c r="FD43" i="35"/>
  <c r="ES45" i="35"/>
  <c r="EU45" i="35"/>
  <c r="EW45" i="35"/>
  <c r="EY45" i="35"/>
  <c r="FA45" i="35"/>
  <c r="FC45" i="35"/>
  <c r="AW43" i="35"/>
  <c r="CB43" i="35"/>
  <c r="CD43" i="35"/>
  <c r="CF43" i="35"/>
  <c r="CH43" i="35"/>
  <c r="CJ43" i="35"/>
  <c r="CL43" i="35"/>
  <c r="CN43" i="35"/>
  <c r="CP43" i="35"/>
  <c r="FN43" i="35"/>
  <c r="FP43" i="35"/>
  <c r="AX45" i="35"/>
  <c r="CA45" i="35"/>
  <c r="CC45" i="35"/>
  <c r="CE45" i="35"/>
  <c r="CG45" i="35"/>
  <c r="CI45" i="35"/>
  <c r="CK45" i="35"/>
  <c r="CM45" i="35"/>
  <c r="CO45" i="35"/>
  <c r="CQ45" i="35"/>
  <c r="DN45" i="35"/>
  <c r="FO45" i="35"/>
  <c r="FQ45" i="35"/>
  <c r="AX43" i="35"/>
  <c r="BE43" i="35"/>
  <c r="BG43" i="35"/>
  <c r="FK43" i="35"/>
  <c r="FM43" i="35"/>
  <c r="AU45" i="35"/>
  <c r="AW45" i="35"/>
  <c r="BD44" i="35"/>
  <c r="BF45" i="35"/>
  <c r="BH45" i="35"/>
  <c r="BZ45" i="35"/>
  <c r="FL44" i="35"/>
  <c r="BM43" i="35"/>
  <c r="BQ43" i="35"/>
  <c r="BU43" i="35"/>
  <c r="FF43" i="35"/>
  <c r="FJ43" i="35"/>
  <c r="BL45" i="35"/>
  <c r="BN45" i="35"/>
  <c r="BR45" i="35"/>
  <c r="BT45" i="35"/>
  <c r="BV45" i="35"/>
  <c r="FE45" i="35"/>
  <c r="FI45" i="35"/>
  <c r="AT43" i="35"/>
  <c r="EI43" i="35"/>
  <c r="EK43" i="35"/>
  <c r="EM43" i="35"/>
  <c r="EO43" i="35"/>
  <c r="EQ43" i="35"/>
  <c r="ES43" i="35"/>
  <c r="EU43" i="35"/>
  <c r="EW43" i="35"/>
  <c r="EY43" i="35"/>
  <c r="FA43" i="35"/>
  <c r="FC43" i="35"/>
  <c r="AS45" i="35"/>
  <c r="EJ45" i="35"/>
  <c r="EL45" i="35"/>
  <c r="EN45" i="35"/>
  <c r="EP45" i="35"/>
  <c r="ER44" i="35"/>
  <c r="ET44" i="35"/>
  <c r="EV44" i="35"/>
  <c r="EX44" i="35"/>
  <c r="EZ44" i="35"/>
  <c r="FB44" i="35"/>
  <c r="FD44" i="35"/>
  <c r="AK43" i="35"/>
  <c r="AM43" i="35"/>
  <c r="AO43" i="35"/>
  <c r="AQ43" i="35"/>
  <c r="BB43" i="35"/>
  <c r="CU43" i="35"/>
  <c r="CW43" i="35"/>
  <c r="CY43" i="35"/>
  <c r="DA43" i="35"/>
  <c r="DC43" i="35"/>
  <c r="DE43" i="35"/>
  <c r="DG43" i="35"/>
  <c r="DI43" i="35"/>
  <c r="DK43" i="35"/>
  <c r="DM43" i="35"/>
  <c r="DR43" i="35"/>
  <c r="DT43" i="35"/>
  <c r="DV43" i="35"/>
  <c r="DX43" i="35"/>
  <c r="DZ43" i="35"/>
  <c r="EB43" i="35"/>
  <c r="ED43" i="35"/>
  <c r="EF43" i="35"/>
  <c r="EH43" i="35"/>
  <c r="AJ45" i="35"/>
  <c r="AL45" i="35"/>
  <c r="AN45" i="35"/>
  <c r="AP45" i="35"/>
  <c r="AR45" i="35"/>
  <c r="BA44" i="35"/>
  <c r="BC44" i="35"/>
  <c r="AJ43" i="35"/>
  <c r="AL43" i="35"/>
  <c r="AN43" i="35"/>
  <c r="AP43" i="35"/>
  <c r="AR43" i="35"/>
  <c r="BA43" i="35"/>
  <c r="BC43" i="35"/>
  <c r="CT43" i="35"/>
  <c r="CV43" i="35"/>
  <c r="CX43" i="35"/>
  <c r="CZ43" i="35"/>
  <c r="DB43" i="35"/>
  <c r="DD43" i="35"/>
  <c r="DH43" i="35"/>
  <c r="DJ43" i="35"/>
  <c r="DL43" i="35"/>
  <c r="DN43" i="35"/>
  <c r="DQ43" i="35"/>
  <c r="DS43" i="35"/>
  <c r="DU43" i="35"/>
  <c r="DW43" i="35"/>
  <c r="DY43" i="35"/>
  <c r="EA43" i="35"/>
  <c r="EC43" i="35"/>
  <c r="EE43" i="35"/>
  <c r="EG43" i="35"/>
  <c r="AK45" i="35"/>
  <c r="AM45" i="35"/>
  <c r="AO45" i="35"/>
  <c r="AQ44" i="35"/>
  <c r="BB45" i="35"/>
  <c r="CU45" i="35"/>
  <c r="CW45" i="35"/>
  <c r="CY45" i="35"/>
  <c r="DA45" i="35"/>
  <c r="DC45" i="35"/>
  <c r="DE45" i="35"/>
  <c r="DG45" i="35"/>
  <c r="DI45" i="35"/>
  <c r="DK45" i="35"/>
  <c r="DM44" i="35"/>
  <c r="DR45" i="35"/>
  <c r="DT45" i="35"/>
  <c r="DV45" i="35"/>
  <c r="DX45" i="35"/>
  <c r="DZ45" i="35"/>
  <c r="EB45" i="35"/>
  <c r="ED45" i="35"/>
  <c r="EF45" i="35"/>
  <c r="EH45" i="35"/>
  <c r="FP44" i="35"/>
  <c r="FN44" i="35"/>
  <c r="AW44" i="35"/>
  <c r="FQ44" i="35"/>
  <c r="FO44" i="35"/>
  <c r="AX44" i="35"/>
  <c r="DN44" i="35"/>
  <c r="CQ44" i="35"/>
  <c r="CO44" i="35"/>
  <c r="CM44" i="35"/>
  <c r="CK44" i="35"/>
  <c r="CI44" i="35"/>
  <c r="CG44" i="35"/>
  <c r="CE44" i="35"/>
  <c r="CC44" i="35"/>
  <c r="CA44" i="35"/>
  <c r="DM45" i="35"/>
  <c r="CP45" i="35"/>
  <c r="CN45" i="35"/>
  <c r="CL45" i="35"/>
  <c r="CJ45" i="35"/>
  <c r="CH45" i="35"/>
  <c r="CF45" i="35"/>
  <c r="CD45" i="35"/>
  <c r="CB45" i="35"/>
  <c r="FM44" i="35"/>
  <c r="FK44" i="35"/>
  <c r="BZ44" i="35"/>
  <c r="AU44" i="35"/>
  <c r="FL45" i="35"/>
  <c r="BD45" i="35"/>
  <c r="CR43" i="35"/>
  <c r="CR45" i="35"/>
  <c r="BH44" i="35"/>
  <c r="BF44" i="35"/>
  <c r="BG44" i="35"/>
  <c r="BE44" i="35"/>
  <c r="AV44" i="35"/>
  <c r="BX44" i="35"/>
  <c r="BV44" i="35"/>
  <c r="BT44" i="35"/>
  <c r="BR44" i="35"/>
  <c r="BP44" i="35"/>
  <c r="BN44" i="35"/>
  <c r="BL44" i="35"/>
  <c r="BW45" i="35"/>
  <c r="BU45" i="35"/>
  <c r="BS45" i="35"/>
  <c r="BQ45" i="35"/>
  <c r="BO45" i="35"/>
  <c r="BK45" i="35"/>
  <c r="FI44" i="35"/>
  <c r="FE44" i="35"/>
  <c r="FJ45" i="35"/>
  <c r="FH45" i="35"/>
  <c r="FF45" i="35"/>
  <c r="EP44" i="35"/>
  <c r="EN44" i="35"/>
  <c r="EL44" i="35"/>
  <c r="AS44" i="35"/>
  <c r="EQ45" i="35"/>
  <c r="EO45" i="35"/>
  <c r="EM45" i="35"/>
  <c r="AT45" i="35"/>
  <c r="EK44" i="35"/>
  <c r="EI44" i="35"/>
  <c r="EJ44" i="35"/>
  <c r="FC44" i="35"/>
  <c r="FA44" i="35"/>
  <c r="EY44" i="35"/>
  <c r="EW44" i="35"/>
  <c r="EU44" i="35"/>
  <c r="ES44" i="35"/>
  <c r="FD45" i="35"/>
  <c r="FB45" i="35"/>
  <c r="EZ45" i="35"/>
  <c r="EX45" i="35"/>
  <c r="EV45" i="35"/>
  <c r="ET45" i="35"/>
  <c r="ER45" i="35"/>
  <c r="EH44" i="35"/>
  <c r="EF44" i="35"/>
  <c r="ED44" i="35"/>
  <c r="DK44" i="35"/>
  <c r="DI44" i="35"/>
  <c r="DG44" i="35"/>
  <c r="DE44" i="35"/>
  <c r="DC44" i="35"/>
  <c r="DA44" i="35"/>
  <c r="CY44" i="35"/>
  <c r="EG44" i="35"/>
  <c r="EE44" i="35"/>
  <c r="DL44" i="35"/>
  <c r="DJ44" i="35"/>
  <c r="DH44" i="35"/>
  <c r="DD44" i="35"/>
  <c r="DB44" i="35"/>
  <c r="CZ44" i="35"/>
  <c r="CX44" i="35"/>
  <c r="EB44" i="35"/>
  <c r="DZ44" i="35"/>
  <c r="DX44" i="35"/>
  <c r="DV44" i="35"/>
  <c r="BB44" i="35"/>
  <c r="AR44" i="35"/>
  <c r="EC45" i="35"/>
  <c r="EA45" i="35"/>
  <c r="DY45" i="35"/>
  <c r="DW45" i="35"/>
  <c r="DU45" i="35"/>
  <c r="BI45" i="35"/>
  <c r="BC45" i="35"/>
  <c r="BA45" i="35"/>
  <c r="AQ45" i="35"/>
  <c r="BI44" i="35"/>
  <c r="FR43" i="35"/>
  <c r="DT44" i="35"/>
  <c r="DR44" i="35"/>
  <c r="CV44" i="35"/>
  <c r="CT44" i="35"/>
  <c r="AP44" i="35"/>
  <c r="AN44" i="35"/>
  <c r="AL44" i="35"/>
  <c r="AJ44" i="35"/>
  <c r="FR45" i="35"/>
  <c r="AY43" i="35"/>
  <c r="DS44" i="35"/>
  <c r="DQ44" i="35"/>
  <c r="CW44" i="35"/>
  <c r="CU44" i="35"/>
  <c r="AY44" i="35"/>
  <c r="AO44" i="35"/>
  <c r="AM44" i="35"/>
  <c r="AK44" i="35"/>
  <c r="DO45" i="35"/>
  <c r="AY45" i="35"/>
  <c r="J38" i="11" l="1"/>
  <c r="E18" i="3"/>
  <c r="P38" i="11"/>
  <c r="O38" i="11"/>
  <c r="P37" i="11"/>
  <c r="O37" i="11"/>
  <c r="N38" i="11"/>
  <c r="I38" i="11"/>
  <c r="E12" i="3"/>
  <c r="I37" i="11"/>
  <c r="H37" i="11"/>
  <c r="L37" i="33"/>
  <c r="L38" i="33"/>
  <c r="E11" i="3"/>
  <c r="H38" i="11"/>
  <c r="F38" i="33"/>
  <c r="E7" i="3"/>
  <c r="CA7" i="33"/>
  <c r="CA11" i="33"/>
  <c r="CA15" i="33"/>
  <c r="CA19" i="33"/>
  <c r="CA23" i="33"/>
  <c r="CA27" i="33"/>
  <c r="CA31" i="33"/>
  <c r="CA35" i="33"/>
  <c r="CA4" i="33"/>
  <c r="CA8" i="33"/>
  <c r="CA12" i="33"/>
  <c r="CA16" i="33"/>
  <c r="CA20" i="33"/>
  <c r="CA24" i="33"/>
  <c r="CA28" i="33"/>
  <c r="CA32" i="33"/>
  <c r="CA36" i="33"/>
  <c r="AE38" i="5"/>
  <c r="G37" i="33"/>
  <c r="CA5" i="33"/>
  <c r="CA9" i="33"/>
  <c r="CA13" i="33"/>
  <c r="CA17" i="33"/>
  <c r="CA21" i="33"/>
  <c r="CA25" i="33"/>
  <c r="CA29" i="33"/>
  <c r="CA33" i="33"/>
  <c r="CA37" i="33"/>
  <c r="G38" i="33"/>
  <c r="AE39" i="5"/>
  <c r="CA6" i="33"/>
  <c r="CA10" i="33"/>
  <c r="CA14" i="33"/>
  <c r="CA18" i="33"/>
  <c r="CA22" i="33"/>
  <c r="CA26" i="33"/>
  <c r="CA30" i="33"/>
  <c r="CA34" i="33"/>
  <c r="CA38" i="33"/>
  <c r="FS4" i="35"/>
  <c r="FS5" i="35"/>
  <c r="FS6" i="35"/>
  <c r="FS7" i="35"/>
  <c r="FS8" i="35"/>
  <c r="FS9" i="35"/>
  <c r="FS10" i="35"/>
  <c r="FS11" i="35"/>
  <c r="FS12" i="35"/>
  <c r="FS13" i="35"/>
  <c r="FS14" i="35"/>
  <c r="FS15" i="35"/>
  <c r="FS16" i="35"/>
  <c r="FS17" i="35"/>
  <c r="FS18" i="35"/>
  <c r="FS19" i="35"/>
  <c r="FS20" i="35"/>
  <c r="FS21" i="35"/>
  <c r="FS22" i="35"/>
  <c r="FS23" i="35"/>
  <c r="FS24" i="35"/>
  <c r="FS25" i="35"/>
  <c r="FS26" i="35"/>
  <c r="FS3" i="35"/>
  <c r="F11" i="34" l="1"/>
  <c r="FS41" i="35"/>
  <c r="FS45" i="35" s="1"/>
  <c r="FS40" i="35"/>
  <c r="FS39" i="35"/>
  <c r="FS43" i="35" s="1"/>
  <c r="H37" i="33"/>
  <c r="D37" i="11"/>
  <c r="H38" i="33"/>
  <c r="D38" i="11"/>
  <c r="FS44" i="35"/>
  <c r="DP4" i="35"/>
  <c r="DP5" i="35"/>
  <c r="DP6" i="35"/>
  <c r="DP7" i="35"/>
  <c r="DP8" i="35"/>
  <c r="DP9" i="35"/>
  <c r="DP10" i="35"/>
  <c r="DP11" i="35"/>
  <c r="DP12" i="35"/>
  <c r="DP13" i="35"/>
  <c r="DP14" i="35"/>
  <c r="DP15" i="35"/>
  <c r="DP16" i="35"/>
  <c r="DP17" i="35"/>
  <c r="DP18" i="35"/>
  <c r="DP19" i="35"/>
  <c r="DP20" i="35"/>
  <c r="DP21" i="35"/>
  <c r="DP22" i="35"/>
  <c r="DP23" i="35"/>
  <c r="DP24" i="35"/>
  <c r="DP25" i="35"/>
  <c r="DP26" i="35"/>
  <c r="DP27" i="35"/>
  <c r="DP28" i="35"/>
  <c r="DP29" i="35"/>
  <c r="DP30" i="35"/>
  <c r="DP31" i="35"/>
  <c r="DP32" i="35"/>
  <c r="DP33" i="35"/>
  <c r="DP34" i="35"/>
  <c r="DP35" i="35"/>
  <c r="DP3" i="35"/>
  <c r="CS4" i="35"/>
  <c r="CS5" i="35"/>
  <c r="CS6" i="35"/>
  <c r="CS7" i="35"/>
  <c r="CS8" i="35"/>
  <c r="CS9" i="35"/>
  <c r="CS10" i="35"/>
  <c r="CS11" i="35"/>
  <c r="CS12" i="35"/>
  <c r="CS13" i="35"/>
  <c r="CS14" i="35"/>
  <c r="CS15" i="35"/>
  <c r="CS16" i="35"/>
  <c r="CS17" i="35"/>
  <c r="CS18" i="35"/>
  <c r="CS19" i="35"/>
  <c r="CS20" i="35"/>
  <c r="CS21" i="35"/>
  <c r="CS22" i="35"/>
  <c r="CS23" i="35"/>
  <c r="CS24" i="35"/>
  <c r="CS25" i="35"/>
  <c r="CS26" i="35"/>
  <c r="CS27" i="35"/>
  <c r="CS28" i="35"/>
  <c r="CS29" i="35"/>
  <c r="CS30" i="35"/>
  <c r="CS31" i="35"/>
  <c r="CS32" i="35"/>
  <c r="CS33" i="35"/>
  <c r="CS34" i="35"/>
  <c r="CS35" i="35"/>
  <c r="CS3" i="35"/>
  <c r="BY4" i="35"/>
  <c r="BY5" i="35"/>
  <c r="BY6" i="35"/>
  <c r="BY7" i="35"/>
  <c r="BY8" i="35"/>
  <c r="BY9" i="35"/>
  <c r="BY10" i="35"/>
  <c r="BY11" i="35"/>
  <c r="BY12" i="35"/>
  <c r="BY13" i="35"/>
  <c r="BY14" i="35"/>
  <c r="BY15" i="35"/>
  <c r="BY16" i="35"/>
  <c r="BY17" i="35"/>
  <c r="BY18" i="35"/>
  <c r="BY19" i="35"/>
  <c r="BY20" i="35"/>
  <c r="BY21" i="35"/>
  <c r="BY22" i="35"/>
  <c r="BY23" i="35"/>
  <c r="BY24" i="35"/>
  <c r="BY25" i="35"/>
  <c r="BY26" i="35"/>
  <c r="BY27" i="35"/>
  <c r="BY28" i="35"/>
  <c r="BY29" i="35"/>
  <c r="BY30" i="35"/>
  <c r="BY31" i="35"/>
  <c r="BY32" i="35"/>
  <c r="BY33" i="35"/>
  <c r="BY34" i="35"/>
  <c r="BY35" i="35"/>
  <c r="BY3" i="35"/>
  <c r="BJ4" i="35"/>
  <c r="BJ5" i="35"/>
  <c r="BJ6" i="35"/>
  <c r="BJ7" i="35"/>
  <c r="BJ8" i="35"/>
  <c r="BJ9" i="35"/>
  <c r="BJ10" i="35"/>
  <c r="BJ11" i="35"/>
  <c r="BJ12" i="35"/>
  <c r="BJ13" i="35"/>
  <c r="BJ14" i="35"/>
  <c r="BJ15" i="35"/>
  <c r="BJ16" i="35"/>
  <c r="BJ17" i="35"/>
  <c r="BJ18" i="35"/>
  <c r="BJ19" i="35"/>
  <c r="BJ20" i="35"/>
  <c r="BJ21" i="35"/>
  <c r="BJ22" i="35"/>
  <c r="BJ23" i="35"/>
  <c r="BJ24" i="35"/>
  <c r="BJ25" i="35"/>
  <c r="BJ26" i="35"/>
  <c r="BJ27" i="35"/>
  <c r="BJ28" i="35"/>
  <c r="BJ29" i="35"/>
  <c r="BJ30" i="35"/>
  <c r="BJ31" i="35"/>
  <c r="BJ32" i="35"/>
  <c r="BJ33" i="35"/>
  <c r="BJ34" i="35"/>
  <c r="BJ35" i="35"/>
  <c r="BJ3" i="35"/>
  <c r="AZ4" i="35"/>
  <c r="AZ5" i="35"/>
  <c r="AZ6" i="35"/>
  <c r="AZ7" i="35"/>
  <c r="AZ8" i="35"/>
  <c r="AZ9" i="35"/>
  <c r="AZ10" i="35"/>
  <c r="AZ11" i="35"/>
  <c r="AZ12" i="35"/>
  <c r="AZ13" i="35"/>
  <c r="AZ14" i="35"/>
  <c r="AZ15" i="35"/>
  <c r="AZ16" i="35"/>
  <c r="AZ17" i="35"/>
  <c r="AZ18" i="35"/>
  <c r="AZ19" i="35"/>
  <c r="AZ20" i="35"/>
  <c r="AZ21" i="35"/>
  <c r="AZ22" i="35"/>
  <c r="AZ23" i="35"/>
  <c r="AZ24" i="35"/>
  <c r="AZ25" i="35"/>
  <c r="AZ26" i="35"/>
  <c r="AZ27" i="35"/>
  <c r="AZ28" i="35"/>
  <c r="AZ29" i="35"/>
  <c r="AZ30" i="35"/>
  <c r="AZ31" i="35"/>
  <c r="AZ32" i="35"/>
  <c r="AZ33" i="35"/>
  <c r="AZ34" i="35"/>
  <c r="AZ35" i="35"/>
  <c r="AZ3" i="35"/>
  <c r="F7" i="34" l="1"/>
  <c r="F9" i="34"/>
  <c r="F6" i="34"/>
  <c r="F8" i="34"/>
  <c r="F10" i="34"/>
  <c r="CS40" i="35"/>
  <c r="CS44" i="35" s="1"/>
  <c r="CS39" i="35"/>
  <c r="CS41" i="35"/>
  <c r="CS45" i="35" s="1"/>
  <c r="BY40" i="35"/>
  <c r="BY44" i="35" s="1"/>
  <c r="BY39" i="35"/>
  <c r="BY41" i="35"/>
  <c r="BY45" i="35" s="1"/>
  <c r="BJ40" i="35"/>
  <c r="BJ39" i="35"/>
  <c r="BJ43" i="35" s="1"/>
  <c r="BJ41" i="35"/>
  <c r="AZ40" i="35"/>
  <c r="AZ44" i="35" s="1"/>
  <c r="AZ39" i="35"/>
  <c r="DP40" i="35"/>
  <c r="DP44" i="35" s="1"/>
  <c r="DP39" i="35"/>
  <c r="DP43" i="35" s="1"/>
  <c r="AZ41" i="35"/>
  <c r="AZ45" i="35" s="1"/>
  <c r="DP41" i="35"/>
  <c r="DP45" i="35" s="1"/>
  <c r="CS43" i="35"/>
  <c r="BY43" i="35"/>
  <c r="BJ44" i="35"/>
  <c r="BJ45" i="35"/>
  <c r="AZ43" i="35"/>
  <c r="AI8" i="35"/>
  <c r="AI9" i="35"/>
  <c r="F5" i="34" s="1"/>
  <c r="AI10" i="35"/>
  <c r="AI11" i="35"/>
  <c r="AI12" i="35"/>
  <c r="AI13" i="35"/>
  <c r="AI14" i="35"/>
  <c r="AI15" i="35"/>
  <c r="AI16" i="35"/>
  <c r="AI17" i="35"/>
  <c r="AI18" i="35"/>
  <c r="AI19" i="35"/>
  <c r="AI20" i="35"/>
  <c r="AI21" i="35"/>
  <c r="AI22" i="35"/>
  <c r="AI23" i="35"/>
  <c r="AI24" i="35"/>
  <c r="AI25" i="35"/>
  <c r="AI26" i="35"/>
  <c r="AI27" i="35"/>
  <c r="AI28" i="35"/>
  <c r="AI29" i="35"/>
  <c r="AI30" i="35"/>
  <c r="AI31" i="35"/>
  <c r="AI32" i="35"/>
  <c r="AI33" i="35"/>
  <c r="AI34" i="35"/>
  <c r="AI35" i="35"/>
  <c r="AI39" i="35" l="1"/>
  <c r="AI41" i="35"/>
  <c r="AI45" i="35" s="1"/>
  <c r="AI40" i="35"/>
  <c r="AI44" i="35" s="1"/>
  <c r="AI43" i="35"/>
  <c r="B5" i="33"/>
  <c r="B6" i="33"/>
  <c r="B7" i="33"/>
  <c r="B8" i="33"/>
  <c r="B9" i="33"/>
  <c r="B10" i="33"/>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C4" i="33"/>
  <c r="B4" i="33"/>
  <c r="A4" i="33"/>
  <c r="AN6" i="12" l="1"/>
  <c r="AN7" i="12"/>
  <c r="AN8" i="12"/>
  <c r="AN9" i="12"/>
  <c r="AN10" i="12"/>
  <c r="AN11" i="12"/>
  <c r="AN12" i="12"/>
  <c r="AN13" i="12"/>
  <c r="AN14" i="12"/>
  <c r="AN15" i="12"/>
  <c r="AN16" i="12"/>
  <c r="AN17" i="12"/>
  <c r="AN18" i="12"/>
  <c r="AN19" i="12"/>
  <c r="AN20" i="12"/>
  <c r="AN21" i="12"/>
  <c r="AN22" i="12"/>
  <c r="AN23" i="12"/>
  <c r="AN24" i="12"/>
  <c r="AN25" i="12"/>
  <c r="AN26" i="12"/>
  <c r="AN27" i="12"/>
  <c r="AN28" i="12"/>
  <c r="AN29" i="12"/>
  <c r="AN30" i="12"/>
  <c r="AN31" i="12"/>
  <c r="AN32" i="12"/>
  <c r="AN33" i="12"/>
  <c r="AN34" i="12"/>
  <c r="AN36" i="12"/>
  <c r="AN5" i="12"/>
  <c r="AN35" i="12" l="1"/>
  <c r="E15" i="3" s="1"/>
  <c r="D15" i="3"/>
  <c r="C3" i="14"/>
  <c r="C5" i="11" l="1"/>
  <c r="C4" i="35"/>
  <c r="C4" i="14"/>
  <c r="C5" i="33"/>
  <c r="C6" i="11" l="1"/>
  <c r="C5" i="35"/>
  <c r="C5" i="14"/>
  <c r="C6" i="33"/>
  <c r="B5" i="11"/>
  <c r="B6" i="11"/>
  <c r="B7" i="11"/>
  <c r="B8" i="11"/>
  <c r="B9" i="11"/>
  <c r="B10" i="11"/>
  <c r="B11" i="11"/>
  <c r="B12" i="11"/>
  <c r="B13" i="11"/>
  <c r="B14" i="11"/>
  <c r="B15" i="11"/>
  <c r="B16" i="11"/>
  <c r="B17" i="11"/>
  <c r="B18" i="11"/>
  <c r="B19" i="11"/>
  <c r="B20" i="11"/>
  <c r="B21" i="11"/>
  <c r="B22" i="11"/>
  <c r="B23" i="11"/>
  <c r="B24" i="11"/>
  <c r="B25" i="11"/>
  <c r="B26" i="11"/>
  <c r="B28" i="11"/>
  <c r="B29" i="11"/>
  <c r="B30" i="11"/>
  <c r="B31" i="11"/>
  <c r="B32" i="11"/>
  <c r="B33" i="11"/>
  <c r="B34" i="11"/>
  <c r="B35" i="11"/>
  <c r="B36" i="11"/>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C7" i="11" l="1"/>
  <c r="C6" i="35"/>
  <c r="C6" i="14"/>
  <c r="C7" i="33"/>
  <c r="B5" i="30"/>
  <c r="B6" i="30"/>
  <c r="B7" i="30"/>
  <c r="B8" i="30"/>
  <c r="B9" i="30"/>
  <c r="B10" i="30"/>
  <c r="B11" i="30"/>
  <c r="B12" i="30"/>
  <c r="B13" i="30"/>
  <c r="B14" i="30"/>
  <c r="B15" i="30"/>
  <c r="B16" i="30"/>
  <c r="B17" i="30"/>
  <c r="B18" i="30"/>
  <c r="B19" i="30"/>
  <c r="B20" i="30"/>
  <c r="B21" i="30"/>
  <c r="B22" i="30"/>
  <c r="B23" i="30"/>
  <c r="B24" i="30"/>
  <c r="B25" i="30"/>
  <c r="B26" i="30"/>
  <c r="B27" i="30"/>
  <c r="B28" i="30"/>
  <c r="B29" i="30"/>
  <c r="B30" i="30"/>
  <c r="B31" i="30"/>
  <c r="B32" i="30"/>
  <c r="B33" i="30"/>
  <c r="B34" i="30"/>
  <c r="B35" i="30"/>
  <c r="B36" i="30"/>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5" i="32"/>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R6" i="12"/>
  <c r="R7" i="12"/>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36" i="12"/>
  <c r="C8" i="11" l="1"/>
  <c r="C7" i="35"/>
  <c r="S36" i="12"/>
  <c r="S34" i="12"/>
  <c r="S32" i="12"/>
  <c r="S30" i="12"/>
  <c r="S28" i="12"/>
  <c r="S26" i="12"/>
  <c r="S24" i="12"/>
  <c r="S22" i="12"/>
  <c r="S20" i="12"/>
  <c r="S18" i="12"/>
  <c r="S16" i="12"/>
  <c r="S14" i="12"/>
  <c r="S12" i="12"/>
  <c r="S10" i="12"/>
  <c r="S8" i="12"/>
  <c r="S6" i="12"/>
  <c r="S35" i="12"/>
  <c r="S33" i="12"/>
  <c r="S31" i="12"/>
  <c r="S29" i="12"/>
  <c r="S27" i="12"/>
  <c r="S25" i="12"/>
  <c r="S23" i="12"/>
  <c r="S21" i="12"/>
  <c r="S19" i="12"/>
  <c r="S17" i="12"/>
  <c r="S15" i="12"/>
  <c r="S13" i="12"/>
  <c r="S11" i="12"/>
  <c r="S9" i="12"/>
  <c r="S7" i="12"/>
  <c r="C7" i="14"/>
  <c r="C8" i="33"/>
  <c r="C9" i="11" l="1"/>
  <c r="C8" i="35"/>
  <c r="C8" i="14"/>
  <c r="C9" i="33"/>
  <c r="C5" i="30"/>
  <c r="C6" i="30"/>
  <c r="C7" i="30"/>
  <c r="C8" i="30"/>
  <c r="C9" i="30"/>
  <c r="C6" i="31"/>
  <c r="C7" i="31"/>
  <c r="C8" i="31"/>
  <c r="C9" i="31"/>
  <c r="C10" i="31"/>
  <c r="C6" i="12"/>
  <c r="C7" i="12"/>
  <c r="C8" i="12"/>
  <c r="C9" i="12"/>
  <c r="C10" i="12"/>
  <c r="C10" i="11" l="1"/>
  <c r="C9" i="35"/>
  <c r="C11" i="12"/>
  <c r="C11" i="31"/>
  <c r="C10" i="30"/>
  <c r="C9" i="14"/>
  <c r="C10" i="33"/>
  <c r="F15" i="11"/>
  <c r="AD7" i="5"/>
  <c r="AD8" i="5"/>
  <c r="AD9" i="5"/>
  <c r="AD10" i="5"/>
  <c r="AD11" i="5"/>
  <c r="AD12" i="5"/>
  <c r="AD14" i="5"/>
  <c r="AD17" i="5"/>
  <c r="AD21" i="5"/>
  <c r="AD23" i="5"/>
  <c r="AD25" i="5"/>
  <c r="AD27" i="5"/>
  <c r="AD29" i="5"/>
  <c r="AD31" i="5"/>
  <c r="AD33" i="5"/>
  <c r="E15" i="11"/>
  <c r="C11" i="11" l="1"/>
  <c r="C10" i="35"/>
  <c r="G32" i="33"/>
  <c r="AE33" i="5"/>
  <c r="H32" i="33" s="1"/>
  <c r="G28" i="33"/>
  <c r="AE29" i="5"/>
  <c r="H28" i="33" s="1"/>
  <c r="G24" i="33"/>
  <c r="AE25" i="5"/>
  <c r="H24" i="33" s="1"/>
  <c r="G20" i="33"/>
  <c r="AE21" i="5"/>
  <c r="H20" i="33" s="1"/>
  <c r="AE14" i="5"/>
  <c r="H13" i="33" s="1"/>
  <c r="G13" i="33"/>
  <c r="G10" i="33"/>
  <c r="AE11" i="5"/>
  <c r="H10" i="33" s="1"/>
  <c r="G8" i="33"/>
  <c r="AE9" i="5"/>
  <c r="H8" i="33" s="1"/>
  <c r="G6" i="33"/>
  <c r="AE7" i="5"/>
  <c r="H6" i="33" s="1"/>
  <c r="G30" i="33"/>
  <c r="AE31" i="5"/>
  <c r="H30" i="33" s="1"/>
  <c r="G26" i="33"/>
  <c r="AE27" i="5"/>
  <c r="H26" i="33" s="1"/>
  <c r="G22" i="33"/>
  <c r="AE23" i="5"/>
  <c r="H22" i="33" s="1"/>
  <c r="G16" i="33"/>
  <c r="AE17" i="5"/>
  <c r="H16" i="33" s="1"/>
  <c r="AE12" i="5"/>
  <c r="H11" i="33" s="1"/>
  <c r="G11" i="33"/>
  <c r="AE10" i="5"/>
  <c r="H9" i="33" s="1"/>
  <c r="G9" i="33"/>
  <c r="AE8" i="5"/>
  <c r="H7" i="33" s="1"/>
  <c r="G7" i="33"/>
  <c r="C10" i="14"/>
  <c r="C11" i="33"/>
  <c r="C11" i="30"/>
  <c r="C12" i="31"/>
  <c r="C12" i="12"/>
  <c r="AD37" i="5"/>
  <c r="AD35" i="5"/>
  <c r="AD19" i="5"/>
  <c r="AD36" i="5"/>
  <c r="AD34" i="5"/>
  <c r="AD32" i="5"/>
  <c r="AD30" i="5"/>
  <c r="AD28" i="5"/>
  <c r="AD26" i="5"/>
  <c r="AD24" i="5"/>
  <c r="AD22" i="5"/>
  <c r="AD20" i="5"/>
  <c r="AD18" i="5"/>
  <c r="AD16" i="5"/>
  <c r="AD15" i="5"/>
  <c r="AD13" i="5"/>
  <c r="AD6" i="5"/>
  <c r="C5" i="32"/>
  <c r="C6" i="32"/>
  <c r="C7" i="32"/>
  <c r="C8" i="32"/>
  <c r="C9" i="32"/>
  <c r="C10" i="32"/>
  <c r="C11" i="32"/>
  <c r="C4" i="32"/>
  <c r="C5" i="31"/>
  <c r="B4" i="32"/>
  <c r="B5" i="31"/>
  <c r="C12" i="32" l="1"/>
  <c r="C12" i="11"/>
  <c r="C11" i="35"/>
  <c r="G14" i="33"/>
  <c r="AE15" i="5"/>
  <c r="H14" i="33" s="1"/>
  <c r="AE22" i="5"/>
  <c r="H21" i="33" s="1"/>
  <c r="G21" i="33"/>
  <c r="G12" i="33"/>
  <c r="AE13" i="5"/>
  <c r="H12" i="33" s="1"/>
  <c r="AE16" i="5"/>
  <c r="H15" i="33" s="1"/>
  <c r="G15" i="33"/>
  <c r="AE20" i="5"/>
  <c r="H19" i="33" s="1"/>
  <c r="G19" i="33"/>
  <c r="AE24" i="5"/>
  <c r="H23" i="33" s="1"/>
  <c r="G23" i="33"/>
  <c r="AE28" i="5"/>
  <c r="H27" i="33" s="1"/>
  <c r="G27" i="33"/>
  <c r="AE32" i="5"/>
  <c r="H31" i="33" s="1"/>
  <c r="G31" i="33"/>
  <c r="AE36" i="5"/>
  <c r="H35" i="33" s="1"/>
  <c r="G35" i="33"/>
  <c r="G34" i="33"/>
  <c r="AE35" i="5"/>
  <c r="H34" i="33" s="1"/>
  <c r="AE6" i="5"/>
  <c r="H5" i="33" s="1"/>
  <c r="G5" i="33"/>
  <c r="AE18" i="5"/>
  <c r="H17" i="33" s="1"/>
  <c r="G17" i="33"/>
  <c r="AE26" i="5"/>
  <c r="H25" i="33" s="1"/>
  <c r="G25" i="33"/>
  <c r="AE30" i="5"/>
  <c r="H29" i="33" s="1"/>
  <c r="G29" i="33"/>
  <c r="AE34" i="5"/>
  <c r="H33" i="33" s="1"/>
  <c r="G33" i="33"/>
  <c r="G18" i="33"/>
  <c r="AE19" i="5"/>
  <c r="H18" i="33" s="1"/>
  <c r="G36" i="33"/>
  <c r="AE37" i="5"/>
  <c r="H36" i="33" s="1"/>
  <c r="C11" i="14"/>
  <c r="C12" i="33"/>
  <c r="C13" i="31"/>
  <c r="C13" i="12"/>
  <c r="C12" i="30"/>
  <c r="C6" i="5"/>
  <c r="C7" i="5"/>
  <c r="C8" i="5"/>
  <c r="C9" i="5"/>
  <c r="C10" i="5"/>
  <c r="C11" i="5"/>
  <c r="C12" i="5"/>
  <c r="C13" i="5"/>
  <c r="C5" i="5"/>
  <c r="C5" i="12"/>
  <c r="C14" i="5" l="1"/>
  <c r="C13" i="11"/>
  <c r="C12" i="35"/>
  <c r="D15" i="11"/>
  <c r="C12" i="14"/>
  <c r="C13" i="33"/>
  <c r="C13" i="30"/>
  <c r="C14" i="31"/>
  <c r="C14" i="12"/>
  <c r="C13" i="32"/>
  <c r="C14" i="11" l="1"/>
  <c r="C13" i="35"/>
  <c r="C13" i="14"/>
  <c r="C14" i="33"/>
  <c r="C15" i="31"/>
  <c r="C15" i="12"/>
  <c r="C14" i="30"/>
  <c r="C14" i="32"/>
  <c r="C15" i="5"/>
  <c r="O6" i="31"/>
  <c r="O7" i="31"/>
  <c r="O8" i="31"/>
  <c r="O9" i="31"/>
  <c r="O10" i="31"/>
  <c r="O11" i="31"/>
  <c r="O12" i="31"/>
  <c r="O13" i="31"/>
  <c r="O14" i="31"/>
  <c r="O15" i="31"/>
  <c r="O16" i="31"/>
  <c r="O17" i="31"/>
  <c r="O18" i="31"/>
  <c r="O19" i="31"/>
  <c r="O20" i="31"/>
  <c r="O21" i="31"/>
  <c r="O22" i="31"/>
  <c r="O23" i="31"/>
  <c r="O24" i="31"/>
  <c r="O25" i="31"/>
  <c r="O26" i="31"/>
  <c r="O27" i="31"/>
  <c r="O28" i="31"/>
  <c r="O29" i="31"/>
  <c r="O30" i="31"/>
  <c r="O31" i="31"/>
  <c r="O32" i="31"/>
  <c r="O33" i="31"/>
  <c r="O34" i="31"/>
  <c r="O35" i="31"/>
  <c r="O36" i="31"/>
  <c r="O37" i="31"/>
  <c r="N5" i="31"/>
  <c r="O5" i="31" s="1"/>
  <c r="R37" i="12"/>
  <c r="R5" i="12"/>
  <c r="D13" i="3" s="1"/>
  <c r="E34" i="11"/>
  <c r="E35" i="11"/>
  <c r="E36" i="11"/>
  <c r="D36" i="11"/>
  <c r="R5" i="11"/>
  <c r="R6" i="11"/>
  <c r="C15" i="11" l="1"/>
  <c r="C14" i="35"/>
  <c r="S37" i="12"/>
  <c r="J36" i="11" s="1"/>
  <c r="S5" i="12"/>
  <c r="E13" i="3" s="1"/>
  <c r="C14" i="14"/>
  <c r="C15" i="33"/>
  <c r="C15" i="30"/>
  <c r="C16" i="31"/>
  <c r="C16" i="12"/>
  <c r="C15" i="32"/>
  <c r="C16" i="5"/>
  <c r="D35" i="11"/>
  <c r="D31" i="11"/>
  <c r="D27" i="11"/>
  <c r="D23" i="11"/>
  <c r="D19" i="11"/>
  <c r="D14" i="11"/>
  <c r="D10" i="11"/>
  <c r="D6" i="11"/>
  <c r="D34" i="11"/>
  <c r="D30" i="11"/>
  <c r="D26" i="11"/>
  <c r="D22" i="11"/>
  <c r="D18" i="11"/>
  <c r="D13" i="11"/>
  <c r="D9" i="11"/>
  <c r="D33" i="11"/>
  <c r="D29" i="11"/>
  <c r="D25" i="11"/>
  <c r="D21" i="11"/>
  <c r="D17" i="11"/>
  <c r="D12" i="11"/>
  <c r="D8" i="11"/>
  <c r="D32" i="11"/>
  <c r="D28" i="11"/>
  <c r="D24" i="11"/>
  <c r="D20" i="11"/>
  <c r="D16" i="11"/>
  <c r="D11" i="11"/>
  <c r="D7" i="11"/>
  <c r="P5" i="31"/>
  <c r="Q5" i="31" s="1"/>
  <c r="D5" i="11"/>
  <c r="V6" i="11"/>
  <c r="V7" i="11"/>
  <c r="V8" i="11"/>
  <c r="V9" i="1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5" i="11"/>
  <c r="U5" i="11"/>
  <c r="U6" i="11"/>
  <c r="U7" i="11"/>
  <c r="U8" i="11"/>
  <c r="U9" i="11"/>
  <c r="U10" i="11"/>
  <c r="U11" i="11"/>
  <c r="U12" i="11"/>
  <c r="U13" i="11"/>
  <c r="U14" i="11"/>
  <c r="U15" i="11"/>
  <c r="U16" i="11"/>
  <c r="U17" i="11"/>
  <c r="U18" i="11"/>
  <c r="U19" i="11"/>
  <c r="U20" i="11"/>
  <c r="U21" i="11"/>
  <c r="U22" i="11"/>
  <c r="U23" i="11"/>
  <c r="U24" i="11"/>
  <c r="U25" i="11"/>
  <c r="U26" i="11"/>
  <c r="U27" i="11"/>
  <c r="U28" i="11"/>
  <c r="U29" i="11"/>
  <c r="U30" i="11"/>
  <c r="U31" i="11"/>
  <c r="U32" i="11"/>
  <c r="U33" i="11"/>
  <c r="U34" i="11"/>
  <c r="U35" i="11"/>
  <c r="U36" i="11"/>
  <c r="S5" i="11"/>
  <c r="S6" i="11"/>
  <c r="S7" i="11"/>
  <c r="S8" i="11"/>
  <c r="S9" i="11"/>
  <c r="S10" i="11"/>
  <c r="S11" i="11"/>
  <c r="S12" i="11"/>
  <c r="S13" i="11"/>
  <c r="S14" i="11"/>
  <c r="S15" i="11"/>
  <c r="S16" i="11"/>
  <c r="S17" i="11"/>
  <c r="S18" i="11"/>
  <c r="S19" i="11"/>
  <c r="S20" i="11"/>
  <c r="S21" i="11"/>
  <c r="S22" i="11"/>
  <c r="S23" i="11"/>
  <c r="S24" i="11"/>
  <c r="S25" i="11"/>
  <c r="S26" i="11"/>
  <c r="S27" i="11"/>
  <c r="S28" i="11"/>
  <c r="S29" i="11"/>
  <c r="S30" i="11"/>
  <c r="S31" i="11"/>
  <c r="S32" i="11"/>
  <c r="S33" i="11"/>
  <c r="S34" i="11"/>
  <c r="S35" i="11"/>
  <c r="S36" i="1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P6" i="31"/>
  <c r="P7" i="31"/>
  <c r="Q7" i="31" s="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5"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F5" i="11"/>
  <c r="F6" i="11"/>
  <c r="F7" i="11"/>
  <c r="F8" i="11"/>
  <c r="F9" i="11"/>
  <c r="F10" i="11"/>
  <c r="F11" i="11"/>
  <c r="F12" i="11"/>
  <c r="F13" i="11"/>
  <c r="F14" i="11"/>
  <c r="F16" i="11"/>
  <c r="F17" i="11"/>
  <c r="F18" i="11"/>
  <c r="F19" i="11"/>
  <c r="F20" i="11"/>
  <c r="F21" i="11"/>
  <c r="F22" i="11"/>
  <c r="F23" i="11"/>
  <c r="F24" i="11"/>
  <c r="F25" i="11"/>
  <c r="F26" i="11"/>
  <c r="F27" i="11"/>
  <c r="F28" i="11"/>
  <c r="F29" i="11"/>
  <c r="F30" i="11"/>
  <c r="F31" i="11"/>
  <c r="F32" i="11"/>
  <c r="F33" i="11"/>
  <c r="F34" i="11"/>
  <c r="F35" i="11"/>
  <c r="F36" i="11"/>
  <c r="E5" i="11"/>
  <c r="E6" i="11"/>
  <c r="E7" i="11"/>
  <c r="E8" i="11"/>
  <c r="E9" i="11"/>
  <c r="E10" i="11"/>
  <c r="E11" i="11"/>
  <c r="E12" i="11"/>
  <c r="E13" i="11"/>
  <c r="E14" i="11"/>
  <c r="E16" i="11"/>
  <c r="E17" i="11"/>
  <c r="E18" i="11"/>
  <c r="E19" i="11"/>
  <c r="E20" i="11"/>
  <c r="E21" i="11"/>
  <c r="E22" i="11"/>
  <c r="E23" i="11"/>
  <c r="E24" i="11"/>
  <c r="E25" i="11"/>
  <c r="E26" i="11"/>
  <c r="E27" i="11"/>
  <c r="E28" i="11"/>
  <c r="E29" i="11"/>
  <c r="E30" i="11"/>
  <c r="E31" i="11"/>
  <c r="E32" i="11"/>
  <c r="E33" i="11"/>
  <c r="C16" i="11" l="1"/>
  <c r="C15" i="35"/>
  <c r="J4" i="11"/>
  <c r="J40" i="11" s="1"/>
  <c r="Q6" i="31"/>
  <c r="N5" i="11" s="1"/>
  <c r="C15" i="14"/>
  <c r="C16" i="33"/>
  <c r="C17" i="31"/>
  <c r="C17" i="12"/>
  <c r="C16" i="30"/>
  <c r="C16" i="32"/>
  <c r="C17" i="5"/>
  <c r="P33" i="11"/>
  <c r="O33" i="11"/>
  <c r="P29" i="11"/>
  <c r="O29" i="11"/>
  <c r="P25" i="11"/>
  <c r="O25" i="11"/>
  <c r="P21" i="11"/>
  <c r="O21" i="11"/>
  <c r="P17" i="11"/>
  <c r="O17" i="11"/>
  <c r="O13" i="11"/>
  <c r="P13" i="11"/>
  <c r="O9" i="11"/>
  <c r="P9" i="11"/>
  <c r="O5" i="11"/>
  <c r="P5" i="11"/>
  <c r="O36" i="11"/>
  <c r="P36" i="11"/>
  <c r="O32" i="11"/>
  <c r="P32" i="11"/>
  <c r="O28" i="11"/>
  <c r="P28" i="11"/>
  <c r="O24" i="11"/>
  <c r="P24" i="11"/>
  <c r="O20" i="11"/>
  <c r="P20" i="11"/>
  <c r="O16" i="11"/>
  <c r="P16" i="11"/>
  <c r="P12" i="11"/>
  <c r="O12" i="11"/>
  <c r="P8" i="11"/>
  <c r="O8" i="11"/>
  <c r="P35" i="11"/>
  <c r="O35" i="11"/>
  <c r="P31" i="11"/>
  <c r="O31" i="11"/>
  <c r="P27" i="11"/>
  <c r="O27" i="11"/>
  <c r="P23" i="11"/>
  <c r="O23" i="11"/>
  <c r="P19" i="11"/>
  <c r="O19" i="11"/>
  <c r="O11" i="11"/>
  <c r="P11" i="11"/>
  <c r="O7" i="11"/>
  <c r="P7" i="11"/>
  <c r="O34" i="11"/>
  <c r="P34" i="11"/>
  <c r="O30" i="11"/>
  <c r="P30" i="11"/>
  <c r="O26" i="11"/>
  <c r="P26" i="11"/>
  <c r="O22" i="11"/>
  <c r="P22" i="11"/>
  <c r="O18" i="11"/>
  <c r="P18" i="11"/>
  <c r="P14" i="11"/>
  <c r="O14" i="11"/>
  <c r="P10" i="11"/>
  <c r="O10" i="11"/>
  <c r="P6" i="11"/>
  <c r="O6" i="11"/>
  <c r="P15" i="11"/>
  <c r="O15" i="11"/>
  <c r="P36" i="31"/>
  <c r="P34" i="31"/>
  <c r="Q34" i="31" s="1"/>
  <c r="P32" i="31"/>
  <c r="P30" i="31"/>
  <c r="P28" i="31"/>
  <c r="P26" i="31"/>
  <c r="P24" i="31"/>
  <c r="P22" i="31"/>
  <c r="P20" i="31"/>
  <c r="P18" i="31"/>
  <c r="P16" i="31"/>
  <c r="P14" i="31"/>
  <c r="P12" i="31"/>
  <c r="P10" i="31"/>
  <c r="N6" i="11"/>
  <c r="P37" i="31"/>
  <c r="P35" i="31"/>
  <c r="D17" i="3" s="1"/>
  <c r="P33" i="31"/>
  <c r="P31" i="31"/>
  <c r="P29" i="31"/>
  <c r="P27" i="31"/>
  <c r="P25" i="31"/>
  <c r="P23" i="31"/>
  <c r="P21" i="31"/>
  <c r="P19" i="31"/>
  <c r="P17" i="31"/>
  <c r="P15" i="31"/>
  <c r="P13" i="31"/>
  <c r="P11" i="31"/>
  <c r="P8" i="31"/>
  <c r="P9" i="31"/>
  <c r="Q9" i="31" s="1"/>
  <c r="H5" i="11"/>
  <c r="O4" i="11"/>
  <c r="C5" i="3"/>
  <c r="B2" i="32"/>
  <c r="A2" i="30"/>
  <c r="A2" i="32"/>
  <c r="A3" i="31"/>
  <c r="A3" i="12"/>
  <c r="H4" i="11"/>
  <c r="K4" i="11"/>
  <c r="C17" i="11" l="1"/>
  <c r="C16" i="35"/>
  <c r="J41" i="11"/>
  <c r="O42" i="11"/>
  <c r="O41" i="11"/>
  <c r="O40" i="11"/>
  <c r="K41" i="11"/>
  <c r="K40" i="11"/>
  <c r="H41" i="11"/>
  <c r="H40" i="11"/>
  <c r="Q11" i="31"/>
  <c r="N10" i="11" s="1"/>
  <c r="Q15" i="31"/>
  <c r="N14" i="11" s="1"/>
  <c r="Q19" i="31"/>
  <c r="N18" i="11" s="1"/>
  <c r="Q23" i="31"/>
  <c r="N22" i="11" s="1"/>
  <c r="Q27" i="31"/>
  <c r="N26" i="11" s="1"/>
  <c r="Q31" i="31"/>
  <c r="N30" i="11" s="1"/>
  <c r="Q35" i="31"/>
  <c r="Q12" i="31"/>
  <c r="N11" i="11" s="1"/>
  <c r="Q16" i="31"/>
  <c r="N15" i="11" s="1"/>
  <c r="Q20" i="31"/>
  <c r="N19" i="11" s="1"/>
  <c r="Q24" i="31"/>
  <c r="N23" i="11" s="1"/>
  <c r="Q28" i="31"/>
  <c r="N27" i="11" s="1"/>
  <c r="Q32" i="31"/>
  <c r="N31" i="11" s="1"/>
  <c r="Q36" i="31"/>
  <c r="N35" i="11" s="1"/>
  <c r="Q8" i="31"/>
  <c r="N7" i="11" s="1"/>
  <c r="Q13" i="31"/>
  <c r="N12" i="11" s="1"/>
  <c r="Q17" i="31"/>
  <c r="N16" i="11" s="1"/>
  <c r="Q21" i="31"/>
  <c r="N20" i="11" s="1"/>
  <c r="Q25" i="31"/>
  <c r="N24" i="11" s="1"/>
  <c r="Q29" i="31"/>
  <c r="N28" i="11" s="1"/>
  <c r="Q33" i="31"/>
  <c r="N32" i="11" s="1"/>
  <c r="Q37" i="31"/>
  <c r="N36" i="11" s="1"/>
  <c r="Q10" i="31"/>
  <c r="N9" i="11" s="1"/>
  <c r="Q14" i="31"/>
  <c r="N13" i="11" s="1"/>
  <c r="Q18" i="31"/>
  <c r="N17" i="11" s="1"/>
  <c r="Q22" i="31"/>
  <c r="N21" i="11" s="1"/>
  <c r="Q26" i="31"/>
  <c r="N25" i="11" s="1"/>
  <c r="Q30" i="31"/>
  <c r="N29" i="11" s="1"/>
  <c r="C16" i="14"/>
  <c r="C17" i="33"/>
  <c r="C17" i="30"/>
  <c r="C18" i="31"/>
  <c r="C18" i="12"/>
  <c r="C17" i="32"/>
  <c r="C18" i="5"/>
  <c r="N33" i="11"/>
  <c r="N8" i="11"/>
  <c r="U4" i="11"/>
  <c r="V4" i="11"/>
  <c r="P4" i="11"/>
  <c r="S4" i="11"/>
  <c r="I4" i="11"/>
  <c r="F4" i="11"/>
  <c r="C2" i="32"/>
  <c r="C18" i="11" l="1"/>
  <c r="C17" i="35"/>
  <c r="V42" i="11"/>
  <c r="V40" i="11"/>
  <c r="V41" i="11"/>
  <c r="U42" i="11"/>
  <c r="U41" i="11"/>
  <c r="U40" i="11"/>
  <c r="P42" i="11"/>
  <c r="P41" i="11"/>
  <c r="P40" i="11"/>
  <c r="S42" i="11"/>
  <c r="S40" i="11"/>
  <c r="S41" i="11"/>
  <c r="I41" i="11"/>
  <c r="I40" i="11"/>
  <c r="F42" i="11"/>
  <c r="F40" i="11"/>
  <c r="F41" i="11"/>
  <c r="N34" i="11"/>
  <c r="E17" i="3"/>
  <c r="C17" i="14"/>
  <c r="C18" i="33"/>
  <c r="C19" i="31"/>
  <c r="C19" i="12"/>
  <c r="C18" i="30"/>
  <c r="C18" i="32"/>
  <c r="C19" i="5"/>
  <c r="R4" i="11"/>
  <c r="N4" i="11"/>
  <c r="L4" i="11"/>
  <c r="A5" i="31"/>
  <c r="C3" i="31"/>
  <c r="B3" i="31"/>
  <c r="C4" i="30"/>
  <c r="B4" i="30"/>
  <c r="A4" i="30"/>
  <c r="C2" i="30"/>
  <c r="B2" i="30"/>
  <c r="A5" i="12"/>
  <c r="C19" i="11" l="1"/>
  <c r="C18" i="35"/>
  <c r="R42" i="11"/>
  <c r="R41" i="11"/>
  <c r="R40" i="11"/>
  <c r="N42" i="11"/>
  <c r="Q42" i="11" s="1"/>
  <c r="Q46" i="11" s="1"/>
  <c r="N40" i="11"/>
  <c r="Q40" i="11" s="1"/>
  <c r="Q44" i="11" s="1"/>
  <c r="N41" i="11"/>
  <c r="Q41" i="11" s="1"/>
  <c r="Q45" i="11" s="1"/>
  <c r="C18" i="14"/>
  <c r="C19" i="33"/>
  <c r="C19" i="30"/>
  <c r="C20" i="31"/>
  <c r="C20" i="12"/>
  <c r="C19" i="32"/>
  <c r="C20" i="5"/>
  <c r="E4" i="11"/>
  <c r="C20" i="11" l="1"/>
  <c r="C19" i="35"/>
  <c r="C19" i="14"/>
  <c r="E42" i="11"/>
  <c r="E41" i="11"/>
  <c r="E40" i="11"/>
  <c r="C20" i="33"/>
  <c r="C21" i="31"/>
  <c r="C21" i="12"/>
  <c r="C20" i="30"/>
  <c r="C20" i="32"/>
  <c r="C21" i="5"/>
  <c r="T40" i="11"/>
  <c r="T42" i="11"/>
  <c r="T41" i="11"/>
  <c r="L5" i="11"/>
  <c r="A13" i="3"/>
  <c r="A15" i="3"/>
  <c r="A2" i="11"/>
  <c r="B2" i="11"/>
  <c r="C2" i="11"/>
  <c r="A4" i="11"/>
  <c r="C4" i="11"/>
  <c r="A1" i="25"/>
  <c r="A2" i="25"/>
  <c r="B2" i="25"/>
  <c r="C2" i="25"/>
  <c r="D2" i="25"/>
  <c r="A3" i="25"/>
  <c r="B3" i="25"/>
  <c r="C3" i="25"/>
  <c r="D3" i="25"/>
  <c r="E3" i="25"/>
  <c r="G3" i="25"/>
  <c r="I3" i="25"/>
  <c r="B4" i="25"/>
  <c r="C4" i="25"/>
  <c r="D4" i="25"/>
  <c r="E4" i="25"/>
  <c r="F4" i="25" s="1"/>
  <c r="K4" i="25" s="1"/>
  <c r="L4" i="25" s="1"/>
  <c r="G4" i="25"/>
  <c r="H4" i="25" s="1"/>
  <c r="I4" i="25"/>
  <c r="J4" i="25" s="1"/>
  <c r="B5" i="25"/>
  <c r="D5" i="25"/>
  <c r="E5" i="25"/>
  <c r="F5" i="25" s="1"/>
  <c r="K5" i="25" s="1"/>
  <c r="L5" i="25" s="1"/>
  <c r="G5" i="25"/>
  <c r="H5" i="25" s="1"/>
  <c r="I5" i="25"/>
  <c r="J5" i="25" s="1"/>
  <c r="B6" i="25"/>
  <c r="D6" i="25"/>
  <c r="E6" i="25"/>
  <c r="F6" i="25" s="1"/>
  <c r="K6" i="25" s="1"/>
  <c r="L6" i="25" s="1"/>
  <c r="G6" i="25"/>
  <c r="H6" i="25" s="1"/>
  <c r="I6" i="25"/>
  <c r="J6" i="25" s="1"/>
  <c r="B7" i="25"/>
  <c r="D7" i="25"/>
  <c r="E7" i="25"/>
  <c r="F7" i="25" s="1"/>
  <c r="K7" i="25" s="1"/>
  <c r="L7" i="25" s="1"/>
  <c r="G7" i="25"/>
  <c r="H7" i="25" s="1"/>
  <c r="I7" i="25"/>
  <c r="J7" i="25" s="1"/>
  <c r="B8" i="25"/>
  <c r="D8" i="25"/>
  <c r="E8" i="25"/>
  <c r="F8" i="25" s="1"/>
  <c r="K8" i="25" s="1"/>
  <c r="L8" i="25" s="1"/>
  <c r="G8" i="25"/>
  <c r="H8" i="25" s="1"/>
  <c r="I8" i="25"/>
  <c r="J8" i="25" s="1"/>
  <c r="B9" i="25"/>
  <c r="C9" i="25"/>
  <c r="D9" i="25"/>
  <c r="E9" i="25"/>
  <c r="F9" i="25" s="1"/>
  <c r="K9" i="25" s="1"/>
  <c r="L9" i="25" s="1"/>
  <c r="G9" i="25"/>
  <c r="H9" i="25" s="1"/>
  <c r="I9" i="25"/>
  <c r="J9" i="25" s="1"/>
  <c r="B10" i="25"/>
  <c r="D10" i="25"/>
  <c r="E10" i="25"/>
  <c r="F10" i="25" s="1"/>
  <c r="K10" i="25" s="1"/>
  <c r="L10" i="25" s="1"/>
  <c r="G10" i="25"/>
  <c r="H10" i="25" s="1"/>
  <c r="I10" i="25"/>
  <c r="J10" i="25" s="1"/>
  <c r="B11" i="25"/>
  <c r="D11" i="25"/>
  <c r="E11" i="25"/>
  <c r="F11" i="25" s="1"/>
  <c r="K11" i="25" s="1"/>
  <c r="L11" i="25" s="1"/>
  <c r="G11" i="25"/>
  <c r="H11" i="25" s="1"/>
  <c r="I11" i="25"/>
  <c r="J11" i="25" s="1"/>
  <c r="B12" i="25"/>
  <c r="D12" i="25"/>
  <c r="E12" i="25"/>
  <c r="F12" i="25" s="1"/>
  <c r="K12" i="25" s="1"/>
  <c r="L12" i="25" s="1"/>
  <c r="G12" i="25"/>
  <c r="H12" i="25" s="1"/>
  <c r="I12" i="25"/>
  <c r="J12" i="25" s="1"/>
  <c r="B13" i="25"/>
  <c r="C13" i="25"/>
  <c r="D13" i="25"/>
  <c r="E13" i="25"/>
  <c r="F13" i="25" s="1"/>
  <c r="K13" i="25" s="1"/>
  <c r="L13" i="25" s="1"/>
  <c r="G13" i="25"/>
  <c r="H13" i="25" s="1"/>
  <c r="I13" i="25"/>
  <c r="J13" i="25" s="1"/>
  <c r="B14" i="25"/>
  <c r="C14" i="25"/>
  <c r="D14" i="25"/>
  <c r="E14" i="25"/>
  <c r="F14" i="25" s="1"/>
  <c r="K14" i="25" s="1"/>
  <c r="L14" i="25" s="1"/>
  <c r="G14" i="25"/>
  <c r="H14" i="25" s="1"/>
  <c r="I14" i="25"/>
  <c r="J14" i="25" s="1"/>
  <c r="B15" i="25"/>
  <c r="C15" i="25"/>
  <c r="D15" i="25"/>
  <c r="E15" i="25"/>
  <c r="F15" i="25" s="1"/>
  <c r="K15" i="25" s="1"/>
  <c r="L15" i="25" s="1"/>
  <c r="G15" i="25"/>
  <c r="H15" i="25" s="1"/>
  <c r="I15" i="25"/>
  <c r="J15" i="25" s="1"/>
  <c r="B16" i="25"/>
  <c r="C16" i="25"/>
  <c r="D16" i="25"/>
  <c r="E16" i="25"/>
  <c r="F16" i="25" s="1"/>
  <c r="K16" i="25" s="1"/>
  <c r="L16" i="25" s="1"/>
  <c r="G16" i="25"/>
  <c r="H16" i="25" s="1"/>
  <c r="I16" i="25"/>
  <c r="J16" i="25" s="1"/>
  <c r="B17" i="25"/>
  <c r="C17" i="25"/>
  <c r="D17" i="25"/>
  <c r="E17" i="25"/>
  <c r="F17" i="25" s="1"/>
  <c r="K17" i="25" s="1"/>
  <c r="L17" i="25" s="1"/>
  <c r="G17" i="25"/>
  <c r="H17" i="25" s="1"/>
  <c r="I17" i="25"/>
  <c r="J17" i="25" s="1"/>
  <c r="B18" i="25"/>
  <c r="C18" i="25"/>
  <c r="D18" i="25"/>
  <c r="E18" i="25"/>
  <c r="F18" i="25" s="1"/>
  <c r="K18" i="25" s="1"/>
  <c r="L18" i="25" s="1"/>
  <c r="G18" i="25"/>
  <c r="H18" i="25" s="1"/>
  <c r="I18" i="25"/>
  <c r="J18" i="25" s="1"/>
  <c r="B19" i="25"/>
  <c r="C19" i="25"/>
  <c r="D19" i="25"/>
  <c r="E19" i="25"/>
  <c r="F19" i="25" s="1"/>
  <c r="K19" i="25" s="1"/>
  <c r="L19" i="25" s="1"/>
  <c r="G19" i="25"/>
  <c r="H19" i="25" s="1"/>
  <c r="I19" i="25"/>
  <c r="J19" i="25" s="1"/>
  <c r="B20" i="25"/>
  <c r="D20" i="25"/>
  <c r="E20" i="25"/>
  <c r="F20" i="25" s="1"/>
  <c r="K20" i="25" s="1"/>
  <c r="L20" i="25" s="1"/>
  <c r="G20" i="25"/>
  <c r="H20" i="25" s="1"/>
  <c r="I20" i="25"/>
  <c r="J20" i="25" s="1"/>
  <c r="B21" i="25"/>
  <c r="D21" i="25"/>
  <c r="E21" i="25"/>
  <c r="F21" i="25" s="1"/>
  <c r="K21" i="25" s="1"/>
  <c r="L21" i="25" s="1"/>
  <c r="G21" i="25"/>
  <c r="H21" i="25" s="1"/>
  <c r="I21" i="25"/>
  <c r="J21" i="25" s="1"/>
  <c r="B22" i="25"/>
  <c r="D22" i="25"/>
  <c r="E22" i="25"/>
  <c r="F22" i="25" s="1"/>
  <c r="K22" i="25" s="1"/>
  <c r="L22" i="25" s="1"/>
  <c r="G22" i="25"/>
  <c r="H22" i="25" s="1"/>
  <c r="I22" i="25"/>
  <c r="J22" i="25" s="1"/>
  <c r="B23" i="25"/>
  <c r="D23" i="25"/>
  <c r="E23" i="25"/>
  <c r="F23" i="25" s="1"/>
  <c r="K23" i="25" s="1"/>
  <c r="L23" i="25" s="1"/>
  <c r="G23" i="25"/>
  <c r="H23" i="25" s="1"/>
  <c r="I23" i="25"/>
  <c r="J23" i="25" s="1"/>
  <c r="B24" i="25"/>
  <c r="D24" i="25"/>
  <c r="E24" i="25"/>
  <c r="F24" i="25" s="1"/>
  <c r="K24" i="25" s="1"/>
  <c r="L24" i="25" s="1"/>
  <c r="G24" i="25"/>
  <c r="H24" i="25" s="1"/>
  <c r="I24" i="25"/>
  <c r="J24" i="25" s="1"/>
  <c r="B25" i="25"/>
  <c r="D25" i="25"/>
  <c r="E25" i="25"/>
  <c r="F25" i="25" s="1"/>
  <c r="K25" i="25" s="1"/>
  <c r="L25" i="25" s="1"/>
  <c r="G25" i="25"/>
  <c r="H25" i="25" s="1"/>
  <c r="I25" i="25"/>
  <c r="J25" i="25" s="1"/>
  <c r="B26" i="25"/>
  <c r="D26" i="25"/>
  <c r="E26" i="25"/>
  <c r="F26" i="25" s="1"/>
  <c r="K26" i="25" s="1"/>
  <c r="L26" i="25" s="1"/>
  <c r="G26" i="25"/>
  <c r="H26" i="25" s="1"/>
  <c r="I26" i="25"/>
  <c r="J26" i="25" s="1"/>
  <c r="B27" i="25"/>
  <c r="D27" i="25"/>
  <c r="E27" i="25"/>
  <c r="F27" i="25" s="1"/>
  <c r="K27" i="25" s="1"/>
  <c r="L27" i="25" s="1"/>
  <c r="G27" i="25"/>
  <c r="H27" i="25" s="1"/>
  <c r="I27" i="25"/>
  <c r="J27" i="25" s="1"/>
  <c r="B28" i="25"/>
  <c r="D28" i="25"/>
  <c r="E28" i="25"/>
  <c r="F28" i="25" s="1"/>
  <c r="K28" i="25" s="1"/>
  <c r="L28" i="25" s="1"/>
  <c r="G28" i="25"/>
  <c r="H28" i="25" s="1"/>
  <c r="I28" i="25"/>
  <c r="J28" i="25" s="1"/>
  <c r="B29" i="25"/>
  <c r="D29" i="25"/>
  <c r="E29" i="25"/>
  <c r="F29" i="25" s="1"/>
  <c r="K29" i="25" s="1"/>
  <c r="L29" i="25" s="1"/>
  <c r="G29" i="25"/>
  <c r="H29" i="25" s="1"/>
  <c r="I29" i="25"/>
  <c r="J29" i="25" s="1"/>
  <c r="B30" i="25"/>
  <c r="D30" i="25"/>
  <c r="E30" i="25"/>
  <c r="F30" i="25" s="1"/>
  <c r="K30" i="25" s="1"/>
  <c r="L30" i="25" s="1"/>
  <c r="G30" i="25"/>
  <c r="H30" i="25" s="1"/>
  <c r="I30" i="25"/>
  <c r="J30" i="25" s="1"/>
  <c r="D31" i="25"/>
  <c r="E31" i="25"/>
  <c r="F31" i="25" s="1"/>
  <c r="K31" i="25" s="1"/>
  <c r="L31" i="25" s="1"/>
  <c r="G31" i="25"/>
  <c r="H31" i="25" s="1"/>
  <c r="I31" i="25"/>
  <c r="J31" i="25" s="1"/>
  <c r="B32" i="25"/>
  <c r="D32" i="25"/>
  <c r="E32" i="25"/>
  <c r="F32" i="25" s="1"/>
  <c r="K32" i="25" s="1"/>
  <c r="L32" i="25" s="1"/>
  <c r="G32" i="25"/>
  <c r="H32" i="25" s="1"/>
  <c r="I32" i="25"/>
  <c r="J32" i="25" s="1"/>
  <c r="B33" i="25"/>
  <c r="D33" i="25"/>
  <c r="E33" i="25"/>
  <c r="F33" i="25" s="1"/>
  <c r="K33" i="25" s="1"/>
  <c r="L33" i="25" s="1"/>
  <c r="G33" i="25"/>
  <c r="H33" i="25" s="1"/>
  <c r="I33" i="25"/>
  <c r="J33" i="25" s="1"/>
  <c r="A1" i="20"/>
  <c r="A2" i="20"/>
  <c r="B2" i="20"/>
  <c r="C2" i="20"/>
  <c r="D2" i="20"/>
  <c r="A3" i="20"/>
  <c r="B3" i="20"/>
  <c r="C3" i="20"/>
  <c r="D3" i="20"/>
  <c r="E3" i="20"/>
  <c r="G3" i="20"/>
  <c r="I3" i="20"/>
  <c r="B4" i="20"/>
  <c r="C4" i="20"/>
  <c r="D4" i="20"/>
  <c r="E4" i="20"/>
  <c r="F4" i="20" s="1"/>
  <c r="K4" i="20" s="1"/>
  <c r="L4" i="20" s="1"/>
  <c r="G4" i="20"/>
  <c r="H4" i="20" s="1"/>
  <c r="I4" i="20"/>
  <c r="J4" i="20" s="1"/>
  <c r="B5" i="20"/>
  <c r="D5" i="20"/>
  <c r="E5" i="20"/>
  <c r="F5" i="20" s="1"/>
  <c r="K5" i="20" s="1"/>
  <c r="L5" i="20" s="1"/>
  <c r="G5" i="20"/>
  <c r="H5" i="20" s="1"/>
  <c r="I5" i="20"/>
  <c r="J5" i="20" s="1"/>
  <c r="B6" i="20"/>
  <c r="D6" i="20"/>
  <c r="E6" i="20"/>
  <c r="F6" i="20" s="1"/>
  <c r="K6" i="20" s="1"/>
  <c r="L6" i="20" s="1"/>
  <c r="G6" i="20"/>
  <c r="H6" i="20" s="1"/>
  <c r="I6" i="20"/>
  <c r="J6" i="20" s="1"/>
  <c r="B7" i="20"/>
  <c r="D7" i="20"/>
  <c r="E7" i="20"/>
  <c r="F7" i="20" s="1"/>
  <c r="K7" i="20" s="1"/>
  <c r="L7" i="20" s="1"/>
  <c r="G7" i="20"/>
  <c r="H7" i="20" s="1"/>
  <c r="I7" i="20"/>
  <c r="J7" i="20" s="1"/>
  <c r="B8" i="20"/>
  <c r="D8" i="20"/>
  <c r="E8" i="20"/>
  <c r="F8" i="20" s="1"/>
  <c r="K8" i="20" s="1"/>
  <c r="L8" i="20" s="1"/>
  <c r="G8" i="20"/>
  <c r="H8" i="20" s="1"/>
  <c r="I8" i="20"/>
  <c r="J8" i="20" s="1"/>
  <c r="B9" i="20"/>
  <c r="C9" i="20"/>
  <c r="D9" i="20"/>
  <c r="E9" i="20"/>
  <c r="F9" i="20" s="1"/>
  <c r="K9" i="20" s="1"/>
  <c r="L9" i="20" s="1"/>
  <c r="G9" i="20"/>
  <c r="H9" i="20" s="1"/>
  <c r="I9" i="20"/>
  <c r="J9" i="20" s="1"/>
  <c r="B10" i="20"/>
  <c r="D10" i="20"/>
  <c r="E10" i="20"/>
  <c r="F10" i="20" s="1"/>
  <c r="K10" i="20" s="1"/>
  <c r="L10" i="20" s="1"/>
  <c r="G10" i="20"/>
  <c r="H10" i="20" s="1"/>
  <c r="I10" i="20"/>
  <c r="J10" i="20" s="1"/>
  <c r="B11" i="20"/>
  <c r="D11" i="20"/>
  <c r="E11" i="20"/>
  <c r="F11" i="20" s="1"/>
  <c r="K11" i="20" s="1"/>
  <c r="L11" i="20" s="1"/>
  <c r="G11" i="20"/>
  <c r="H11" i="20" s="1"/>
  <c r="I11" i="20"/>
  <c r="J11" i="20" s="1"/>
  <c r="B12" i="20"/>
  <c r="D12" i="20"/>
  <c r="E12" i="20"/>
  <c r="F12" i="20" s="1"/>
  <c r="K12" i="20" s="1"/>
  <c r="L12" i="20" s="1"/>
  <c r="G12" i="20"/>
  <c r="H12" i="20" s="1"/>
  <c r="I12" i="20"/>
  <c r="J12" i="20" s="1"/>
  <c r="B13" i="20"/>
  <c r="C13" i="20"/>
  <c r="D13" i="20"/>
  <c r="E13" i="20"/>
  <c r="F13" i="20" s="1"/>
  <c r="K13" i="20" s="1"/>
  <c r="L13" i="20" s="1"/>
  <c r="G13" i="20"/>
  <c r="H13" i="20" s="1"/>
  <c r="I13" i="20"/>
  <c r="J13" i="20" s="1"/>
  <c r="B14" i="20"/>
  <c r="C14" i="20"/>
  <c r="D14" i="20"/>
  <c r="E14" i="20"/>
  <c r="F14" i="20" s="1"/>
  <c r="K14" i="20" s="1"/>
  <c r="L14" i="20" s="1"/>
  <c r="G14" i="20"/>
  <c r="H14" i="20" s="1"/>
  <c r="I14" i="20"/>
  <c r="J14" i="20" s="1"/>
  <c r="B15" i="20"/>
  <c r="C15" i="20"/>
  <c r="D15" i="20"/>
  <c r="E15" i="20"/>
  <c r="F15" i="20" s="1"/>
  <c r="K15" i="20" s="1"/>
  <c r="L15" i="20" s="1"/>
  <c r="G15" i="20"/>
  <c r="H15" i="20" s="1"/>
  <c r="I15" i="20"/>
  <c r="J15" i="20" s="1"/>
  <c r="B16" i="20"/>
  <c r="C16" i="20"/>
  <c r="D16" i="20"/>
  <c r="E16" i="20"/>
  <c r="F16" i="20" s="1"/>
  <c r="K16" i="20" s="1"/>
  <c r="L16" i="20" s="1"/>
  <c r="G16" i="20"/>
  <c r="H16" i="20" s="1"/>
  <c r="I16" i="20"/>
  <c r="J16" i="20" s="1"/>
  <c r="B17" i="20"/>
  <c r="C17" i="20"/>
  <c r="D17" i="20"/>
  <c r="E17" i="20"/>
  <c r="F17" i="20" s="1"/>
  <c r="K17" i="20" s="1"/>
  <c r="L17" i="20" s="1"/>
  <c r="G17" i="20"/>
  <c r="H17" i="20" s="1"/>
  <c r="I17" i="20"/>
  <c r="J17" i="20" s="1"/>
  <c r="B18" i="20"/>
  <c r="C18" i="20"/>
  <c r="D18" i="20"/>
  <c r="E18" i="20"/>
  <c r="F18" i="20" s="1"/>
  <c r="K18" i="20" s="1"/>
  <c r="L18" i="20" s="1"/>
  <c r="G18" i="20"/>
  <c r="H18" i="20" s="1"/>
  <c r="I18" i="20"/>
  <c r="J18" i="20" s="1"/>
  <c r="B19" i="20"/>
  <c r="C19" i="20"/>
  <c r="D19" i="20"/>
  <c r="E19" i="20"/>
  <c r="F19" i="20" s="1"/>
  <c r="K19" i="20" s="1"/>
  <c r="L19" i="20" s="1"/>
  <c r="G19" i="20"/>
  <c r="H19" i="20" s="1"/>
  <c r="I19" i="20"/>
  <c r="J19" i="20" s="1"/>
  <c r="B20" i="20"/>
  <c r="D20" i="20"/>
  <c r="E20" i="20"/>
  <c r="F20" i="20" s="1"/>
  <c r="K20" i="20" s="1"/>
  <c r="L20" i="20" s="1"/>
  <c r="G20" i="20"/>
  <c r="H20" i="20" s="1"/>
  <c r="I20" i="20"/>
  <c r="J20" i="20" s="1"/>
  <c r="B21" i="20"/>
  <c r="D21" i="20"/>
  <c r="E21" i="20"/>
  <c r="F21" i="20" s="1"/>
  <c r="K21" i="20" s="1"/>
  <c r="L21" i="20" s="1"/>
  <c r="G21" i="20"/>
  <c r="H21" i="20" s="1"/>
  <c r="I21" i="20"/>
  <c r="J21" i="20" s="1"/>
  <c r="B22" i="20"/>
  <c r="D22" i="20"/>
  <c r="E22" i="20"/>
  <c r="F22" i="20" s="1"/>
  <c r="K22" i="20" s="1"/>
  <c r="L22" i="20" s="1"/>
  <c r="G22" i="20"/>
  <c r="H22" i="20" s="1"/>
  <c r="I22" i="20"/>
  <c r="J22" i="20" s="1"/>
  <c r="B23" i="20"/>
  <c r="D23" i="20"/>
  <c r="E23" i="20"/>
  <c r="F23" i="20" s="1"/>
  <c r="K23" i="20" s="1"/>
  <c r="L23" i="20" s="1"/>
  <c r="G23" i="20"/>
  <c r="H23" i="20" s="1"/>
  <c r="I23" i="20"/>
  <c r="J23" i="20" s="1"/>
  <c r="B24" i="20"/>
  <c r="D24" i="20"/>
  <c r="E24" i="20"/>
  <c r="F24" i="20" s="1"/>
  <c r="K24" i="20" s="1"/>
  <c r="L24" i="20" s="1"/>
  <c r="G24" i="20"/>
  <c r="H24" i="20" s="1"/>
  <c r="I24" i="20"/>
  <c r="J24" i="20" s="1"/>
  <c r="B25" i="20"/>
  <c r="D25" i="20"/>
  <c r="E25" i="20"/>
  <c r="F25" i="20" s="1"/>
  <c r="K25" i="20" s="1"/>
  <c r="L25" i="20" s="1"/>
  <c r="G25" i="20"/>
  <c r="H25" i="20" s="1"/>
  <c r="I25" i="20"/>
  <c r="J25" i="20" s="1"/>
  <c r="B26" i="20"/>
  <c r="D26" i="20"/>
  <c r="E26" i="20"/>
  <c r="F26" i="20" s="1"/>
  <c r="K26" i="20" s="1"/>
  <c r="L26" i="20" s="1"/>
  <c r="G26" i="20"/>
  <c r="H26" i="20" s="1"/>
  <c r="I26" i="20"/>
  <c r="J26" i="20" s="1"/>
  <c r="B27" i="20"/>
  <c r="D27" i="20"/>
  <c r="E27" i="20"/>
  <c r="F27" i="20" s="1"/>
  <c r="K27" i="20" s="1"/>
  <c r="L27" i="20" s="1"/>
  <c r="G27" i="20"/>
  <c r="H27" i="20" s="1"/>
  <c r="I27" i="20"/>
  <c r="J27" i="20" s="1"/>
  <c r="B28" i="20"/>
  <c r="D28" i="20"/>
  <c r="E28" i="20"/>
  <c r="F28" i="20" s="1"/>
  <c r="K28" i="20" s="1"/>
  <c r="L28" i="20" s="1"/>
  <c r="G28" i="20"/>
  <c r="H28" i="20" s="1"/>
  <c r="I28" i="20"/>
  <c r="J28" i="20" s="1"/>
  <c r="B29" i="20"/>
  <c r="D29" i="20"/>
  <c r="E29" i="20"/>
  <c r="F29" i="20" s="1"/>
  <c r="K29" i="20" s="1"/>
  <c r="L29" i="20" s="1"/>
  <c r="G29" i="20"/>
  <c r="H29" i="20" s="1"/>
  <c r="I29" i="20"/>
  <c r="J29" i="20" s="1"/>
  <c r="B30" i="20"/>
  <c r="D30" i="20"/>
  <c r="E30" i="20"/>
  <c r="F30" i="20" s="1"/>
  <c r="K30" i="20" s="1"/>
  <c r="L30" i="20" s="1"/>
  <c r="G30" i="20"/>
  <c r="H30" i="20" s="1"/>
  <c r="I30" i="20"/>
  <c r="J30" i="20" s="1"/>
  <c r="D31" i="20"/>
  <c r="E31" i="20"/>
  <c r="F31" i="20" s="1"/>
  <c r="K31" i="20" s="1"/>
  <c r="L31" i="20" s="1"/>
  <c r="G31" i="20"/>
  <c r="H31" i="20" s="1"/>
  <c r="I31" i="20"/>
  <c r="J31" i="20" s="1"/>
  <c r="B32" i="20"/>
  <c r="D32" i="20"/>
  <c r="E32" i="20"/>
  <c r="F32" i="20" s="1"/>
  <c r="K32" i="20" s="1"/>
  <c r="L32" i="20" s="1"/>
  <c r="G32" i="20"/>
  <c r="H32" i="20" s="1"/>
  <c r="I32" i="20"/>
  <c r="J32" i="20" s="1"/>
  <c r="B33" i="20"/>
  <c r="D33" i="20"/>
  <c r="E33" i="20"/>
  <c r="F33" i="20" s="1"/>
  <c r="K33" i="20" s="1"/>
  <c r="L33" i="20" s="1"/>
  <c r="G33" i="20"/>
  <c r="H33" i="20" s="1"/>
  <c r="I33" i="20"/>
  <c r="J33" i="20" s="1"/>
  <c r="A1" i="24"/>
  <c r="A3" i="24"/>
  <c r="B3" i="24"/>
  <c r="C3" i="24"/>
  <c r="D3" i="24"/>
  <c r="A4" i="24"/>
  <c r="B4" i="24"/>
  <c r="C4" i="24"/>
  <c r="D4" i="24"/>
  <c r="E4" i="24"/>
  <c r="F4" i="24" s="1"/>
  <c r="AC4" i="24" s="1"/>
  <c r="AD4" i="24" s="1"/>
  <c r="G4" i="24"/>
  <c r="H4" i="24" s="1"/>
  <c r="I4" i="24"/>
  <c r="J4" i="24" s="1"/>
  <c r="K4" i="24"/>
  <c r="L4" i="24" s="1"/>
  <c r="M4" i="24"/>
  <c r="N4" i="24" s="1"/>
  <c r="O4" i="24"/>
  <c r="P4" i="24" s="1"/>
  <c r="Q4" i="24"/>
  <c r="R4" i="24" s="1"/>
  <c r="S4" i="24"/>
  <c r="T4" i="24" s="1"/>
  <c r="U4" i="24"/>
  <c r="V4" i="24" s="1"/>
  <c r="W4" i="24"/>
  <c r="X4" i="24" s="1"/>
  <c r="Y4" i="24"/>
  <c r="Z4" i="24" s="1"/>
  <c r="AA4" i="24"/>
  <c r="AB4" i="24" s="1"/>
  <c r="B5" i="24"/>
  <c r="C5" i="24"/>
  <c r="D5" i="24"/>
  <c r="E5" i="24"/>
  <c r="F5" i="24" s="1"/>
  <c r="AC5" i="24" s="1"/>
  <c r="AD5" i="24" s="1"/>
  <c r="G5" i="24"/>
  <c r="H5" i="24" s="1"/>
  <c r="I5" i="24"/>
  <c r="J5" i="24" s="1"/>
  <c r="K5" i="24"/>
  <c r="L5" i="24" s="1"/>
  <c r="M5" i="24"/>
  <c r="N5" i="24" s="1"/>
  <c r="O5" i="24"/>
  <c r="P5" i="24" s="1"/>
  <c r="Q5" i="24"/>
  <c r="R5" i="24" s="1"/>
  <c r="S5" i="24"/>
  <c r="T5" i="24" s="1"/>
  <c r="U5" i="24"/>
  <c r="V5" i="24" s="1"/>
  <c r="W5" i="24"/>
  <c r="X5" i="24" s="1"/>
  <c r="Y5" i="24"/>
  <c r="Z5" i="24" s="1"/>
  <c r="AA5" i="24"/>
  <c r="AB5" i="24" s="1"/>
  <c r="B6" i="24"/>
  <c r="D6" i="24"/>
  <c r="E6" i="24"/>
  <c r="F6" i="24" s="1"/>
  <c r="AC6" i="24" s="1"/>
  <c r="AD6" i="24" s="1"/>
  <c r="G6" i="24"/>
  <c r="H6" i="24" s="1"/>
  <c r="I6" i="24"/>
  <c r="J6" i="24" s="1"/>
  <c r="K6" i="24"/>
  <c r="L6" i="24" s="1"/>
  <c r="M6" i="24"/>
  <c r="N6" i="24" s="1"/>
  <c r="O6" i="24"/>
  <c r="P6" i="24" s="1"/>
  <c r="Q6" i="24"/>
  <c r="R6" i="24" s="1"/>
  <c r="S6" i="24"/>
  <c r="T6" i="24" s="1"/>
  <c r="U6" i="24"/>
  <c r="V6" i="24" s="1"/>
  <c r="W6" i="24"/>
  <c r="X6" i="24" s="1"/>
  <c r="Y6" i="24"/>
  <c r="Z6" i="24" s="1"/>
  <c r="AA6" i="24"/>
  <c r="AB6" i="24" s="1"/>
  <c r="B7" i="24"/>
  <c r="D7" i="24"/>
  <c r="E7" i="24"/>
  <c r="F7" i="24" s="1"/>
  <c r="AC7" i="24" s="1"/>
  <c r="AD7" i="24" s="1"/>
  <c r="G7" i="24"/>
  <c r="H7" i="24" s="1"/>
  <c r="I7" i="24"/>
  <c r="J7" i="24" s="1"/>
  <c r="K7" i="24"/>
  <c r="L7" i="24" s="1"/>
  <c r="M7" i="24"/>
  <c r="N7" i="24" s="1"/>
  <c r="O7" i="24"/>
  <c r="P7" i="24" s="1"/>
  <c r="Q7" i="24"/>
  <c r="R7" i="24" s="1"/>
  <c r="S7" i="24"/>
  <c r="T7" i="24" s="1"/>
  <c r="U7" i="24"/>
  <c r="V7" i="24" s="1"/>
  <c r="W7" i="24"/>
  <c r="X7" i="24" s="1"/>
  <c r="Y7" i="24"/>
  <c r="Z7" i="24" s="1"/>
  <c r="AA7" i="24"/>
  <c r="AB7" i="24" s="1"/>
  <c r="B8" i="24"/>
  <c r="D8" i="24"/>
  <c r="E8" i="24"/>
  <c r="F8" i="24" s="1"/>
  <c r="AC8" i="24" s="1"/>
  <c r="AD8" i="24" s="1"/>
  <c r="G8" i="24"/>
  <c r="H8" i="24" s="1"/>
  <c r="I8" i="24"/>
  <c r="J8" i="24" s="1"/>
  <c r="K8" i="24"/>
  <c r="L8" i="24" s="1"/>
  <c r="M8" i="24"/>
  <c r="N8" i="24" s="1"/>
  <c r="O8" i="24"/>
  <c r="P8" i="24" s="1"/>
  <c r="Q8" i="24"/>
  <c r="R8" i="24" s="1"/>
  <c r="S8" i="24"/>
  <c r="T8" i="24" s="1"/>
  <c r="U8" i="24"/>
  <c r="V8" i="24" s="1"/>
  <c r="W8" i="24"/>
  <c r="X8" i="24" s="1"/>
  <c r="Y8" i="24"/>
  <c r="Z8" i="24" s="1"/>
  <c r="AA8" i="24"/>
  <c r="AB8" i="24" s="1"/>
  <c r="B9" i="24"/>
  <c r="D9" i="24"/>
  <c r="E9" i="24"/>
  <c r="F9" i="24" s="1"/>
  <c r="AC9" i="24" s="1"/>
  <c r="AD9" i="24" s="1"/>
  <c r="G9" i="24"/>
  <c r="H9" i="24" s="1"/>
  <c r="I9" i="24"/>
  <c r="J9" i="24" s="1"/>
  <c r="K9" i="24"/>
  <c r="L9" i="24" s="1"/>
  <c r="M9" i="24"/>
  <c r="N9" i="24" s="1"/>
  <c r="O9" i="24"/>
  <c r="P9" i="24" s="1"/>
  <c r="Q9" i="24"/>
  <c r="R9" i="24" s="1"/>
  <c r="S9" i="24"/>
  <c r="T9" i="24" s="1"/>
  <c r="U9" i="24"/>
  <c r="V9" i="24" s="1"/>
  <c r="W9" i="24"/>
  <c r="X9" i="24" s="1"/>
  <c r="Y9" i="24"/>
  <c r="Z9" i="24" s="1"/>
  <c r="AA9" i="24"/>
  <c r="AB9" i="24" s="1"/>
  <c r="B10" i="24"/>
  <c r="C10" i="24"/>
  <c r="D10" i="24"/>
  <c r="E10" i="24"/>
  <c r="F10" i="24" s="1"/>
  <c r="AC10" i="24" s="1"/>
  <c r="AD10" i="24" s="1"/>
  <c r="G10" i="24"/>
  <c r="H10" i="24" s="1"/>
  <c r="I10" i="24"/>
  <c r="J10" i="24" s="1"/>
  <c r="K10" i="24"/>
  <c r="L10" i="24" s="1"/>
  <c r="M10" i="24"/>
  <c r="N10" i="24" s="1"/>
  <c r="O10" i="24"/>
  <c r="P10" i="24" s="1"/>
  <c r="Q10" i="24"/>
  <c r="R10" i="24" s="1"/>
  <c r="S10" i="24"/>
  <c r="T10" i="24" s="1"/>
  <c r="U10" i="24"/>
  <c r="V10" i="24" s="1"/>
  <c r="W10" i="24"/>
  <c r="X10" i="24" s="1"/>
  <c r="Y10" i="24"/>
  <c r="Z10" i="24" s="1"/>
  <c r="AA10" i="24"/>
  <c r="AB10" i="24" s="1"/>
  <c r="B11" i="24"/>
  <c r="D11" i="24"/>
  <c r="E11" i="24"/>
  <c r="F11" i="24" s="1"/>
  <c r="AC11" i="24" s="1"/>
  <c r="AD11" i="24" s="1"/>
  <c r="G11" i="24"/>
  <c r="H11" i="24" s="1"/>
  <c r="I11" i="24"/>
  <c r="J11" i="24" s="1"/>
  <c r="K11" i="24"/>
  <c r="L11" i="24" s="1"/>
  <c r="M11" i="24"/>
  <c r="N11" i="24" s="1"/>
  <c r="O11" i="24"/>
  <c r="P11" i="24" s="1"/>
  <c r="Q11" i="24"/>
  <c r="R11" i="24" s="1"/>
  <c r="S11" i="24"/>
  <c r="T11" i="24" s="1"/>
  <c r="U11" i="24"/>
  <c r="V11" i="24" s="1"/>
  <c r="W11" i="24"/>
  <c r="X11" i="24" s="1"/>
  <c r="Y11" i="24"/>
  <c r="Z11" i="24" s="1"/>
  <c r="AA11" i="24"/>
  <c r="AB11" i="24" s="1"/>
  <c r="B12" i="24"/>
  <c r="D12" i="24"/>
  <c r="E12" i="24"/>
  <c r="F12" i="24" s="1"/>
  <c r="G12" i="24"/>
  <c r="H12" i="24" s="1"/>
  <c r="I12" i="24"/>
  <c r="J12" i="24" s="1"/>
  <c r="K12" i="24"/>
  <c r="L12" i="24" s="1"/>
  <c r="M12" i="24"/>
  <c r="N12" i="24" s="1"/>
  <c r="O12" i="24"/>
  <c r="P12" i="24" s="1"/>
  <c r="Q12" i="24"/>
  <c r="R12" i="24" s="1"/>
  <c r="S12" i="24"/>
  <c r="T12" i="24" s="1"/>
  <c r="U12" i="24"/>
  <c r="V12" i="24" s="1"/>
  <c r="W12" i="24"/>
  <c r="X12" i="24" s="1"/>
  <c r="Y12" i="24"/>
  <c r="Z12" i="24" s="1"/>
  <c r="AA12" i="24"/>
  <c r="AB12" i="24" s="1"/>
  <c r="AC12" i="24"/>
  <c r="AD12" i="24" s="1"/>
  <c r="B13" i="24"/>
  <c r="D13" i="24"/>
  <c r="E13" i="24"/>
  <c r="F13" i="24" s="1"/>
  <c r="AC13" i="24" s="1"/>
  <c r="AD13" i="24" s="1"/>
  <c r="G13" i="24"/>
  <c r="H13" i="24" s="1"/>
  <c r="I13" i="24"/>
  <c r="J13" i="24" s="1"/>
  <c r="K13" i="24"/>
  <c r="L13" i="24" s="1"/>
  <c r="M13" i="24"/>
  <c r="N13" i="24" s="1"/>
  <c r="O13" i="24"/>
  <c r="P13" i="24" s="1"/>
  <c r="Q13" i="24"/>
  <c r="R13" i="24" s="1"/>
  <c r="S13" i="24"/>
  <c r="T13" i="24" s="1"/>
  <c r="U13" i="24"/>
  <c r="V13" i="24" s="1"/>
  <c r="W13" i="24"/>
  <c r="X13" i="24" s="1"/>
  <c r="Y13" i="24"/>
  <c r="Z13" i="24" s="1"/>
  <c r="AA13" i="24"/>
  <c r="AB13" i="24" s="1"/>
  <c r="B14" i="24"/>
  <c r="C14" i="24"/>
  <c r="D14" i="24"/>
  <c r="E14" i="24"/>
  <c r="F14" i="24" s="1"/>
  <c r="G14" i="24"/>
  <c r="H14" i="24" s="1"/>
  <c r="I14" i="24"/>
  <c r="J14" i="24" s="1"/>
  <c r="K14" i="24"/>
  <c r="L14" i="24" s="1"/>
  <c r="M14" i="24"/>
  <c r="N14" i="24" s="1"/>
  <c r="O14" i="24"/>
  <c r="P14" i="24" s="1"/>
  <c r="Q14" i="24"/>
  <c r="R14" i="24" s="1"/>
  <c r="S14" i="24"/>
  <c r="T14" i="24" s="1"/>
  <c r="U14" i="24"/>
  <c r="V14" i="24" s="1"/>
  <c r="W14" i="24"/>
  <c r="X14" i="24" s="1"/>
  <c r="Y14" i="24"/>
  <c r="Z14" i="24" s="1"/>
  <c r="AA14" i="24"/>
  <c r="AB14" i="24" s="1"/>
  <c r="AC14" i="24"/>
  <c r="AD14" i="24" s="1"/>
  <c r="B15" i="24"/>
  <c r="C15" i="24"/>
  <c r="D15" i="24"/>
  <c r="E15" i="24"/>
  <c r="F15" i="24" s="1"/>
  <c r="AC15" i="24" s="1"/>
  <c r="AD15" i="24" s="1"/>
  <c r="G15" i="24"/>
  <c r="H15" i="24" s="1"/>
  <c r="I15" i="24"/>
  <c r="J15" i="24" s="1"/>
  <c r="K15" i="24"/>
  <c r="L15" i="24" s="1"/>
  <c r="M15" i="24"/>
  <c r="N15" i="24" s="1"/>
  <c r="O15" i="24"/>
  <c r="P15" i="24" s="1"/>
  <c r="Q15" i="24"/>
  <c r="R15" i="24" s="1"/>
  <c r="S15" i="24"/>
  <c r="T15" i="24" s="1"/>
  <c r="U15" i="24"/>
  <c r="V15" i="24" s="1"/>
  <c r="W15" i="24"/>
  <c r="X15" i="24" s="1"/>
  <c r="Y15" i="24"/>
  <c r="Z15" i="24" s="1"/>
  <c r="AA15" i="24"/>
  <c r="AB15" i="24" s="1"/>
  <c r="B16" i="24"/>
  <c r="C16" i="24"/>
  <c r="D16" i="24"/>
  <c r="E16" i="24"/>
  <c r="F16" i="24" s="1"/>
  <c r="G16" i="24"/>
  <c r="H16" i="24" s="1"/>
  <c r="I16" i="24"/>
  <c r="J16" i="24" s="1"/>
  <c r="K16" i="24"/>
  <c r="L16" i="24" s="1"/>
  <c r="M16" i="24"/>
  <c r="N16" i="24" s="1"/>
  <c r="O16" i="24"/>
  <c r="P16" i="24" s="1"/>
  <c r="Q16" i="24"/>
  <c r="R16" i="24" s="1"/>
  <c r="S16" i="24"/>
  <c r="T16" i="24" s="1"/>
  <c r="U16" i="24"/>
  <c r="V16" i="24" s="1"/>
  <c r="W16" i="24"/>
  <c r="X16" i="24" s="1"/>
  <c r="Y16" i="24"/>
  <c r="Z16" i="24" s="1"/>
  <c r="AA16" i="24"/>
  <c r="AB16" i="24" s="1"/>
  <c r="AC16" i="24"/>
  <c r="AD16" i="24" s="1"/>
  <c r="B17" i="24"/>
  <c r="C17" i="24"/>
  <c r="D17" i="24"/>
  <c r="E17" i="24"/>
  <c r="F17" i="24" s="1"/>
  <c r="AC17" i="24" s="1"/>
  <c r="AD17" i="24" s="1"/>
  <c r="G17" i="24"/>
  <c r="H17" i="24" s="1"/>
  <c r="I17" i="24"/>
  <c r="J17" i="24" s="1"/>
  <c r="K17" i="24"/>
  <c r="L17" i="24" s="1"/>
  <c r="M17" i="24"/>
  <c r="N17" i="24" s="1"/>
  <c r="O17" i="24"/>
  <c r="P17" i="24" s="1"/>
  <c r="Q17" i="24"/>
  <c r="R17" i="24" s="1"/>
  <c r="S17" i="24"/>
  <c r="T17" i="24" s="1"/>
  <c r="U17" i="24"/>
  <c r="V17" i="24" s="1"/>
  <c r="W17" i="24"/>
  <c r="X17" i="24" s="1"/>
  <c r="Y17" i="24"/>
  <c r="Z17" i="24" s="1"/>
  <c r="AA17" i="24"/>
  <c r="AB17" i="24" s="1"/>
  <c r="B18" i="24"/>
  <c r="C18" i="24"/>
  <c r="D18" i="24"/>
  <c r="E18" i="24"/>
  <c r="F18" i="24" s="1"/>
  <c r="G18" i="24"/>
  <c r="H18" i="24" s="1"/>
  <c r="I18" i="24"/>
  <c r="J18" i="24" s="1"/>
  <c r="K18" i="24"/>
  <c r="L18" i="24" s="1"/>
  <c r="M18" i="24"/>
  <c r="N18" i="24" s="1"/>
  <c r="O18" i="24"/>
  <c r="P18" i="24" s="1"/>
  <c r="Q18" i="24"/>
  <c r="R18" i="24" s="1"/>
  <c r="S18" i="24"/>
  <c r="T18" i="24" s="1"/>
  <c r="U18" i="24"/>
  <c r="V18" i="24" s="1"/>
  <c r="W18" i="24"/>
  <c r="X18" i="24" s="1"/>
  <c r="Y18" i="24"/>
  <c r="Z18" i="24" s="1"/>
  <c r="AA18" i="24"/>
  <c r="AB18" i="24" s="1"/>
  <c r="AC18" i="24"/>
  <c r="AD18" i="24" s="1"/>
  <c r="B19" i="24"/>
  <c r="C19" i="24"/>
  <c r="D19" i="24"/>
  <c r="E19" i="24"/>
  <c r="F19" i="24" s="1"/>
  <c r="AC19" i="24" s="1"/>
  <c r="AD19" i="24" s="1"/>
  <c r="G19" i="24"/>
  <c r="H19" i="24" s="1"/>
  <c r="I19" i="24"/>
  <c r="J19" i="24" s="1"/>
  <c r="K19" i="24"/>
  <c r="L19" i="24" s="1"/>
  <c r="M19" i="24"/>
  <c r="N19" i="24" s="1"/>
  <c r="O19" i="24"/>
  <c r="P19" i="24" s="1"/>
  <c r="Q19" i="24"/>
  <c r="R19" i="24" s="1"/>
  <c r="S19" i="24"/>
  <c r="T19" i="24" s="1"/>
  <c r="U19" i="24"/>
  <c r="V19" i="24" s="1"/>
  <c r="W19" i="24"/>
  <c r="X19" i="24" s="1"/>
  <c r="Y19" i="24"/>
  <c r="Z19" i="24" s="1"/>
  <c r="AA19" i="24"/>
  <c r="AB19" i="24" s="1"/>
  <c r="B20" i="24"/>
  <c r="C20" i="24"/>
  <c r="D20" i="24"/>
  <c r="E20" i="24"/>
  <c r="F20" i="24" s="1"/>
  <c r="G20" i="24"/>
  <c r="H20" i="24" s="1"/>
  <c r="I20" i="24"/>
  <c r="J20" i="24" s="1"/>
  <c r="K20" i="24"/>
  <c r="L20" i="24" s="1"/>
  <c r="M20" i="24"/>
  <c r="N20" i="24" s="1"/>
  <c r="O20" i="24"/>
  <c r="P20" i="24" s="1"/>
  <c r="Q20" i="24"/>
  <c r="R20" i="24" s="1"/>
  <c r="S20" i="24"/>
  <c r="T20" i="24" s="1"/>
  <c r="U20" i="24"/>
  <c r="V20" i="24" s="1"/>
  <c r="W20" i="24"/>
  <c r="X20" i="24" s="1"/>
  <c r="Y20" i="24"/>
  <c r="Z20" i="24" s="1"/>
  <c r="AA20" i="24"/>
  <c r="AB20" i="24" s="1"/>
  <c r="AC20" i="24"/>
  <c r="AD20" i="24" s="1"/>
  <c r="B21" i="24"/>
  <c r="D21" i="24"/>
  <c r="E21" i="24"/>
  <c r="F21" i="24" s="1"/>
  <c r="AC21" i="24" s="1"/>
  <c r="AD21" i="24" s="1"/>
  <c r="G21" i="24"/>
  <c r="H21" i="24" s="1"/>
  <c r="I21" i="24"/>
  <c r="J21" i="24" s="1"/>
  <c r="K21" i="24"/>
  <c r="L21" i="24" s="1"/>
  <c r="M21" i="24"/>
  <c r="N21" i="24" s="1"/>
  <c r="O21" i="24"/>
  <c r="P21" i="24" s="1"/>
  <c r="Q21" i="24"/>
  <c r="R21" i="24" s="1"/>
  <c r="S21" i="24"/>
  <c r="T21" i="24" s="1"/>
  <c r="U21" i="24"/>
  <c r="V21" i="24" s="1"/>
  <c r="W21" i="24"/>
  <c r="X21" i="24" s="1"/>
  <c r="Y21" i="24"/>
  <c r="Z21" i="24" s="1"/>
  <c r="AA21" i="24"/>
  <c r="AB21" i="24" s="1"/>
  <c r="B22" i="24"/>
  <c r="D22" i="24"/>
  <c r="E22" i="24"/>
  <c r="F22" i="24" s="1"/>
  <c r="G22" i="24"/>
  <c r="H22" i="24" s="1"/>
  <c r="I22" i="24"/>
  <c r="J22" i="24" s="1"/>
  <c r="K22" i="24"/>
  <c r="L22" i="24" s="1"/>
  <c r="M22" i="24"/>
  <c r="N22" i="24" s="1"/>
  <c r="O22" i="24"/>
  <c r="P22" i="24" s="1"/>
  <c r="Q22" i="24"/>
  <c r="R22" i="24" s="1"/>
  <c r="S22" i="24"/>
  <c r="T22" i="24" s="1"/>
  <c r="U22" i="24"/>
  <c r="V22" i="24" s="1"/>
  <c r="W22" i="24"/>
  <c r="X22" i="24" s="1"/>
  <c r="Y22" i="24"/>
  <c r="Z22" i="24" s="1"/>
  <c r="AA22" i="24"/>
  <c r="AB22" i="24" s="1"/>
  <c r="AC22" i="24"/>
  <c r="AD22" i="24" s="1"/>
  <c r="B23" i="24"/>
  <c r="D23" i="24"/>
  <c r="E23" i="24"/>
  <c r="F23" i="24" s="1"/>
  <c r="AC23" i="24" s="1"/>
  <c r="AD23" i="24" s="1"/>
  <c r="G23" i="24"/>
  <c r="H23" i="24" s="1"/>
  <c r="I23" i="24"/>
  <c r="J23" i="24" s="1"/>
  <c r="K23" i="24"/>
  <c r="L23" i="24" s="1"/>
  <c r="M23" i="24"/>
  <c r="N23" i="24" s="1"/>
  <c r="O23" i="24"/>
  <c r="P23" i="24" s="1"/>
  <c r="Q23" i="24"/>
  <c r="R23" i="24" s="1"/>
  <c r="S23" i="24"/>
  <c r="T23" i="24" s="1"/>
  <c r="U23" i="24"/>
  <c r="V23" i="24" s="1"/>
  <c r="W23" i="24"/>
  <c r="X23" i="24" s="1"/>
  <c r="Y23" i="24"/>
  <c r="Z23" i="24" s="1"/>
  <c r="AA23" i="24"/>
  <c r="AB23" i="24" s="1"/>
  <c r="B24" i="24"/>
  <c r="D24" i="24"/>
  <c r="E24" i="24"/>
  <c r="F24" i="24" s="1"/>
  <c r="G24" i="24"/>
  <c r="H24" i="24" s="1"/>
  <c r="I24" i="24"/>
  <c r="J24" i="24" s="1"/>
  <c r="K24" i="24"/>
  <c r="L24" i="24" s="1"/>
  <c r="M24" i="24"/>
  <c r="N24" i="24" s="1"/>
  <c r="O24" i="24"/>
  <c r="P24" i="24" s="1"/>
  <c r="Q24" i="24"/>
  <c r="R24" i="24" s="1"/>
  <c r="S24" i="24"/>
  <c r="T24" i="24" s="1"/>
  <c r="U24" i="24"/>
  <c r="V24" i="24" s="1"/>
  <c r="W24" i="24"/>
  <c r="X24" i="24" s="1"/>
  <c r="Y24" i="24"/>
  <c r="Z24" i="24" s="1"/>
  <c r="AA24" i="24"/>
  <c r="AB24" i="24" s="1"/>
  <c r="AC24" i="24"/>
  <c r="AD24" i="24" s="1"/>
  <c r="B25" i="24"/>
  <c r="D25" i="24"/>
  <c r="E25" i="24"/>
  <c r="F25" i="24" s="1"/>
  <c r="AC25" i="24" s="1"/>
  <c r="AD25" i="24" s="1"/>
  <c r="G25" i="24"/>
  <c r="H25" i="24" s="1"/>
  <c r="I25" i="24"/>
  <c r="J25" i="24" s="1"/>
  <c r="K25" i="24"/>
  <c r="L25" i="24" s="1"/>
  <c r="M25" i="24"/>
  <c r="N25" i="24" s="1"/>
  <c r="O25" i="24"/>
  <c r="P25" i="24" s="1"/>
  <c r="Q25" i="24"/>
  <c r="R25" i="24" s="1"/>
  <c r="S25" i="24"/>
  <c r="T25" i="24" s="1"/>
  <c r="U25" i="24"/>
  <c r="V25" i="24" s="1"/>
  <c r="W25" i="24"/>
  <c r="X25" i="24" s="1"/>
  <c r="Y25" i="24"/>
  <c r="Z25" i="24" s="1"/>
  <c r="AA25" i="24"/>
  <c r="AB25" i="24" s="1"/>
  <c r="B26" i="24"/>
  <c r="D26" i="24"/>
  <c r="E26" i="24"/>
  <c r="F26" i="24" s="1"/>
  <c r="AC26" i="24" s="1"/>
  <c r="AD26" i="24" s="1"/>
  <c r="G26" i="24"/>
  <c r="H26" i="24" s="1"/>
  <c r="I26" i="24"/>
  <c r="J26" i="24" s="1"/>
  <c r="K26" i="24"/>
  <c r="L26" i="24" s="1"/>
  <c r="M26" i="24"/>
  <c r="N26" i="24" s="1"/>
  <c r="O26" i="24"/>
  <c r="P26" i="24" s="1"/>
  <c r="Q26" i="24"/>
  <c r="R26" i="24" s="1"/>
  <c r="S26" i="24"/>
  <c r="T26" i="24" s="1"/>
  <c r="U26" i="24"/>
  <c r="V26" i="24" s="1"/>
  <c r="W26" i="24"/>
  <c r="X26" i="24" s="1"/>
  <c r="Y26" i="24"/>
  <c r="Z26" i="24" s="1"/>
  <c r="AA26" i="24"/>
  <c r="AB26" i="24" s="1"/>
  <c r="B27" i="24"/>
  <c r="D27" i="24"/>
  <c r="E27" i="24"/>
  <c r="F27" i="24" s="1"/>
  <c r="AC27" i="24" s="1"/>
  <c r="AD27" i="24" s="1"/>
  <c r="G27" i="24"/>
  <c r="H27" i="24" s="1"/>
  <c r="I27" i="24"/>
  <c r="J27" i="24" s="1"/>
  <c r="K27" i="24"/>
  <c r="L27" i="24" s="1"/>
  <c r="M27" i="24"/>
  <c r="N27" i="24" s="1"/>
  <c r="O27" i="24"/>
  <c r="P27" i="24" s="1"/>
  <c r="Q27" i="24"/>
  <c r="R27" i="24" s="1"/>
  <c r="S27" i="24"/>
  <c r="T27" i="24" s="1"/>
  <c r="U27" i="24"/>
  <c r="V27" i="24" s="1"/>
  <c r="W27" i="24"/>
  <c r="X27" i="24" s="1"/>
  <c r="Y27" i="24"/>
  <c r="Z27" i="24" s="1"/>
  <c r="AA27" i="24"/>
  <c r="AB27" i="24" s="1"/>
  <c r="B28" i="24"/>
  <c r="D28" i="24"/>
  <c r="E28" i="24"/>
  <c r="F28" i="24" s="1"/>
  <c r="AC28" i="24" s="1"/>
  <c r="AD28" i="24" s="1"/>
  <c r="G28" i="24"/>
  <c r="H28" i="24" s="1"/>
  <c r="I28" i="24"/>
  <c r="J28" i="24" s="1"/>
  <c r="K28" i="24"/>
  <c r="L28" i="24" s="1"/>
  <c r="M28" i="24"/>
  <c r="N28" i="24" s="1"/>
  <c r="O28" i="24"/>
  <c r="P28" i="24" s="1"/>
  <c r="Q28" i="24"/>
  <c r="R28" i="24" s="1"/>
  <c r="S28" i="24"/>
  <c r="T28" i="24" s="1"/>
  <c r="U28" i="24"/>
  <c r="V28" i="24" s="1"/>
  <c r="W28" i="24"/>
  <c r="X28" i="24" s="1"/>
  <c r="Y28" i="24"/>
  <c r="Z28" i="24" s="1"/>
  <c r="AA28" i="24"/>
  <c r="AB28" i="24" s="1"/>
  <c r="B29" i="24"/>
  <c r="D29" i="24"/>
  <c r="E29" i="24"/>
  <c r="F29" i="24" s="1"/>
  <c r="AC29" i="24" s="1"/>
  <c r="AD29" i="24" s="1"/>
  <c r="G29" i="24"/>
  <c r="H29" i="24" s="1"/>
  <c r="I29" i="24"/>
  <c r="J29" i="24" s="1"/>
  <c r="K29" i="24"/>
  <c r="L29" i="24" s="1"/>
  <c r="M29" i="24"/>
  <c r="N29" i="24" s="1"/>
  <c r="O29" i="24"/>
  <c r="P29" i="24" s="1"/>
  <c r="Q29" i="24"/>
  <c r="R29" i="24" s="1"/>
  <c r="S29" i="24"/>
  <c r="T29" i="24" s="1"/>
  <c r="U29" i="24"/>
  <c r="V29" i="24" s="1"/>
  <c r="W29" i="24"/>
  <c r="X29" i="24" s="1"/>
  <c r="Y29" i="24"/>
  <c r="Z29" i="24" s="1"/>
  <c r="AA29" i="24"/>
  <c r="AB29" i="24" s="1"/>
  <c r="B30" i="24"/>
  <c r="D30" i="24"/>
  <c r="E30" i="24"/>
  <c r="F30" i="24" s="1"/>
  <c r="AC30" i="24" s="1"/>
  <c r="AD30" i="24" s="1"/>
  <c r="G30" i="24"/>
  <c r="H30" i="24" s="1"/>
  <c r="I30" i="24"/>
  <c r="J30" i="24" s="1"/>
  <c r="K30" i="24"/>
  <c r="L30" i="24" s="1"/>
  <c r="M30" i="24"/>
  <c r="N30" i="24" s="1"/>
  <c r="O30" i="24"/>
  <c r="P30" i="24" s="1"/>
  <c r="Q30" i="24"/>
  <c r="R30" i="24" s="1"/>
  <c r="S30" i="24"/>
  <c r="T30" i="24" s="1"/>
  <c r="U30" i="24"/>
  <c r="V30" i="24" s="1"/>
  <c r="W30" i="24"/>
  <c r="X30" i="24" s="1"/>
  <c r="Y30" i="24"/>
  <c r="Z30" i="24" s="1"/>
  <c r="AA30" i="24"/>
  <c r="AB30" i="24" s="1"/>
  <c r="B31" i="24"/>
  <c r="D31" i="24"/>
  <c r="E31" i="24"/>
  <c r="F31" i="24" s="1"/>
  <c r="AC31" i="24" s="1"/>
  <c r="AD31" i="24" s="1"/>
  <c r="G31" i="24"/>
  <c r="H31" i="24" s="1"/>
  <c r="I31" i="24"/>
  <c r="J31" i="24" s="1"/>
  <c r="K31" i="24"/>
  <c r="L31" i="24" s="1"/>
  <c r="M31" i="24"/>
  <c r="N31" i="24" s="1"/>
  <c r="O31" i="24"/>
  <c r="P31" i="24" s="1"/>
  <c r="Q31" i="24"/>
  <c r="R31" i="24" s="1"/>
  <c r="S31" i="24"/>
  <c r="T31" i="24" s="1"/>
  <c r="U31" i="24"/>
  <c r="V31" i="24" s="1"/>
  <c r="W31" i="24"/>
  <c r="X31" i="24" s="1"/>
  <c r="Y31" i="24"/>
  <c r="Z31" i="24" s="1"/>
  <c r="AA31" i="24"/>
  <c r="AB31" i="24" s="1"/>
  <c r="D32" i="24"/>
  <c r="E32" i="24"/>
  <c r="F32" i="24" s="1"/>
  <c r="AC32" i="24" s="1"/>
  <c r="AD32" i="24" s="1"/>
  <c r="G32" i="24"/>
  <c r="H32" i="24" s="1"/>
  <c r="I32" i="24"/>
  <c r="J32" i="24" s="1"/>
  <c r="K32" i="24"/>
  <c r="L32" i="24" s="1"/>
  <c r="M32" i="24"/>
  <c r="N32" i="24" s="1"/>
  <c r="O32" i="24"/>
  <c r="P32" i="24" s="1"/>
  <c r="Q32" i="24"/>
  <c r="R32" i="24" s="1"/>
  <c r="S32" i="24"/>
  <c r="T32" i="24" s="1"/>
  <c r="U32" i="24"/>
  <c r="V32" i="24" s="1"/>
  <c r="W32" i="24"/>
  <c r="X32" i="24" s="1"/>
  <c r="Y32" i="24"/>
  <c r="Z32" i="24" s="1"/>
  <c r="AA32" i="24"/>
  <c r="AB32" i="24" s="1"/>
  <c r="B33" i="24"/>
  <c r="D33" i="24"/>
  <c r="E33" i="24"/>
  <c r="F33" i="24" s="1"/>
  <c r="AC33" i="24" s="1"/>
  <c r="AD33" i="24" s="1"/>
  <c r="G33" i="24"/>
  <c r="H33" i="24" s="1"/>
  <c r="I33" i="24"/>
  <c r="J33" i="24" s="1"/>
  <c r="K33" i="24"/>
  <c r="L33" i="24" s="1"/>
  <c r="M33" i="24"/>
  <c r="N33" i="24" s="1"/>
  <c r="O33" i="24"/>
  <c r="P33" i="24" s="1"/>
  <c r="Q33" i="24"/>
  <c r="R33" i="24" s="1"/>
  <c r="S33" i="24"/>
  <c r="T33" i="24" s="1"/>
  <c r="U33" i="24"/>
  <c r="V33" i="24" s="1"/>
  <c r="W33" i="24"/>
  <c r="X33" i="24" s="1"/>
  <c r="Y33" i="24"/>
  <c r="Z33" i="24" s="1"/>
  <c r="AA33" i="24"/>
  <c r="AB33" i="24" s="1"/>
  <c r="A1" i="19"/>
  <c r="A3" i="19"/>
  <c r="B3" i="19"/>
  <c r="C3" i="19"/>
  <c r="D3" i="19"/>
  <c r="A4" i="19"/>
  <c r="B4" i="19"/>
  <c r="C4" i="19"/>
  <c r="D4" i="19"/>
  <c r="E4" i="19"/>
  <c r="F4" i="19" s="1"/>
  <c r="AC4" i="19" s="1"/>
  <c r="AD4" i="19" s="1"/>
  <c r="G4" i="19"/>
  <c r="H4" i="19" s="1"/>
  <c r="I4" i="19"/>
  <c r="J4" i="19" s="1"/>
  <c r="K4" i="19"/>
  <c r="L4" i="19" s="1"/>
  <c r="M4" i="19"/>
  <c r="N4" i="19" s="1"/>
  <c r="O4" i="19"/>
  <c r="P4" i="19" s="1"/>
  <c r="Q4" i="19"/>
  <c r="R4" i="19" s="1"/>
  <c r="S4" i="19"/>
  <c r="T4" i="19" s="1"/>
  <c r="U4" i="19"/>
  <c r="V4" i="19" s="1"/>
  <c r="W4" i="19"/>
  <c r="X4" i="19" s="1"/>
  <c r="Y4" i="19"/>
  <c r="Z4" i="19" s="1"/>
  <c r="AA4" i="19"/>
  <c r="AB4" i="19" s="1"/>
  <c r="B5" i="19"/>
  <c r="C5" i="19"/>
  <c r="D5" i="19"/>
  <c r="E5" i="19"/>
  <c r="F5" i="19" s="1"/>
  <c r="AC5" i="19" s="1"/>
  <c r="AD5" i="19" s="1"/>
  <c r="G5" i="19"/>
  <c r="H5" i="19" s="1"/>
  <c r="I5" i="19"/>
  <c r="J5" i="19" s="1"/>
  <c r="K5" i="19"/>
  <c r="L5" i="19" s="1"/>
  <c r="M5" i="19"/>
  <c r="N5" i="19" s="1"/>
  <c r="O5" i="19"/>
  <c r="P5" i="19" s="1"/>
  <c r="Q5" i="19"/>
  <c r="R5" i="19" s="1"/>
  <c r="S5" i="19"/>
  <c r="T5" i="19" s="1"/>
  <c r="U5" i="19"/>
  <c r="V5" i="19" s="1"/>
  <c r="W5" i="19"/>
  <c r="X5" i="19" s="1"/>
  <c r="Y5" i="19"/>
  <c r="Z5" i="19" s="1"/>
  <c r="AA5" i="19"/>
  <c r="AB5" i="19" s="1"/>
  <c r="B6" i="19"/>
  <c r="D6" i="19"/>
  <c r="E6" i="19"/>
  <c r="F6" i="19" s="1"/>
  <c r="AC6" i="19" s="1"/>
  <c r="AD6" i="19" s="1"/>
  <c r="G6" i="19"/>
  <c r="H6" i="19" s="1"/>
  <c r="I6" i="19"/>
  <c r="J6" i="19" s="1"/>
  <c r="K6" i="19"/>
  <c r="L6" i="19" s="1"/>
  <c r="M6" i="19"/>
  <c r="N6" i="19" s="1"/>
  <c r="O6" i="19"/>
  <c r="P6" i="19" s="1"/>
  <c r="Q6" i="19"/>
  <c r="R6" i="19" s="1"/>
  <c r="S6" i="19"/>
  <c r="T6" i="19" s="1"/>
  <c r="U6" i="19"/>
  <c r="V6" i="19" s="1"/>
  <c r="W6" i="19"/>
  <c r="X6" i="19" s="1"/>
  <c r="Y6" i="19"/>
  <c r="Z6" i="19" s="1"/>
  <c r="AA6" i="19"/>
  <c r="AB6" i="19" s="1"/>
  <c r="B7" i="19"/>
  <c r="D7" i="19"/>
  <c r="E7" i="19"/>
  <c r="F7" i="19" s="1"/>
  <c r="AC7" i="19" s="1"/>
  <c r="AD7" i="19" s="1"/>
  <c r="G7" i="19"/>
  <c r="H7" i="19" s="1"/>
  <c r="I7" i="19"/>
  <c r="J7" i="19" s="1"/>
  <c r="K7" i="19"/>
  <c r="L7" i="19" s="1"/>
  <c r="M7" i="19"/>
  <c r="N7" i="19" s="1"/>
  <c r="O7" i="19"/>
  <c r="P7" i="19" s="1"/>
  <c r="Q7" i="19"/>
  <c r="R7" i="19" s="1"/>
  <c r="S7" i="19"/>
  <c r="T7" i="19" s="1"/>
  <c r="U7" i="19"/>
  <c r="V7" i="19" s="1"/>
  <c r="W7" i="19"/>
  <c r="X7" i="19" s="1"/>
  <c r="Y7" i="19"/>
  <c r="Z7" i="19" s="1"/>
  <c r="AA7" i="19"/>
  <c r="AB7" i="19" s="1"/>
  <c r="B8" i="19"/>
  <c r="D8" i="19"/>
  <c r="E8" i="19"/>
  <c r="F8" i="19" s="1"/>
  <c r="AC8" i="19" s="1"/>
  <c r="AD8" i="19" s="1"/>
  <c r="G8" i="19"/>
  <c r="H8" i="19" s="1"/>
  <c r="I8" i="19"/>
  <c r="J8" i="19" s="1"/>
  <c r="K8" i="19"/>
  <c r="L8" i="19" s="1"/>
  <c r="M8" i="19"/>
  <c r="N8" i="19" s="1"/>
  <c r="O8" i="19"/>
  <c r="P8" i="19" s="1"/>
  <c r="Q8" i="19"/>
  <c r="R8" i="19" s="1"/>
  <c r="S8" i="19"/>
  <c r="T8" i="19" s="1"/>
  <c r="U8" i="19"/>
  <c r="V8" i="19" s="1"/>
  <c r="W8" i="19"/>
  <c r="X8" i="19" s="1"/>
  <c r="Y8" i="19"/>
  <c r="Z8" i="19" s="1"/>
  <c r="AA8" i="19"/>
  <c r="AB8" i="19" s="1"/>
  <c r="B9" i="19"/>
  <c r="D9" i="19"/>
  <c r="E9" i="19"/>
  <c r="F9" i="19" s="1"/>
  <c r="AC9" i="19" s="1"/>
  <c r="AD9" i="19" s="1"/>
  <c r="G9" i="19"/>
  <c r="H9" i="19" s="1"/>
  <c r="I9" i="19"/>
  <c r="J9" i="19" s="1"/>
  <c r="K9" i="19"/>
  <c r="L9" i="19" s="1"/>
  <c r="M9" i="19"/>
  <c r="N9" i="19" s="1"/>
  <c r="O9" i="19"/>
  <c r="P9" i="19" s="1"/>
  <c r="Q9" i="19"/>
  <c r="R9" i="19" s="1"/>
  <c r="S9" i="19"/>
  <c r="T9" i="19" s="1"/>
  <c r="U9" i="19"/>
  <c r="V9" i="19" s="1"/>
  <c r="W9" i="19"/>
  <c r="X9" i="19" s="1"/>
  <c r="Y9" i="19"/>
  <c r="Z9" i="19" s="1"/>
  <c r="AA9" i="19"/>
  <c r="AB9" i="19" s="1"/>
  <c r="B10" i="19"/>
  <c r="C10" i="19"/>
  <c r="D10" i="19"/>
  <c r="E10" i="19"/>
  <c r="F10" i="19" s="1"/>
  <c r="AC10" i="19" s="1"/>
  <c r="AD10" i="19" s="1"/>
  <c r="G10" i="19"/>
  <c r="H10" i="19" s="1"/>
  <c r="I10" i="19"/>
  <c r="J10" i="19" s="1"/>
  <c r="K10" i="19"/>
  <c r="L10" i="19" s="1"/>
  <c r="M10" i="19"/>
  <c r="N10" i="19" s="1"/>
  <c r="O10" i="19"/>
  <c r="P10" i="19" s="1"/>
  <c r="Q10" i="19"/>
  <c r="R10" i="19" s="1"/>
  <c r="S10" i="19"/>
  <c r="T10" i="19" s="1"/>
  <c r="U10" i="19"/>
  <c r="V10" i="19" s="1"/>
  <c r="W10" i="19"/>
  <c r="X10" i="19" s="1"/>
  <c r="Y10" i="19"/>
  <c r="Z10" i="19" s="1"/>
  <c r="AA10" i="19"/>
  <c r="AB10" i="19" s="1"/>
  <c r="B11" i="19"/>
  <c r="D11" i="19"/>
  <c r="E11" i="19"/>
  <c r="F11" i="19" s="1"/>
  <c r="AC11" i="19" s="1"/>
  <c r="AD11" i="19" s="1"/>
  <c r="G11" i="19"/>
  <c r="H11" i="19" s="1"/>
  <c r="I11" i="19"/>
  <c r="J11" i="19" s="1"/>
  <c r="K11" i="19"/>
  <c r="L11" i="19" s="1"/>
  <c r="M11" i="19"/>
  <c r="N11" i="19" s="1"/>
  <c r="O11" i="19"/>
  <c r="P11" i="19" s="1"/>
  <c r="Q11" i="19"/>
  <c r="R11" i="19" s="1"/>
  <c r="S11" i="19"/>
  <c r="T11" i="19" s="1"/>
  <c r="U11" i="19"/>
  <c r="V11" i="19" s="1"/>
  <c r="W11" i="19"/>
  <c r="X11" i="19" s="1"/>
  <c r="Y11" i="19"/>
  <c r="Z11" i="19" s="1"/>
  <c r="AA11" i="19"/>
  <c r="AB11" i="19" s="1"/>
  <c r="B12" i="19"/>
  <c r="D12" i="19"/>
  <c r="E12" i="19"/>
  <c r="F12" i="19" s="1"/>
  <c r="AC12" i="19" s="1"/>
  <c r="AD12" i="19" s="1"/>
  <c r="G12" i="19"/>
  <c r="H12" i="19" s="1"/>
  <c r="I12" i="19"/>
  <c r="J12" i="19" s="1"/>
  <c r="K12" i="19"/>
  <c r="L12" i="19" s="1"/>
  <c r="M12" i="19"/>
  <c r="N12" i="19" s="1"/>
  <c r="O12" i="19"/>
  <c r="P12" i="19" s="1"/>
  <c r="Q12" i="19"/>
  <c r="R12" i="19" s="1"/>
  <c r="S12" i="19"/>
  <c r="T12" i="19" s="1"/>
  <c r="U12" i="19"/>
  <c r="V12" i="19" s="1"/>
  <c r="W12" i="19"/>
  <c r="X12" i="19" s="1"/>
  <c r="Y12" i="19"/>
  <c r="Z12" i="19" s="1"/>
  <c r="AA12" i="19"/>
  <c r="AB12" i="19" s="1"/>
  <c r="B13" i="19"/>
  <c r="D13" i="19"/>
  <c r="E13" i="19"/>
  <c r="F13" i="19" s="1"/>
  <c r="AC13" i="19" s="1"/>
  <c r="AD13" i="19" s="1"/>
  <c r="G13" i="19"/>
  <c r="H13" i="19" s="1"/>
  <c r="I13" i="19"/>
  <c r="J13" i="19" s="1"/>
  <c r="K13" i="19"/>
  <c r="L13" i="19" s="1"/>
  <c r="M13" i="19"/>
  <c r="N13" i="19" s="1"/>
  <c r="O13" i="19"/>
  <c r="P13" i="19" s="1"/>
  <c r="Q13" i="19"/>
  <c r="R13" i="19" s="1"/>
  <c r="S13" i="19"/>
  <c r="T13" i="19" s="1"/>
  <c r="U13" i="19"/>
  <c r="V13" i="19" s="1"/>
  <c r="W13" i="19"/>
  <c r="X13" i="19" s="1"/>
  <c r="Y13" i="19"/>
  <c r="Z13" i="19" s="1"/>
  <c r="AA13" i="19"/>
  <c r="AB13" i="19" s="1"/>
  <c r="B14" i="19"/>
  <c r="C14" i="19"/>
  <c r="D14" i="19"/>
  <c r="E14" i="19"/>
  <c r="F14" i="19" s="1"/>
  <c r="AC14" i="19" s="1"/>
  <c r="AD14" i="19" s="1"/>
  <c r="G14" i="19"/>
  <c r="H14" i="19" s="1"/>
  <c r="I14" i="19"/>
  <c r="J14" i="19" s="1"/>
  <c r="K14" i="19"/>
  <c r="L14" i="19" s="1"/>
  <c r="M14" i="19"/>
  <c r="N14" i="19" s="1"/>
  <c r="O14" i="19"/>
  <c r="P14" i="19" s="1"/>
  <c r="Q14" i="19"/>
  <c r="R14" i="19" s="1"/>
  <c r="S14" i="19"/>
  <c r="T14" i="19" s="1"/>
  <c r="U14" i="19"/>
  <c r="V14" i="19" s="1"/>
  <c r="W14" i="19"/>
  <c r="X14" i="19" s="1"/>
  <c r="Y14" i="19"/>
  <c r="Z14" i="19" s="1"/>
  <c r="AA14" i="19"/>
  <c r="AB14" i="19" s="1"/>
  <c r="B15" i="19"/>
  <c r="C15" i="19"/>
  <c r="D15" i="19"/>
  <c r="E15" i="19"/>
  <c r="F15" i="19" s="1"/>
  <c r="AC15" i="19" s="1"/>
  <c r="AD15" i="19" s="1"/>
  <c r="G15" i="19"/>
  <c r="H15" i="19" s="1"/>
  <c r="I15" i="19"/>
  <c r="J15" i="19" s="1"/>
  <c r="K15" i="19"/>
  <c r="L15" i="19" s="1"/>
  <c r="M15" i="19"/>
  <c r="N15" i="19" s="1"/>
  <c r="O15" i="19"/>
  <c r="P15" i="19" s="1"/>
  <c r="Q15" i="19"/>
  <c r="R15" i="19" s="1"/>
  <c r="S15" i="19"/>
  <c r="T15" i="19" s="1"/>
  <c r="U15" i="19"/>
  <c r="V15" i="19" s="1"/>
  <c r="W15" i="19"/>
  <c r="X15" i="19" s="1"/>
  <c r="Y15" i="19"/>
  <c r="Z15" i="19" s="1"/>
  <c r="AA15" i="19"/>
  <c r="AB15" i="19" s="1"/>
  <c r="B16" i="19"/>
  <c r="C16" i="19"/>
  <c r="D16" i="19"/>
  <c r="E16" i="19"/>
  <c r="F16" i="19" s="1"/>
  <c r="AC16" i="19" s="1"/>
  <c r="AD16" i="19" s="1"/>
  <c r="G16" i="19"/>
  <c r="H16" i="19" s="1"/>
  <c r="I16" i="19"/>
  <c r="J16" i="19" s="1"/>
  <c r="K16" i="19"/>
  <c r="L16" i="19" s="1"/>
  <c r="M16" i="19"/>
  <c r="N16" i="19" s="1"/>
  <c r="O16" i="19"/>
  <c r="P16" i="19" s="1"/>
  <c r="Q16" i="19"/>
  <c r="R16" i="19" s="1"/>
  <c r="S16" i="19"/>
  <c r="T16" i="19" s="1"/>
  <c r="U16" i="19"/>
  <c r="V16" i="19" s="1"/>
  <c r="W16" i="19"/>
  <c r="X16" i="19" s="1"/>
  <c r="Y16" i="19"/>
  <c r="Z16" i="19" s="1"/>
  <c r="AA16" i="19"/>
  <c r="AB16" i="19" s="1"/>
  <c r="B17" i="19"/>
  <c r="C17" i="19"/>
  <c r="D17" i="19"/>
  <c r="E17" i="19"/>
  <c r="F17" i="19" s="1"/>
  <c r="AC17" i="19" s="1"/>
  <c r="AD17" i="19" s="1"/>
  <c r="G17" i="19"/>
  <c r="H17" i="19" s="1"/>
  <c r="I17" i="19"/>
  <c r="J17" i="19" s="1"/>
  <c r="K17" i="19"/>
  <c r="L17" i="19" s="1"/>
  <c r="M17" i="19"/>
  <c r="N17" i="19" s="1"/>
  <c r="O17" i="19"/>
  <c r="P17" i="19" s="1"/>
  <c r="Q17" i="19"/>
  <c r="R17" i="19" s="1"/>
  <c r="S17" i="19"/>
  <c r="T17" i="19" s="1"/>
  <c r="U17" i="19"/>
  <c r="V17" i="19" s="1"/>
  <c r="W17" i="19"/>
  <c r="X17" i="19" s="1"/>
  <c r="Y17" i="19"/>
  <c r="Z17" i="19" s="1"/>
  <c r="AA17" i="19"/>
  <c r="AB17" i="19" s="1"/>
  <c r="B18" i="19"/>
  <c r="C18" i="19"/>
  <c r="D18" i="19"/>
  <c r="E18" i="19"/>
  <c r="F18" i="19" s="1"/>
  <c r="AC18" i="19" s="1"/>
  <c r="AD18" i="19" s="1"/>
  <c r="G18" i="19"/>
  <c r="H18" i="19" s="1"/>
  <c r="I18" i="19"/>
  <c r="J18" i="19" s="1"/>
  <c r="K18" i="19"/>
  <c r="L18" i="19" s="1"/>
  <c r="M18" i="19"/>
  <c r="N18" i="19" s="1"/>
  <c r="O18" i="19"/>
  <c r="P18" i="19" s="1"/>
  <c r="Q18" i="19"/>
  <c r="R18" i="19" s="1"/>
  <c r="S18" i="19"/>
  <c r="T18" i="19" s="1"/>
  <c r="U18" i="19"/>
  <c r="V18" i="19" s="1"/>
  <c r="W18" i="19"/>
  <c r="X18" i="19" s="1"/>
  <c r="Y18" i="19"/>
  <c r="Z18" i="19" s="1"/>
  <c r="AA18" i="19"/>
  <c r="AB18" i="19" s="1"/>
  <c r="B19" i="19"/>
  <c r="C19" i="19"/>
  <c r="D19" i="19"/>
  <c r="E19" i="19"/>
  <c r="F19" i="19" s="1"/>
  <c r="AC19" i="19" s="1"/>
  <c r="AD19" i="19" s="1"/>
  <c r="G19" i="19"/>
  <c r="H19" i="19" s="1"/>
  <c r="I19" i="19"/>
  <c r="J19" i="19" s="1"/>
  <c r="K19" i="19"/>
  <c r="L19" i="19" s="1"/>
  <c r="M19" i="19"/>
  <c r="N19" i="19" s="1"/>
  <c r="O19" i="19"/>
  <c r="P19" i="19" s="1"/>
  <c r="Q19" i="19"/>
  <c r="R19" i="19" s="1"/>
  <c r="S19" i="19"/>
  <c r="T19" i="19" s="1"/>
  <c r="U19" i="19"/>
  <c r="V19" i="19" s="1"/>
  <c r="W19" i="19"/>
  <c r="X19" i="19" s="1"/>
  <c r="Y19" i="19"/>
  <c r="Z19" i="19" s="1"/>
  <c r="AA19" i="19"/>
  <c r="AB19" i="19" s="1"/>
  <c r="B20" i="19"/>
  <c r="C20" i="19"/>
  <c r="D20" i="19"/>
  <c r="E20" i="19"/>
  <c r="F20" i="19" s="1"/>
  <c r="AC20" i="19" s="1"/>
  <c r="AD20" i="19" s="1"/>
  <c r="G20" i="19"/>
  <c r="H20" i="19" s="1"/>
  <c r="I20" i="19"/>
  <c r="J20" i="19" s="1"/>
  <c r="K20" i="19"/>
  <c r="L20" i="19" s="1"/>
  <c r="M20" i="19"/>
  <c r="N20" i="19" s="1"/>
  <c r="O20" i="19"/>
  <c r="P20" i="19" s="1"/>
  <c r="Q20" i="19"/>
  <c r="R20" i="19" s="1"/>
  <c r="S20" i="19"/>
  <c r="T20" i="19" s="1"/>
  <c r="U20" i="19"/>
  <c r="V20" i="19" s="1"/>
  <c r="W20" i="19"/>
  <c r="X20" i="19" s="1"/>
  <c r="Y20" i="19"/>
  <c r="Z20" i="19" s="1"/>
  <c r="AA20" i="19"/>
  <c r="AB20" i="19" s="1"/>
  <c r="B21" i="19"/>
  <c r="D21" i="19"/>
  <c r="E21" i="19"/>
  <c r="F21" i="19" s="1"/>
  <c r="AC21" i="19" s="1"/>
  <c r="AD21" i="19" s="1"/>
  <c r="G21" i="19"/>
  <c r="H21" i="19" s="1"/>
  <c r="I21" i="19"/>
  <c r="J21" i="19" s="1"/>
  <c r="K21" i="19"/>
  <c r="L21" i="19" s="1"/>
  <c r="M21" i="19"/>
  <c r="N21" i="19" s="1"/>
  <c r="O21" i="19"/>
  <c r="P21" i="19" s="1"/>
  <c r="Q21" i="19"/>
  <c r="R21" i="19" s="1"/>
  <c r="S21" i="19"/>
  <c r="T21" i="19" s="1"/>
  <c r="U21" i="19"/>
  <c r="V21" i="19" s="1"/>
  <c r="W21" i="19"/>
  <c r="X21" i="19" s="1"/>
  <c r="Y21" i="19"/>
  <c r="Z21" i="19" s="1"/>
  <c r="AA21" i="19"/>
  <c r="AB21" i="19" s="1"/>
  <c r="B22" i="19"/>
  <c r="D22" i="19"/>
  <c r="E22" i="19"/>
  <c r="F22" i="19" s="1"/>
  <c r="AC22" i="19" s="1"/>
  <c r="AD22" i="19" s="1"/>
  <c r="G22" i="19"/>
  <c r="H22" i="19" s="1"/>
  <c r="I22" i="19"/>
  <c r="J22" i="19" s="1"/>
  <c r="K22" i="19"/>
  <c r="L22" i="19" s="1"/>
  <c r="M22" i="19"/>
  <c r="N22" i="19" s="1"/>
  <c r="O22" i="19"/>
  <c r="P22" i="19" s="1"/>
  <c r="Q22" i="19"/>
  <c r="R22" i="19" s="1"/>
  <c r="S22" i="19"/>
  <c r="T22" i="19" s="1"/>
  <c r="U22" i="19"/>
  <c r="V22" i="19" s="1"/>
  <c r="W22" i="19"/>
  <c r="X22" i="19" s="1"/>
  <c r="Y22" i="19"/>
  <c r="Z22" i="19" s="1"/>
  <c r="AA22" i="19"/>
  <c r="AB22" i="19" s="1"/>
  <c r="B23" i="19"/>
  <c r="D23" i="19"/>
  <c r="E23" i="19"/>
  <c r="F23" i="19" s="1"/>
  <c r="AC23" i="19" s="1"/>
  <c r="AD23" i="19" s="1"/>
  <c r="G23" i="19"/>
  <c r="H23" i="19" s="1"/>
  <c r="I23" i="19"/>
  <c r="J23" i="19" s="1"/>
  <c r="K23" i="19"/>
  <c r="L23" i="19" s="1"/>
  <c r="M23" i="19"/>
  <c r="N23" i="19" s="1"/>
  <c r="O23" i="19"/>
  <c r="P23" i="19" s="1"/>
  <c r="Q23" i="19"/>
  <c r="R23" i="19" s="1"/>
  <c r="S23" i="19"/>
  <c r="T23" i="19" s="1"/>
  <c r="U23" i="19"/>
  <c r="V23" i="19" s="1"/>
  <c r="W23" i="19"/>
  <c r="X23" i="19" s="1"/>
  <c r="Y23" i="19"/>
  <c r="Z23" i="19" s="1"/>
  <c r="AA23" i="19"/>
  <c r="AB23" i="19" s="1"/>
  <c r="B24" i="19"/>
  <c r="D24" i="19"/>
  <c r="E24" i="19"/>
  <c r="F24" i="19" s="1"/>
  <c r="AC24" i="19" s="1"/>
  <c r="AD24" i="19" s="1"/>
  <c r="G24" i="19"/>
  <c r="H24" i="19" s="1"/>
  <c r="I24" i="19"/>
  <c r="J24" i="19" s="1"/>
  <c r="K24" i="19"/>
  <c r="L24" i="19" s="1"/>
  <c r="M24" i="19"/>
  <c r="N24" i="19" s="1"/>
  <c r="O24" i="19"/>
  <c r="P24" i="19" s="1"/>
  <c r="Q24" i="19"/>
  <c r="R24" i="19" s="1"/>
  <c r="S24" i="19"/>
  <c r="T24" i="19" s="1"/>
  <c r="U24" i="19"/>
  <c r="V24" i="19" s="1"/>
  <c r="W24" i="19"/>
  <c r="X24" i="19" s="1"/>
  <c r="Y24" i="19"/>
  <c r="Z24" i="19" s="1"/>
  <c r="AA24" i="19"/>
  <c r="AB24" i="19" s="1"/>
  <c r="B25" i="19"/>
  <c r="D25" i="19"/>
  <c r="E25" i="19"/>
  <c r="F25" i="19" s="1"/>
  <c r="AC25" i="19" s="1"/>
  <c r="AD25" i="19" s="1"/>
  <c r="G25" i="19"/>
  <c r="H25" i="19" s="1"/>
  <c r="I25" i="19"/>
  <c r="J25" i="19" s="1"/>
  <c r="K25" i="19"/>
  <c r="L25" i="19" s="1"/>
  <c r="M25" i="19"/>
  <c r="N25" i="19" s="1"/>
  <c r="O25" i="19"/>
  <c r="P25" i="19" s="1"/>
  <c r="Q25" i="19"/>
  <c r="R25" i="19" s="1"/>
  <c r="S25" i="19"/>
  <c r="T25" i="19" s="1"/>
  <c r="U25" i="19"/>
  <c r="V25" i="19" s="1"/>
  <c r="W25" i="19"/>
  <c r="X25" i="19" s="1"/>
  <c r="Y25" i="19"/>
  <c r="Z25" i="19" s="1"/>
  <c r="AA25" i="19"/>
  <c r="AB25" i="19" s="1"/>
  <c r="B26" i="19"/>
  <c r="D26" i="19"/>
  <c r="E26" i="19"/>
  <c r="F26" i="19" s="1"/>
  <c r="AC26" i="19" s="1"/>
  <c r="AD26" i="19" s="1"/>
  <c r="G26" i="19"/>
  <c r="H26" i="19" s="1"/>
  <c r="I26" i="19"/>
  <c r="J26" i="19" s="1"/>
  <c r="K26" i="19"/>
  <c r="L26" i="19" s="1"/>
  <c r="M26" i="19"/>
  <c r="N26" i="19" s="1"/>
  <c r="O26" i="19"/>
  <c r="P26" i="19" s="1"/>
  <c r="Q26" i="19"/>
  <c r="R26" i="19" s="1"/>
  <c r="S26" i="19"/>
  <c r="T26" i="19" s="1"/>
  <c r="U26" i="19"/>
  <c r="V26" i="19" s="1"/>
  <c r="W26" i="19"/>
  <c r="X26" i="19" s="1"/>
  <c r="Y26" i="19"/>
  <c r="Z26" i="19" s="1"/>
  <c r="AA26" i="19"/>
  <c r="AB26" i="19" s="1"/>
  <c r="B27" i="19"/>
  <c r="D27" i="19"/>
  <c r="E27" i="19"/>
  <c r="F27" i="19" s="1"/>
  <c r="AC27" i="19" s="1"/>
  <c r="AD27" i="19" s="1"/>
  <c r="G27" i="19"/>
  <c r="H27" i="19" s="1"/>
  <c r="I27" i="19"/>
  <c r="J27" i="19" s="1"/>
  <c r="K27" i="19"/>
  <c r="L27" i="19" s="1"/>
  <c r="M27" i="19"/>
  <c r="N27" i="19" s="1"/>
  <c r="O27" i="19"/>
  <c r="P27" i="19" s="1"/>
  <c r="Q27" i="19"/>
  <c r="R27" i="19" s="1"/>
  <c r="S27" i="19"/>
  <c r="T27" i="19" s="1"/>
  <c r="U27" i="19"/>
  <c r="V27" i="19" s="1"/>
  <c r="W27" i="19"/>
  <c r="X27" i="19" s="1"/>
  <c r="Y27" i="19"/>
  <c r="Z27" i="19" s="1"/>
  <c r="AA27" i="19"/>
  <c r="AB27" i="19" s="1"/>
  <c r="B28" i="19"/>
  <c r="D28" i="19"/>
  <c r="E28" i="19"/>
  <c r="F28" i="19" s="1"/>
  <c r="AC28" i="19" s="1"/>
  <c r="AD28" i="19" s="1"/>
  <c r="G28" i="19"/>
  <c r="H28" i="19" s="1"/>
  <c r="I28" i="19"/>
  <c r="J28" i="19" s="1"/>
  <c r="K28" i="19"/>
  <c r="L28" i="19" s="1"/>
  <c r="M28" i="19"/>
  <c r="N28" i="19" s="1"/>
  <c r="O28" i="19"/>
  <c r="P28" i="19" s="1"/>
  <c r="Q28" i="19"/>
  <c r="R28" i="19" s="1"/>
  <c r="S28" i="19"/>
  <c r="T28" i="19" s="1"/>
  <c r="U28" i="19"/>
  <c r="V28" i="19" s="1"/>
  <c r="W28" i="19"/>
  <c r="X28" i="19" s="1"/>
  <c r="Y28" i="19"/>
  <c r="Z28" i="19" s="1"/>
  <c r="AA28" i="19"/>
  <c r="AB28" i="19" s="1"/>
  <c r="B29" i="19"/>
  <c r="D29" i="19"/>
  <c r="E29" i="19"/>
  <c r="F29" i="19" s="1"/>
  <c r="AC29" i="19" s="1"/>
  <c r="AD29" i="19" s="1"/>
  <c r="G29" i="19"/>
  <c r="H29" i="19" s="1"/>
  <c r="I29" i="19"/>
  <c r="J29" i="19" s="1"/>
  <c r="K29" i="19"/>
  <c r="L29" i="19" s="1"/>
  <c r="M29" i="19"/>
  <c r="N29" i="19" s="1"/>
  <c r="O29" i="19"/>
  <c r="P29" i="19" s="1"/>
  <c r="Q29" i="19"/>
  <c r="R29" i="19" s="1"/>
  <c r="S29" i="19"/>
  <c r="T29" i="19" s="1"/>
  <c r="U29" i="19"/>
  <c r="V29" i="19" s="1"/>
  <c r="W29" i="19"/>
  <c r="X29" i="19" s="1"/>
  <c r="Y29" i="19"/>
  <c r="Z29" i="19" s="1"/>
  <c r="AA29" i="19"/>
  <c r="AB29" i="19" s="1"/>
  <c r="B30" i="19"/>
  <c r="D30" i="19"/>
  <c r="E30" i="19"/>
  <c r="F30" i="19" s="1"/>
  <c r="AC30" i="19" s="1"/>
  <c r="AD30" i="19" s="1"/>
  <c r="G30" i="19"/>
  <c r="H30" i="19" s="1"/>
  <c r="I30" i="19"/>
  <c r="J30" i="19" s="1"/>
  <c r="K30" i="19"/>
  <c r="L30" i="19" s="1"/>
  <c r="M30" i="19"/>
  <c r="N30" i="19" s="1"/>
  <c r="O30" i="19"/>
  <c r="P30" i="19" s="1"/>
  <c r="Q30" i="19"/>
  <c r="R30" i="19" s="1"/>
  <c r="S30" i="19"/>
  <c r="T30" i="19" s="1"/>
  <c r="U30" i="19"/>
  <c r="V30" i="19" s="1"/>
  <c r="W30" i="19"/>
  <c r="X30" i="19" s="1"/>
  <c r="Y30" i="19"/>
  <c r="Z30" i="19" s="1"/>
  <c r="AA30" i="19"/>
  <c r="AB30" i="19" s="1"/>
  <c r="B31" i="19"/>
  <c r="D31" i="19"/>
  <c r="E31" i="19"/>
  <c r="F31" i="19" s="1"/>
  <c r="AC31" i="19" s="1"/>
  <c r="AD31" i="19" s="1"/>
  <c r="G31" i="19"/>
  <c r="H31" i="19" s="1"/>
  <c r="I31" i="19"/>
  <c r="J31" i="19" s="1"/>
  <c r="K31" i="19"/>
  <c r="L31" i="19" s="1"/>
  <c r="M31" i="19"/>
  <c r="N31" i="19" s="1"/>
  <c r="O31" i="19"/>
  <c r="P31" i="19" s="1"/>
  <c r="Q31" i="19"/>
  <c r="R31" i="19" s="1"/>
  <c r="S31" i="19"/>
  <c r="T31" i="19" s="1"/>
  <c r="U31" i="19"/>
  <c r="V31" i="19" s="1"/>
  <c r="W31" i="19"/>
  <c r="X31" i="19" s="1"/>
  <c r="Y31" i="19"/>
  <c r="Z31" i="19" s="1"/>
  <c r="AA31" i="19"/>
  <c r="AB31" i="19" s="1"/>
  <c r="D32" i="19"/>
  <c r="E32" i="19"/>
  <c r="F32" i="19" s="1"/>
  <c r="AC32" i="19" s="1"/>
  <c r="AD32" i="19" s="1"/>
  <c r="G32" i="19"/>
  <c r="H32" i="19" s="1"/>
  <c r="I32" i="19"/>
  <c r="J32" i="19" s="1"/>
  <c r="K32" i="19"/>
  <c r="L32" i="19" s="1"/>
  <c r="M32" i="19"/>
  <c r="N32" i="19" s="1"/>
  <c r="O32" i="19"/>
  <c r="P32" i="19" s="1"/>
  <c r="Q32" i="19"/>
  <c r="R32" i="19" s="1"/>
  <c r="S32" i="19"/>
  <c r="T32" i="19" s="1"/>
  <c r="U32" i="19"/>
  <c r="V32" i="19" s="1"/>
  <c r="W32" i="19"/>
  <c r="X32" i="19" s="1"/>
  <c r="Y32" i="19"/>
  <c r="Z32" i="19" s="1"/>
  <c r="AA32" i="19"/>
  <c r="AB32" i="19" s="1"/>
  <c r="B33" i="19"/>
  <c r="D33" i="19"/>
  <c r="E33" i="19"/>
  <c r="F33" i="19" s="1"/>
  <c r="AC33" i="19" s="1"/>
  <c r="AD33" i="19" s="1"/>
  <c r="G33" i="19"/>
  <c r="H33" i="19" s="1"/>
  <c r="I33" i="19"/>
  <c r="J33" i="19" s="1"/>
  <c r="K33" i="19"/>
  <c r="L33" i="19" s="1"/>
  <c r="M33" i="19"/>
  <c r="N33" i="19" s="1"/>
  <c r="O33" i="19"/>
  <c r="P33" i="19" s="1"/>
  <c r="Q33" i="19"/>
  <c r="R33" i="19" s="1"/>
  <c r="S33" i="19"/>
  <c r="T33" i="19" s="1"/>
  <c r="U33" i="19"/>
  <c r="V33" i="19" s="1"/>
  <c r="W33" i="19"/>
  <c r="X33" i="19" s="1"/>
  <c r="Y33" i="19"/>
  <c r="Z33" i="19" s="1"/>
  <c r="AA33" i="19"/>
  <c r="AB33" i="19" s="1"/>
  <c r="A1" i="27"/>
  <c r="A2" i="27"/>
  <c r="B2" i="27"/>
  <c r="C2" i="27"/>
  <c r="D2" i="27"/>
  <c r="K3" i="27"/>
  <c r="M3" i="27"/>
  <c r="O3" i="27"/>
  <c r="Q3" i="27"/>
  <c r="S3" i="27"/>
  <c r="U3" i="27"/>
  <c r="W3" i="27"/>
  <c r="Y3" i="27"/>
  <c r="AA3" i="27"/>
  <c r="AC3" i="27"/>
  <c r="AE3" i="27"/>
  <c r="AG3" i="27"/>
  <c r="AI3" i="27"/>
  <c r="AK3" i="27"/>
  <c r="AM3" i="27"/>
  <c r="AO3" i="27"/>
  <c r="A4" i="27"/>
  <c r="B4" i="27"/>
  <c r="C4" i="27"/>
  <c r="D4" i="27"/>
  <c r="E4" i="27"/>
  <c r="G4" i="27"/>
  <c r="H4" i="27" s="1"/>
  <c r="I4" i="27"/>
  <c r="J4" i="27" s="1"/>
  <c r="K4" i="27"/>
  <c r="F4" i="27" s="1"/>
  <c r="M4" i="27"/>
  <c r="O4" i="27"/>
  <c r="N4" i="27" s="1"/>
  <c r="Q4" i="27"/>
  <c r="P4" i="27" s="1"/>
  <c r="S4" i="27"/>
  <c r="R4" i="27" s="1"/>
  <c r="U4" i="27"/>
  <c r="V4" i="27" s="1"/>
  <c r="W4" i="27"/>
  <c r="X4" i="27" s="1"/>
  <c r="Y4" i="27"/>
  <c r="Z4" i="27" s="1"/>
  <c r="AA4" i="27"/>
  <c r="AB4" i="27" s="1"/>
  <c r="AC4" i="27"/>
  <c r="AD4" i="27" s="1"/>
  <c r="AE4" i="27"/>
  <c r="AF4" i="27" s="1"/>
  <c r="AG4" i="27"/>
  <c r="AH4" i="27" s="1"/>
  <c r="AI4" i="27"/>
  <c r="AJ4" i="27" s="1"/>
  <c r="AK4" i="27"/>
  <c r="AL4" i="27" s="1"/>
  <c r="AM4" i="27"/>
  <c r="AN4" i="27" s="1"/>
  <c r="AO4" i="27"/>
  <c r="AP4" i="27" s="1"/>
  <c r="B5" i="27"/>
  <c r="C5" i="27"/>
  <c r="D5" i="27"/>
  <c r="E5" i="27"/>
  <c r="G5" i="27"/>
  <c r="H5" i="27" s="1"/>
  <c r="I5" i="27"/>
  <c r="J5" i="27" s="1"/>
  <c r="K5" i="27"/>
  <c r="F5" i="27" s="1"/>
  <c r="M5" i="27"/>
  <c r="O5" i="27"/>
  <c r="N5" i="27" s="1"/>
  <c r="Q5" i="27"/>
  <c r="P5" i="27" s="1"/>
  <c r="S5" i="27"/>
  <c r="U5" i="27"/>
  <c r="V5" i="27" s="1"/>
  <c r="W5" i="27"/>
  <c r="X5" i="27" s="1"/>
  <c r="Y5" i="27"/>
  <c r="Z5" i="27" s="1"/>
  <c r="AA5" i="27"/>
  <c r="AB5" i="27" s="1"/>
  <c r="AC5" i="27"/>
  <c r="AD5" i="27" s="1"/>
  <c r="AE5" i="27"/>
  <c r="AF5" i="27" s="1"/>
  <c r="AG5" i="27"/>
  <c r="AH5" i="27" s="1"/>
  <c r="AI5" i="27"/>
  <c r="AJ5" i="27" s="1"/>
  <c r="AK5" i="27"/>
  <c r="AL5" i="27" s="1"/>
  <c r="AM5" i="27"/>
  <c r="AN5" i="27" s="1"/>
  <c r="AO5" i="27"/>
  <c r="AP5" i="27" s="1"/>
  <c r="B6" i="27"/>
  <c r="D6" i="27"/>
  <c r="E6" i="27"/>
  <c r="G6" i="27"/>
  <c r="H6" i="27" s="1"/>
  <c r="I6" i="27"/>
  <c r="J6" i="27" s="1"/>
  <c r="K6" i="27"/>
  <c r="F6" i="27" s="1"/>
  <c r="M6" i="27"/>
  <c r="O6" i="27"/>
  <c r="N6" i="27" s="1"/>
  <c r="Q6" i="27"/>
  <c r="P6" i="27" s="1"/>
  <c r="S6" i="27"/>
  <c r="R6" i="27" s="1"/>
  <c r="U6" i="27"/>
  <c r="V6" i="27" s="1"/>
  <c r="W6" i="27"/>
  <c r="X6" i="27" s="1"/>
  <c r="Y6" i="27"/>
  <c r="Z6" i="27" s="1"/>
  <c r="AA6" i="27"/>
  <c r="AB6" i="27" s="1"/>
  <c r="AC6" i="27"/>
  <c r="AD6" i="27" s="1"/>
  <c r="AE6" i="27"/>
  <c r="AF6" i="27" s="1"/>
  <c r="AG6" i="27"/>
  <c r="AH6" i="27" s="1"/>
  <c r="AI6" i="27"/>
  <c r="AJ6" i="27" s="1"/>
  <c r="AK6" i="27"/>
  <c r="AL6" i="27" s="1"/>
  <c r="AM6" i="27"/>
  <c r="AN6" i="27" s="1"/>
  <c r="AO6" i="27"/>
  <c r="AP6" i="27" s="1"/>
  <c r="B7" i="27"/>
  <c r="D7" i="27"/>
  <c r="E7" i="27"/>
  <c r="G7" i="27"/>
  <c r="H7" i="27" s="1"/>
  <c r="I7" i="27"/>
  <c r="J7" i="27" s="1"/>
  <c r="K7" i="27"/>
  <c r="F7" i="27" s="1"/>
  <c r="M7" i="27"/>
  <c r="O7" i="27"/>
  <c r="N7" i="27" s="1"/>
  <c r="Q7" i="27"/>
  <c r="P7" i="27" s="1"/>
  <c r="S7" i="27"/>
  <c r="U7" i="27"/>
  <c r="V7" i="27" s="1"/>
  <c r="W7" i="27"/>
  <c r="X7" i="27" s="1"/>
  <c r="Y7" i="27"/>
  <c r="Z7" i="27" s="1"/>
  <c r="AA7" i="27"/>
  <c r="AB7" i="27" s="1"/>
  <c r="AC7" i="27"/>
  <c r="AD7" i="27" s="1"/>
  <c r="AE7" i="27"/>
  <c r="AF7" i="27" s="1"/>
  <c r="AG7" i="27"/>
  <c r="AH7" i="27" s="1"/>
  <c r="AI7" i="27"/>
  <c r="AJ7" i="27" s="1"/>
  <c r="AK7" i="27"/>
  <c r="AL7" i="27" s="1"/>
  <c r="AM7" i="27"/>
  <c r="AN7" i="27" s="1"/>
  <c r="AO7" i="27"/>
  <c r="AP7" i="27" s="1"/>
  <c r="B8" i="27"/>
  <c r="D8" i="27"/>
  <c r="E8" i="27"/>
  <c r="G8" i="27"/>
  <c r="H8" i="27" s="1"/>
  <c r="I8" i="27"/>
  <c r="J8" i="27" s="1"/>
  <c r="K8" i="27"/>
  <c r="F8" i="27" s="1"/>
  <c r="M8" i="27"/>
  <c r="O8" i="27"/>
  <c r="N8" i="27" s="1"/>
  <c r="Q8" i="27"/>
  <c r="P8" i="27" s="1"/>
  <c r="S8" i="27"/>
  <c r="R8" i="27" s="1"/>
  <c r="U8" i="27"/>
  <c r="V8" i="27" s="1"/>
  <c r="W8" i="27"/>
  <c r="X8" i="27" s="1"/>
  <c r="Y8" i="27"/>
  <c r="Z8" i="27" s="1"/>
  <c r="AA8" i="27"/>
  <c r="AB8" i="27" s="1"/>
  <c r="AC8" i="27"/>
  <c r="AD8" i="27" s="1"/>
  <c r="AE8" i="27"/>
  <c r="AF8" i="27" s="1"/>
  <c r="AG8" i="27"/>
  <c r="AH8" i="27" s="1"/>
  <c r="AI8" i="27"/>
  <c r="AJ8" i="27" s="1"/>
  <c r="AK8" i="27"/>
  <c r="AL8" i="27" s="1"/>
  <c r="AM8" i="27"/>
  <c r="AN8" i="27" s="1"/>
  <c r="AO8" i="27"/>
  <c r="AP8" i="27" s="1"/>
  <c r="B9" i="27"/>
  <c r="D9" i="27"/>
  <c r="E9" i="27"/>
  <c r="G9" i="27"/>
  <c r="H9" i="27" s="1"/>
  <c r="I9" i="27"/>
  <c r="J9" i="27" s="1"/>
  <c r="K9" i="27"/>
  <c r="F9" i="27" s="1"/>
  <c r="M9" i="27"/>
  <c r="O9" i="27"/>
  <c r="N9" i="27" s="1"/>
  <c r="Q9" i="27"/>
  <c r="P9" i="27" s="1"/>
  <c r="S9" i="27"/>
  <c r="U9" i="27"/>
  <c r="V9" i="27" s="1"/>
  <c r="W9" i="27"/>
  <c r="X9" i="27" s="1"/>
  <c r="Y9" i="27"/>
  <c r="Z9" i="27" s="1"/>
  <c r="AA9" i="27"/>
  <c r="AB9" i="27" s="1"/>
  <c r="AC9" i="27"/>
  <c r="AD9" i="27" s="1"/>
  <c r="AE9" i="27"/>
  <c r="AF9" i="27" s="1"/>
  <c r="AG9" i="27"/>
  <c r="AH9" i="27" s="1"/>
  <c r="AI9" i="27"/>
  <c r="AJ9" i="27" s="1"/>
  <c r="AK9" i="27"/>
  <c r="AL9" i="27" s="1"/>
  <c r="AM9" i="27"/>
  <c r="AN9" i="27" s="1"/>
  <c r="AO9" i="27"/>
  <c r="AP9" i="27" s="1"/>
  <c r="B10" i="27"/>
  <c r="C10" i="27"/>
  <c r="D10" i="27"/>
  <c r="E10" i="27"/>
  <c r="G10" i="27"/>
  <c r="H10" i="27" s="1"/>
  <c r="I10" i="27"/>
  <c r="J10" i="27" s="1"/>
  <c r="K10" i="27"/>
  <c r="F10" i="27" s="1"/>
  <c r="M10" i="27"/>
  <c r="O10" i="27"/>
  <c r="N10" i="27" s="1"/>
  <c r="Q10" i="27"/>
  <c r="P10" i="27" s="1"/>
  <c r="S10" i="27"/>
  <c r="R10" i="27" s="1"/>
  <c r="U10" i="27"/>
  <c r="V10" i="27" s="1"/>
  <c r="W10" i="27"/>
  <c r="X10" i="27" s="1"/>
  <c r="Y10" i="27"/>
  <c r="Z10" i="27" s="1"/>
  <c r="AA10" i="27"/>
  <c r="AB10" i="27" s="1"/>
  <c r="AC10" i="27"/>
  <c r="AD10" i="27" s="1"/>
  <c r="AE10" i="27"/>
  <c r="AF10" i="27" s="1"/>
  <c r="AG10" i="27"/>
  <c r="AH10" i="27" s="1"/>
  <c r="AI10" i="27"/>
  <c r="AJ10" i="27" s="1"/>
  <c r="AK10" i="27"/>
  <c r="AL10" i="27" s="1"/>
  <c r="AM10" i="27"/>
  <c r="AN10" i="27" s="1"/>
  <c r="AO10" i="27"/>
  <c r="AP10" i="27" s="1"/>
  <c r="B11" i="27"/>
  <c r="D11" i="27"/>
  <c r="E11" i="27"/>
  <c r="G11" i="27"/>
  <c r="H11" i="27" s="1"/>
  <c r="I11" i="27"/>
  <c r="J11" i="27" s="1"/>
  <c r="K11" i="27"/>
  <c r="M11" i="27"/>
  <c r="O11" i="27"/>
  <c r="N11" i="27" s="1"/>
  <c r="Q11" i="27"/>
  <c r="P11" i="27" s="1"/>
  <c r="S11" i="27"/>
  <c r="R11" i="27" s="1"/>
  <c r="U11" i="27"/>
  <c r="V11" i="27" s="1"/>
  <c r="W11" i="27"/>
  <c r="X11" i="27" s="1"/>
  <c r="Y11" i="27"/>
  <c r="Z11" i="27" s="1"/>
  <c r="AA11" i="27"/>
  <c r="AB11" i="27" s="1"/>
  <c r="AC11" i="27"/>
  <c r="AD11" i="27" s="1"/>
  <c r="AE11" i="27"/>
  <c r="AF11" i="27" s="1"/>
  <c r="AG11" i="27"/>
  <c r="AH11" i="27" s="1"/>
  <c r="AI11" i="27"/>
  <c r="AJ11" i="27" s="1"/>
  <c r="AK11" i="27"/>
  <c r="AL11" i="27" s="1"/>
  <c r="AM11" i="27"/>
  <c r="AN11" i="27" s="1"/>
  <c r="AO11" i="27"/>
  <c r="AP11" i="27" s="1"/>
  <c r="B12" i="27"/>
  <c r="D12" i="27"/>
  <c r="E12" i="27"/>
  <c r="G12" i="27"/>
  <c r="H12" i="27" s="1"/>
  <c r="I12" i="27"/>
  <c r="J12" i="27" s="1"/>
  <c r="K12" i="27"/>
  <c r="F12" i="27" s="1"/>
  <c r="M12" i="27"/>
  <c r="O12" i="27"/>
  <c r="N12" i="27" s="1"/>
  <c r="Q12" i="27"/>
  <c r="P12" i="27" s="1"/>
  <c r="S12" i="27"/>
  <c r="R12" i="27" s="1"/>
  <c r="U12" i="27"/>
  <c r="V12" i="27" s="1"/>
  <c r="W12" i="27"/>
  <c r="X12" i="27" s="1"/>
  <c r="Y12" i="27"/>
  <c r="Z12" i="27" s="1"/>
  <c r="AA12" i="27"/>
  <c r="AB12" i="27" s="1"/>
  <c r="AC12" i="27"/>
  <c r="AD12" i="27" s="1"/>
  <c r="AE12" i="27"/>
  <c r="AF12" i="27" s="1"/>
  <c r="AG12" i="27"/>
  <c r="AH12" i="27" s="1"/>
  <c r="AI12" i="27"/>
  <c r="AJ12" i="27" s="1"/>
  <c r="AK12" i="27"/>
  <c r="AL12" i="27" s="1"/>
  <c r="AM12" i="27"/>
  <c r="AN12" i="27" s="1"/>
  <c r="AO12" i="27"/>
  <c r="AP12" i="27" s="1"/>
  <c r="B13" i="27"/>
  <c r="D13" i="27"/>
  <c r="E13" i="27"/>
  <c r="G13" i="27"/>
  <c r="H13" i="27" s="1"/>
  <c r="I13" i="27"/>
  <c r="J13" i="27" s="1"/>
  <c r="K13" i="27"/>
  <c r="M13" i="27"/>
  <c r="O13" i="27"/>
  <c r="N13" i="27" s="1"/>
  <c r="Q13" i="27"/>
  <c r="P13" i="27" s="1"/>
  <c r="S13" i="27"/>
  <c r="R13" i="27" s="1"/>
  <c r="U13" i="27"/>
  <c r="V13" i="27" s="1"/>
  <c r="W13" i="27"/>
  <c r="X13" i="27" s="1"/>
  <c r="Y13" i="27"/>
  <c r="Z13" i="27" s="1"/>
  <c r="AA13" i="27"/>
  <c r="AB13" i="27" s="1"/>
  <c r="AC13" i="27"/>
  <c r="AD13" i="27" s="1"/>
  <c r="AE13" i="27"/>
  <c r="AF13" i="27" s="1"/>
  <c r="AG13" i="27"/>
  <c r="AH13" i="27" s="1"/>
  <c r="AI13" i="27"/>
  <c r="AJ13" i="27" s="1"/>
  <c r="AK13" i="27"/>
  <c r="AL13" i="27" s="1"/>
  <c r="AM13" i="27"/>
  <c r="AN13" i="27" s="1"/>
  <c r="AO13" i="27"/>
  <c r="AP13" i="27" s="1"/>
  <c r="B14" i="27"/>
  <c r="C14" i="27"/>
  <c r="D14" i="27"/>
  <c r="E14" i="27"/>
  <c r="G14" i="27"/>
  <c r="H14" i="27" s="1"/>
  <c r="I14" i="27"/>
  <c r="J14" i="27" s="1"/>
  <c r="K14" i="27"/>
  <c r="L14" i="27" s="1"/>
  <c r="AQ14" i="27" s="1"/>
  <c r="AR14" i="27" s="1"/>
  <c r="M14" i="27"/>
  <c r="O14" i="27"/>
  <c r="N14" i="27" s="1"/>
  <c r="Q14" i="27"/>
  <c r="P14" i="27" s="1"/>
  <c r="S14" i="27"/>
  <c r="T14" i="27" s="1"/>
  <c r="U14" i="27"/>
  <c r="V14" i="27" s="1"/>
  <c r="W14" i="27"/>
  <c r="X14" i="27" s="1"/>
  <c r="Y14" i="27"/>
  <c r="Z14" i="27" s="1"/>
  <c r="AA14" i="27"/>
  <c r="AB14" i="27" s="1"/>
  <c r="AC14" i="27"/>
  <c r="AD14" i="27" s="1"/>
  <c r="AE14" i="27"/>
  <c r="AF14" i="27" s="1"/>
  <c r="AG14" i="27"/>
  <c r="AH14" i="27" s="1"/>
  <c r="AI14" i="27"/>
  <c r="AJ14" i="27" s="1"/>
  <c r="AK14" i="27"/>
  <c r="AL14" i="27" s="1"/>
  <c r="AM14" i="27"/>
  <c r="AN14" i="27" s="1"/>
  <c r="AO14" i="27"/>
  <c r="AP14" i="27" s="1"/>
  <c r="B15" i="27"/>
  <c r="C15" i="27"/>
  <c r="D15" i="27"/>
  <c r="E15" i="27"/>
  <c r="G15" i="27"/>
  <c r="H15" i="27" s="1"/>
  <c r="I15" i="27"/>
  <c r="J15" i="27" s="1"/>
  <c r="K15" i="27"/>
  <c r="M15" i="27"/>
  <c r="O15" i="27"/>
  <c r="N15" i="27" s="1"/>
  <c r="Q15" i="27"/>
  <c r="P15" i="27" s="1"/>
  <c r="S15" i="27"/>
  <c r="R15" i="27" s="1"/>
  <c r="U15" i="27"/>
  <c r="V15" i="27" s="1"/>
  <c r="W15" i="27"/>
  <c r="X15" i="27" s="1"/>
  <c r="Y15" i="27"/>
  <c r="Z15" i="27" s="1"/>
  <c r="AA15" i="27"/>
  <c r="AB15" i="27" s="1"/>
  <c r="AC15" i="27"/>
  <c r="AD15" i="27" s="1"/>
  <c r="AE15" i="27"/>
  <c r="AF15" i="27" s="1"/>
  <c r="AG15" i="27"/>
  <c r="AH15" i="27" s="1"/>
  <c r="AI15" i="27"/>
  <c r="AJ15" i="27" s="1"/>
  <c r="AK15" i="27"/>
  <c r="AL15" i="27" s="1"/>
  <c r="AM15" i="27"/>
  <c r="AN15" i="27" s="1"/>
  <c r="AO15" i="27"/>
  <c r="AP15" i="27" s="1"/>
  <c r="B16" i="27"/>
  <c r="C16" i="27"/>
  <c r="D16" i="27"/>
  <c r="E16" i="27"/>
  <c r="G16" i="27"/>
  <c r="H16" i="27" s="1"/>
  <c r="I16" i="27"/>
  <c r="J16" i="27" s="1"/>
  <c r="K16" i="27"/>
  <c r="F16" i="27" s="1"/>
  <c r="M16" i="27"/>
  <c r="O16" i="27"/>
  <c r="N16" i="27" s="1"/>
  <c r="Q16" i="27"/>
  <c r="P16" i="27" s="1"/>
  <c r="S16" i="27"/>
  <c r="R16" i="27" s="1"/>
  <c r="U16" i="27"/>
  <c r="V16" i="27" s="1"/>
  <c r="W16" i="27"/>
  <c r="X16" i="27" s="1"/>
  <c r="Y16" i="27"/>
  <c r="Z16" i="27" s="1"/>
  <c r="AA16" i="27"/>
  <c r="AB16" i="27" s="1"/>
  <c r="AC16" i="27"/>
  <c r="AD16" i="27" s="1"/>
  <c r="AE16" i="27"/>
  <c r="AF16" i="27" s="1"/>
  <c r="AG16" i="27"/>
  <c r="AH16" i="27" s="1"/>
  <c r="AI16" i="27"/>
  <c r="AJ16" i="27" s="1"/>
  <c r="AK16" i="27"/>
  <c r="AL16" i="27" s="1"/>
  <c r="AM16" i="27"/>
  <c r="AN16" i="27" s="1"/>
  <c r="AO16" i="27"/>
  <c r="AP16" i="27" s="1"/>
  <c r="B17" i="27"/>
  <c r="C17" i="27"/>
  <c r="D17" i="27"/>
  <c r="E17" i="27"/>
  <c r="G17" i="27"/>
  <c r="H17" i="27" s="1"/>
  <c r="I17" i="27"/>
  <c r="J17" i="27" s="1"/>
  <c r="K17" i="27"/>
  <c r="M17" i="27"/>
  <c r="O17" i="27"/>
  <c r="N17" i="27" s="1"/>
  <c r="Q17" i="27"/>
  <c r="P17" i="27" s="1"/>
  <c r="S17" i="27"/>
  <c r="R17" i="27" s="1"/>
  <c r="U17" i="27"/>
  <c r="V17" i="27" s="1"/>
  <c r="W17" i="27"/>
  <c r="X17" i="27" s="1"/>
  <c r="Y17" i="27"/>
  <c r="Z17" i="27" s="1"/>
  <c r="AA17" i="27"/>
  <c r="AB17" i="27" s="1"/>
  <c r="AC17" i="27"/>
  <c r="AD17" i="27" s="1"/>
  <c r="AE17" i="27"/>
  <c r="AF17" i="27" s="1"/>
  <c r="AG17" i="27"/>
  <c r="AH17" i="27" s="1"/>
  <c r="AI17" i="27"/>
  <c r="AJ17" i="27" s="1"/>
  <c r="AK17" i="27"/>
  <c r="AL17" i="27" s="1"/>
  <c r="AM17" i="27"/>
  <c r="AN17" i="27" s="1"/>
  <c r="AO17" i="27"/>
  <c r="AP17" i="27" s="1"/>
  <c r="B18" i="27"/>
  <c r="C18" i="27"/>
  <c r="D18" i="27"/>
  <c r="E18" i="27"/>
  <c r="G18" i="27"/>
  <c r="H18" i="27" s="1"/>
  <c r="I18" i="27"/>
  <c r="J18" i="27" s="1"/>
  <c r="K18" i="27"/>
  <c r="L18" i="27" s="1"/>
  <c r="AQ18" i="27" s="1"/>
  <c r="AR18" i="27" s="1"/>
  <c r="M18" i="27"/>
  <c r="O18" i="27"/>
  <c r="N18" i="27" s="1"/>
  <c r="Q18" i="27"/>
  <c r="P18" i="27" s="1"/>
  <c r="S18" i="27"/>
  <c r="T18" i="27" s="1"/>
  <c r="U18" i="27"/>
  <c r="V18" i="27" s="1"/>
  <c r="W18" i="27"/>
  <c r="X18" i="27" s="1"/>
  <c r="Y18" i="27"/>
  <c r="Z18" i="27" s="1"/>
  <c r="AA18" i="27"/>
  <c r="AB18" i="27" s="1"/>
  <c r="AC18" i="27"/>
  <c r="AD18" i="27" s="1"/>
  <c r="AE18" i="27"/>
  <c r="AF18" i="27" s="1"/>
  <c r="AG18" i="27"/>
  <c r="AH18" i="27" s="1"/>
  <c r="AI18" i="27"/>
  <c r="AJ18" i="27" s="1"/>
  <c r="AK18" i="27"/>
  <c r="AL18" i="27" s="1"/>
  <c r="AM18" i="27"/>
  <c r="AN18" i="27" s="1"/>
  <c r="AO18" i="27"/>
  <c r="AP18" i="27" s="1"/>
  <c r="B19" i="27"/>
  <c r="C19" i="27"/>
  <c r="D19" i="27"/>
  <c r="E19" i="27"/>
  <c r="G19" i="27"/>
  <c r="H19" i="27" s="1"/>
  <c r="I19" i="27"/>
  <c r="J19" i="27" s="1"/>
  <c r="K19" i="27"/>
  <c r="M19" i="27"/>
  <c r="O19" i="27"/>
  <c r="N19" i="27" s="1"/>
  <c r="Q19" i="27"/>
  <c r="P19" i="27" s="1"/>
  <c r="S19" i="27"/>
  <c r="R19" i="27" s="1"/>
  <c r="U19" i="27"/>
  <c r="V19" i="27" s="1"/>
  <c r="W19" i="27"/>
  <c r="X19" i="27" s="1"/>
  <c r="Y19" i="27"/>
  <c r="Z19" i="27" s="1"/>
  <c r="AA19" i="27"/>
  <c r="AB19" i="27" s="1"/>
  <c r="AC19" i="27"/>
  <c r="AD19" i="27" s="1"/>
  <c r="AE19" i="27"/>
  <c r="AF19" i="27" s="1"/>
  <c r="AG19" i="27"/>
  <c r="AH19" i="27" s="1"/>
  <c r="AI19" i="27"/>
  <c r="AJ19" i="27" s="1"/>
  <c r="AK19" i="27"/>
  <c r="AL19" i="27" s="1"/>
  <c r="AM19" i="27"/>
  <c r="AN19" i="27" s="1"/>
  <c r="AO19" i="27"/>
  <c r="AP19" i="27" s="1"/>
  <c r="B20" i="27"/>
  <c r="C20" i="27"/>
  <c r="D20" i="27"/>
  <c r="E20" i="27"/>
  <c r="G20" i="27"/>
  <c r="H20" i="27" s="1"/>
  <c r="I20" i="27"/>
  <c r="J20" i="27" s="1"/>
  <c r="K20" i="27"/>
  <c r="F20" i="27" s="1"/>
  <c r="M20" i="27"/>
  <c r="O20" i="27"/>
  <c r="N20" i="27" s="1"/>
  <c r="Q20" i="27"/>
  <c r="P20" i="27" s="1"/>
  <c r="S20" i="27"/>
  <c r="R20" i="27" s="1"/>
  <c r="U20" i="27"/>
  <c r="V20" i="27" s="1"/>
  <c r="W20" i="27"/>
  <c r="X20" i="27" s="1"/>
  <c r="Y20" i="27"/>
  <c r="Z20" i="27" s="1"/>
  <c r="AA20" i="27"/>
  <c r="AB20" i="27" s="1"/>
  <c r="AC20" i="27"/>
  <c r="AD20" i="27" s="1"/>
  <c r="AE20" i="27"/>
  <c r="AF20" i="27" s="1"/>
  <c r="AG20" i="27"/>
  <c r="AH20" i="27" s="1"/>
  <c r="AI20" i="27"/>
  <c r="AJ20" i="27" s="1"/>
  <c r="AK20" i="27"/>
  <c r="AL20" i="27" s="1"/>
  <c r="AM20" i="27"/>
  <c r="AN20" i="27" s="1"/>
  <c r="AO20" i="27"/>
  <c r="AP20" i="27" s="1"/>
  <c r="B21" i="27"/>
  <c r="D21" i="27"/>
  <c r="E21" i="27"/>
  <c r="G21" i="27"/>
  <c r="H21" i="27" s="1"/>
  <c r="I21" i="27"/>
  <c r="J21" i="27" s="1"/>
  <c r="K21" i="27"/>
  <c r="M21" i="27"/>
  <c r="O21" i="27"/>
  <c r="N21" i="27" s="1"/>
  <c r="Q21" i="27"/>
  <c r="P21" i="27" s="1"/>
  <c r="S21" i="27"/>
  <c r="R21" i="27" s="1"/>
  <c r="U21" i="27"/>
  <c r="V21" i="27" s="1"/>
  <c r="W21" i="27"/>
  <c r="X21" i="27" s="1"/>
  <c r="Y21" i="27"/>
  <c r="Z21" i="27" s="1"/>
  <c r="AA21" i="27"/>
  <c r="AB21" i="27" s="1"/>
  <c r="AC21" i="27"/>
  <c r="AD21" i="27" s="1"/>
  <c r="AE21" i="27"/>
  <c r="AF21" i="27" s="1"/>
  <c r="AG21" i="27"/>
  <c r="AH21" i="27" s="1"/>
  <c r="AI21" i="27"/>
  <c r="AJ21" i="27" s="1"/>
  <c r="AK21" i="27"/>
  <c r="AL21" i="27" s="1"/>
  <c r="AM21" i="27"/>
  <c r="AN21" i="27" s="1"/>
  <c r="AO21" i="27"/>
  <c r="AP21" i="27" s="1"/>
  <c r="B22" i="27"/>
  <c r="D22" i="27"/>
  <c r="E22" i="27"/>
  <c r="G22" i="27"/>
  <c r="H22" i="27" s="1"/>
  <c r="I22" i="27"/>
  <c r="J22" i="27" s="1"/>
  <c r="K22" i="27"/>
  <c r="L22" i="27" s="1"/>
  <c r="AQ22" i="27" s="1"/>
  <c r="AR22" i="27" s="1"/>
  <c r="M22" i="27"/>
  <c r="O22" i="27"/>
  <c r="N22" i="27" s="1"/>
  <c r="Q22" i="27"/>
  <c r="P22" i="27" s="1"/>
  <c r="S22" i="27"/>
  <c r="T22" i="27" s="1"/>
  <c r="U22" i="27"/>
  <c r="V22" i="27" s="1"/>
  <c r="W22" i="27"/>
  <c r="X22" i="27" s="1"/>
  <c r="Y22" i="27"/>
  <c r="Z22" i="27" s="1"/>
  <c r="AA22" i="27"/>
  <c r="AB22" i="27" s="1"/>
  <c r="AC22" i="27"/>
  <c r="AD22" i="27" s="1"/>
  <c r="AE22" i="27"/>
  <c r="AF22" i="27" s="1"/>
  <c r="AG22" i="27"/>
  <c r="AH22" i="27" s="1"/>
  <c r="AI22" i="27"/>
  <c r="AJ22" i="27" s="1"/>
  <c r="AK22" i="27"/>
  <c r="AL22" i="27" s="1"/>
  <c r="AM22" i="27"/>
  <c r="AN22" i="27" s="1"/>
  <c r="AO22" i="27"/>
  <c r="AP22" i="27" s="1"/>
  <c r="B23" i="27"/>
  <c r="D23" i="27"/>
  <c r="E23" i="27"/>
  <c r="G23" i="27"/>
  <c r="H23" i="27" s="1"/>
  <c r="I23" i="27"/>
  <c r="J23" i="27" s="1"/>
  <c r="K23" i="27"/>
  <c r="M23" i="27"/>
  <c r="O23" i="27"/>
  <c r="N23" i="27" s="1"/>
  <c r="Q23" i="27"/>
  <c r="P23" i="27" s="1"/>
  <c r="S23" i="27"/>
  <c r="R23" i="27" s="1"/>
  <c r="U23" i="27"/>
  <c r="V23" i="27" s="1"/>
  <c r="W23" i="27"/>
  <c r="X23" i="27" s="1"/>
  <c r="Y23" i="27"/>
  <c r="Z23" i="27" s="1"/>
  <c r="AA23" i="27"/>
  <c r="AB23" i="27" s="1"/>
  <c r="AC23" i="27"/>
  <c r="AD23" i="27" s="1"/>
  <c r="AE23" i="27"/>
  <c r="AF23" i="27" s="1"/>
  <c r="AG23" i="27"/>
  <c r="AH23" i="27" s="1"/>
  <c r="AI23" i="27"/>
  <c r="AJ23" i="27" s="1"/>
  <c r="AK23" i="27"/>
  <c r="AL23" i="27" s="1"/>
  <c r="AM23" i="27"/>
  <c r="AN23" i="27" s="1"/>
  <c r="AO23" i="27"/>
  <c r="AP23" i="27" s="1"/>
  <c r="B24" i="27"/>
  <c r="D24" i="27"/>
  <c r="E24" i="27"/>
  <c r="G24" i="27"/>
  <c r="H24" i="27" s="1"/>
  <c r="I24" i="27"/>
  <c r="J24" i="27" s="1"/>
  <c r="K24" i="27"/>
  <c r="F24" i="27" s="1"/>
  <c r="M24" i="27"/>
  <c r="O24" i="27"/>
  <c r="N24" i="27" s="1"/>
  <c r="Q24" i="27"/>
  <c r="P24" i="27" s="1"/>
  <c r="S24" i="27"/>
  <c r="R24" i="27" s="1"/>
  <c r="U24" i="27"/>
  <c r="V24" i="27" s="1"/>
  <c r="W24" i="27"/>
  <c r="X24" i="27" s="1"/>
  <c r="Y24" i="27"/>
  <c r="Z24" i="27" s="1"/>
  <c r="AA24" i="27"/>
  <c r="AB24" i="27" s="1"/>
  <c r="AC24" i="27"/>
  <c r="AD24" i="27" s="1"/>
  <c r="AE24" i="27"/>
  <c r="AF24" i="27" s="1"/>
  <c r="AG24" i="27"/>
  <c r="AH24" i="27" s="1"/>
  <c r="AI24" i="27"/>
  <c r="AJ24" i="27" s="1"/>
  <c r="AK24" i="27"/>
  <c r="AL24" i="27" s="1"/>
  <c r="AM24" i="27"/>
  <c r="AN24" i="27" s="1"/>
  <c r="AO24" i="27"/>
  <c r="AP24" i="27" s="1"/>
  <c r="B25" i="27"/>
  <c r="D25" i="27"/>
  <c r="E25" i="27"/>
  <c r="G25" i="27"/>
  <c r="H25" i="27" s="1"/>
  <c r="I25" i="27"/>
  <c r="J25" i="27" s="1"/>
  <c r="K25" i="27"/>
  <c r="F25" i="27" s="1"/>
  <c r="M25" i="27"/>
  <c r="O25" i="27"/>
  <c r="N25" i="27" s="1"/>
  <c r="Q25" i="27"/>
  <c r="P25" i="27" s="1"/>
  <c r="S25" i="27"/>
  <c r="U25" i="27"/>
  <c r="V25" i="27" s="1"/>
  <c r="W25" i="27"/>
  <c r="X25" i="27" s="1"/>
  <c r="Y25" i="27"/>
  <c r="Z25" i="27" s="1"/>
  <c r="AA25" i="27"/>
  <c r="AB25" i="27" s="1"/>
  <c r="AC25" i="27"/>
  <c r="AD25" i="27" s="1"/>
  <c r="AE25" i="27"/>
  <c r="AF25" i="27" s="1"/>
  <c r="AG25" i="27"/>
  <c r="AH25" i="27" s="1"/>
  <c r="AI25" i="27"/>
  <c r="AJ25" i="27" s="1"/>
  <c r="AK25" i="27"/>
  <c r="AL25" i="27" s="1"/>
  <c r="AM25" i="27"/>
  <c r="AN25" i="27" s="1"/>
  <c r="AO25" i="27"/>
  <c r="AP25" i="27" s="1"/>
  <c r="B26" i="27"/>
  <c r="D26" i="27"/>
  <c r="E26" i="27"/>
  <c r="G26" i="27"/>
  <c r="H26" i="27" s="1"/>
  <c r="I26" i="27"/>
  <c r="J26" i="27" s="1"/>
  <c r="K26" i="27"/>
  <c r="F26" i="27" s="1"/>
  <c r="M26" i="27"/>
  <c r="O26" i="27"/>
  <c r="N26" i="27" s="1"/>
  <c r="Q26" i="27"/>
  <c r="P26" i="27" s="1"/>
  <c r="S26" i="27"/>
  <c r="R26" i="27" s="1"/>
  <c r="U26" i="27"/>
  <c r="V26" i="27" s="1"/>
  <c r="W26" i="27"/>
  <c r="X26" i="27" s="1"/>
  <c r="Y26" i="27"/>
  <c r="Z26" i="27" s="1"/>
  <c r="AA26" i="27"/>
  <c r="AB26" i="27" s="1"/>
  <c r="AC26" i="27"/>
  <c r="AD26" i="27" s="1"/>
  <c r="AE26" i="27"/>
  <c r="AF26" i="27" s="1"/>
  <c r="AG26" i="27"/>
  <c r="AH26" i="27" s="1"/>
  <c r="AI26" i="27"/>
  <c r="AJ26" i="27" s="1"/>
  <c r="AK26" i="27"/>
  <c r="AL26" i="27" s="1"/>
  <c r="AM26" i="27"/>
  <c r="AN26" i="27" s="1"/>
  <c r="AO26" i="27"/>
  <c r="AP26" i="27" s="1"/>
  <c r="B27" i="27"/>
  <c r="D27" i="27"/>
  <c r="E27" i="27"/>
  <c r="G27" i="27"/>
  <c r="H27" i="27" s="1"/>
  <c r="I27" i="27"/>
  <c r="J27" i="27" s="1"/>
  <c r="K27" i="27"/>
  <c r="F27" i="27" s="1"/>
  <c r="M27" i="27"/>
  <c r="O27" i="27"/>
  <c r="N27" i="27" s="1"/>
  <c r="Q27" i="27"/>
  <c r="P27" i="27" s="1"/>
  <c r="S27" i="27"/>
  <c r="R27" i="27" s="1"/>
  <c r="U27" i="27"/>
  <c r="V27" i="27" s="1"/>
  <c r="W27" i="27"/>
  <c r="X27" i="27" s="1"/>
  <c r="Y27" i="27"/>
  <c r="Z27" i="27" s="1"/>
  <c r="AA27" i="27"/>
  <c r="AB27" i="27" s="1"/>
  <c r="AC27" i="27"/>
  <c r="AD27" i="27" s="1"/>
  <c r="AE27" i="27"/>
  <c r="AF27" i="27" s="1"/>
  <c r="AG27" i="27"/>
  <c r="AH27" i="27" s="1"/>
  <c r="AI27" i="27"/>
  <c r="AJ27" i="27" s="1"/>
  <c r="AK27" i="27"/>
  <c r="AL27" i="27" s="1"/>
  <c r="AM27" i="27"/>
  <c r="AN27" i="27" s="1"/>
  <c r="AO27" i="27"/>
  <c r="AP27" i="27" s="1"/>
  <c r="B28" i="27"/>
  <c r="D28" i="27"/>
  <c r="E28" i="27"/>
  <c r="G28" i="27"/>
  <c r="H28" i="27" s="1"/>
  <c r="I28" i="27"/>
  <c r="J28" i="27" s="1"/>
  <c r="K28" i="27"/>
  <c r="F28" i="27" s="1"/>
  <c r="M28" i="27"/>
  <c r="O28" i="27"/>
  <c r="N28" i="27" s="1"/>
  <c r="Q28" i="27"/>
  <c r="P28" i="27" s="1"/>
  <c r="S28" i="27"/>
  <c r="R28" i="27" s="1"/>
  <c r="U28" i="27"/>
  <c r="V28" i="27" s="1"/>
  <c r="W28" i="27"/>
  <c r="X28" i="27" s="1"/>
  <c r="Y28" i="27"/>
  <c r="Z28" i="27" s="1"/>
  <c r="AA28" i="27"/>
  <c r="AB28" i="27" s="1"/>
  <c r="AC28" i="27"/>
  <c r="AD28" i="27" s="1"/>
  <c r="AE28" i="27"/>
  <c r="AF28" i="27" s="1"/>
  <c r="AG28" i="27"/>
  <c r="AH28" i="27" s="1"/>
  <c r="AI28" i="27"/>
  <c r="AJ28" i="27" s="1"/>
  <c r="AK28" i="27"/>
  <c r="AL28" i="27" s="1"/>
  <c r="AM28" i="27"/>
  <c r="AN28" i="27" s="1"/>
  <c r="AO28" i="27"/>
  <c r="AP28" i="27" s="1"/>
  <c r="B29" i="27"/>
  <c r="D29" i="27"/>
  <c r="E29" i="27"/>
  <c r="G29" i="27"/>
  <c r="H29" i="27" s="1"/>
  <c r="I29" i="27"/>
  <c r="J29" i="27" s="1"/>
  <c r="K29" i="27"/>
  <c r="F29" i="27" s="1"/>
  <c r="M29" i="27"/>
  <c r="O29" i="27"/>
  <c r="N29" i="27" s="1"/>
  <c r="Q29" i="27"/>
  <c r="P29" i="27" s="1"/>
  <c r="S29" i="27"/>
  <c r="R29" i="27" s="1"/>
  <c r="U29" i="27"/>
  <c r="V29" i="27" s="1"/>
  <c r="W29" i="27"/>
  <c r="X29" i="27" s="1"/>
  <c r="Y29" i="27"/>
  <c r="Z29" i="27" s="1"/>
  <c r="AA29" i="27"/>
  <c r="AB29" i="27" s="1"/>
  <c r="AC29" i="27"/>
  <c r="AD29" i="27" s="1"/>
  <c r="AE29" i="27"/>
  <c r="AF29" i="27" s="1"/>
  <c r="AG29" i="27"/>
  <c r="AH29" i="27" s="1"/>
  <c r="AI29" i="27"/>
  <c r="AJ29" i="27" s="1"/>
  <c r="AK29" i="27"/>
  <c r="AL29" i="27" s="1"/>
  <c r="AM29" i="27"/>
  <c r="AN29" i="27" s="1"/>
  <c r="AO29" i="27"/>
  <c r="AP29" i="27" s="1"/>
  <c r="B30" i="27"/>
  <c r="D30" i="27"/>
  <c r="E30" i="27"/>
  <c r="G30" i="27"/>
  <c r="H30" i="27" s="1"/>
  <c r="I30" i="27"/>
  <c r="J30" i="27" s="1"/>
  <c r="K30" i="27"/>
  <c r="F30" i="27" s="1"/>
  <c r="M30" i="27"/>
  <c r="O30" i="27"/>
  <c r="N30" i="27" s="1"/>
  <c r="Q30" i="27"/>
  <c r="P30" i="27" s="1"/>
  <c r="S30" i="27"/>
  <c r="R30" i="27" s="1"/>
  <c r="U30" i="27"/>
  <c r="V30" i="27" s="1"/>
  <c r="W30" i="27"/>
  <c r="X30" i="27" s="1"/>
  <c r="Y30" i="27"/>
  <c r="Z30" i="27" s="1"/>
  <c r="AA30" i="27"/>
  <c r="AB30" i="27" s="1"/>
  <c r="AC30" i="27"/>
  <c r="AD30" i="27" s="1"/>
  <c r="AE30" i="27"/>
  <c r="AF30" i="27" s="1"/>
  <c r="AG30" i="27"/>
  <c r="AH30" i="27" s="1"/>
  <c r="AI30" i="27"/>
  <c r="AJ30" i="27" s="1"/>
  <c r="AK30" i="27"/>
  <c r="AL30" i="27" s="1"/>
  <c r="AM30" i="27"/>
  <c r="AN30" i="27" s="1"/>
  <c r="AO30" i="27"/>
  <c r="AP30" i="27" s="1"/>
  <c r="B31" i="27"/>
  <c r="D31" i="27"/>
  <c r="E31" i="27"/>
  <c r="G31" i="27"/>
  <c r="H31" i="27" s="1"/>
  <c r="I31" i="27"/>
  <c r="J31" i="27" s="1"/>
  <c r="K31" i="27"/>
  <c r="M31" i="27"/>
  <c r="O31" i="27"/>
  <c r="N31" i="27" s="1"/>
  <c r="Q31" i="27"/>
  <c r="P31" i="27" s="1"/>
  <c r="S31" i="27"/>
  <c r="R31" i="27" s="1"/>
  <c r="U31" i="27"/>
  <c r="V31" i="27" s="1"/>
  <c r="W31" i="27"/>
  <c r="X31" i="27" s="1"/>
  <c r="Y31" i="27"/>
  <c r="Z31" i="27" s="1"/>
  <c r="AA31" i="27"/>
  <c r="AB31" i="27" s="1"/>
  <c r="AC31" i="27"/>
  <c r="AD31" i="27" s="1"/>
  <c r="AE31" i="27"/>
  <c r="AF31" i="27" s="1"/>
  <c r="AG31" i="27"/>
  <c r="AH31" i="27" s="1"/>
  <c r="AI31" i="27"/>
  <c r="AJ31" i="27" s="1"/>
  <c r="AK31" i="27"/>
  <c r="AL31" i="27" s="1"/>
  <c r="AM31" i="27"/>
  <c r="AN31" i="27" s="1"/>
  <c r="AO31" i="27"/>
  <c r="AP31" i="27" s="1"/>
  <c r="D32" i="27"/>
  <c r="E32" i="27"/>
  <c r="G32" i="27"/>
  <c r="H32" i="27" s="1"/>
  <c r="I32" i="27"/>
  <c r="J32" i="27" s="1"/>
  <c r="K32" i="27"/>
  <c r="M32" i="27"/>
  <c r="O32" i="27"/>
  <c r="N32" i="27" s="1"/>
  <c r="Q32" i="27"/>
  <c r="P32" i="27" s="1"/>
  <c r="S32" i="27"/>
  <c r="R32" i="27" s="1"/>
  <c r="U32" i="27"/>
  <c r="V32" i="27" s="1"/>
  <c r="W32" i="27"/>
  <c r="X32" i="27" s="1"/>
  <c r="Y32" i="27"/>
  <c r="Z32" i="27" s="1"/>
  <c r="AA32" i="27"/>
  <c r="AB32" i="27" s="1"/>
  <c r="AC32" i="27"/>
  <c r="AD32" i="27" s="1"/>
  <c r="AE32" i="27"/>
  <c r="AF32" i="27" s="1"/>
  <c r="AG32" i="27"/>
  <c r="AH32" i="27" s="1"/>
  <c r="AI32" i="27"/>
  <c r="AJ32" i="27" s="1"/>
  <c r="AK32" i="27"/>
  <c r="AL32" i="27" s="1"/>
  <c r="AM32" i="27"/>
  <c r="AN32" i="27" s="1"/>
  <c r="AO32" i="27"/>
  <c r="AP32" i="27" s="1"/>
  <c r="B33" i="27"/>
  <c r="D33" i="27"/>
  <c r="E33" i="27"/>
  <c r="G33" i="27"/>
  <c r="H33" i="27" s="1"/>
  <c r="I33" i="27"/>
  <c r="J33" i="27" s="1"/>
  <c r="K33" i="27"/>
  <c r="F33" i="27" s="1"/>
  <c r="M33" i="27"/>
  <c r="O33" i="27"/>
  <c r="N33" i="27" s="1"/>
  <c r="Q33" i="27"/>
  <c r="P33" i="27" s="1"/>
  <c r="S33" i="27"/>
  <c r="R33" i="27" s="1"/>
  <c r="U33" i="27"/>
  <c r="V33" i="27" s="1"/>
  <c r="W33" i="27"/>
  <c r="X33" i="27" s="1"/>
  <c r="Y33" i="27"/>
  <c r="Z33" i="27" s="1"/>
  <c r="AA33" i="27"/>
  <c r="AB33" i="27" s="1"/>
  <c r="AC33" i="27"/>
  <c r="AD33" i="27" s="1"/>
  <c r="AE33" i="27"/>
  <c r="AF33" i="27" s="1"/>
  <c r="AG33" i="27"/>
  <c r="AH33" i="27" s="1"/>
  <c r="AI33" i="27"/>
  <c r="AJ33" i="27" s="1"/>
  <c r="AK33" i="27"/>
  <c r="AL33" i="27" s="1"/>
  <c r="AM33" i="27"/>
  <c r="AN33" i="27" s="1"/>
  <c r="AO33" i="27"/>
  <c r="AP33" i="27" s="1"/>
  <c r="A34" i="27"/>
  <c r="B34" i="27"/>
  <c r="D34" i="27"/>
  <c r="E34" i="27"/>
  <c r="G34" i="27"/>
  <c r="H34" i="27" s="1"/>
  <c r="I34" i="27"/>
  <c r="J34" i="27" s="1"/>
  <c r="K34" i="27"/>
  <c r="F34" i="27" s="1"/>
  <c r="M34" i="27"/>
  <c r="O34" i="27"/>
  <c r="N34" i="27" s="1"/>
  <c r="Q34" i="27"/>
  <c r="P34" i="27" s="1"/>
  <c r="S34" i="27"/>
  <c r="R34" i="27" s="1"/>
  <c r="U34" i="27"/>
  <c r="V34" i="27" s="1"/>
  <c r="W34" i="27"/>
  <c r="X34" i="27" s="1"/>
  <c r="Y34" i="27"/>
  <c r="Z34" i="27" s="1"/>
  <c r="AA34" i="27"/>
  <c r="AB34" i="27" s="1"/>
  <c r="AC34" i="27"/>
  <c r="AD34" i="27" s="1"/>
  <c r="AE34" i="27"/>
  <c r="AF34" i="27" s="1"/>
  <c r="AG34" i="27"/>
  <c r="AH34" i="27" s="1"/>
  <c r="AI34" i="27"/>
  <c r="AJ34" i="27" s="1"/>
  <c r="AK34" i="27"/>
  <c r="AL34" i="27" s="1"/>
  <c r="AM34" i="27"/>
  <c r="AN34" i="27" s="1"/>
  <c r="AO34" i="27"/>
  <c r="AP34" i="27" s="1"/>
  <c r="A1" i="18"/>
  <c r="A2" i="18"/>
  <c r="B2" i="18"/>
  <c r="C2" i="18"/>
  <c r="D2" i="18"/>
  <c r="K3" i="18"/>
  <c r="M3" i="18"/>
  <c r="O3" i="18"/>
  <c r="Q3" i="18"/>
  <c r="S3" i="18"/>
  <c r="U3" i="18"/>
  <c r="W3" i="18"/>
  <c r="Y3" i="18"/>
  <c r="AA3" i="18"/>
  <c r="AC3" i="18"/>
  <c r="AE3" i="18"/>
  <c r="AG3" i="18"/>
  <c r="AI3" i="18"/>
  <c r="AK3" i="18"/>
  <c r="AM3" i="18"/>
  <c r="AO3" i="18"/>
  <c r="A4" i="18"/>
  <c r="B4" i="18"/>
  <c r="C4" i="18"/>
  <c r="D4" i="18"/>
  <c r="E4" i="18"/>
  <c r="F4" i="18" s="1"/>
  <c r="G4" i="18"/>
  <c r="H4" i="18" s="1"/>
  <c r="I4" i="18"/>
  <c r="J4" i="18" s="1"/>
  <c r="K4" i="18"/>
  <c r="L4" i="18" s="1"/>
  <c r="M4" i="18"/>
  <c r="N4" i="18" s="1"/>
  <c r="O4" i="18"/>
  <c r="P4" i="18" s="1"/>
  <c r="Q4" i="18"/>
  <c r="R4" i="18" s="1"/>
  <c r="S4" i="18"/>
  <c r="T4" i="18" s="1"/>
  <c r="U4" i="18"/>
  <c r="V4" i="18" s="1"/>
  <c r="W4" i="18"/>
  <c r="X4" i="18" s="1"/>
  <c r="Y4" i="18"/>
  <c r="Z4" i="18" s="1"/>
  <c r="AA4" i="18"/>
  <c r="AB4" i="18" s="1"/>
  <c r="AC4" i="18"/>
  <c r="AD4" i="18" s="1"/>
  <c r="AE4" i="18"/>
  <c r="AF4" i="18" s="1"/>
  <c r="AG4" i="18"/>
  <c r="AH4" i="18" s="1"/>
  <c r="AI4" i="18"/>
  <c r="AJ4" i="18" s="1"/>
  <c r="AK4" i="18"/>
  <c r="AL4" i="18" s="1"/>
  <c r="AM4" i="18"/>
  <c r="AN4" i="18" s="1"/>
  <c r="AO4" i="18"/>
  <c r="AP4" i="18" s="1"/>
  <c r="AQ4" i="18"/>
  <c r="AR4" i="18" s="1"/>
  <c r="B5" i="18"/>
  <c r="C5" i="18"/>
  <c r="D5" i="18"/>
  <c r="E5" i="18"/>
  <c r="F5" i="18" s="1"/>
  <c r="G5" i="18"/>
  <c r="H5" i="18" s="1"/>
  <c r="I5" i="18"/>
  <c r="J5" i="18" s="1"/>
  <c r="K5" i="18"/>
  <c r="L5" i="18" s="1"/>
  <c r="AQ5" i="18" s="1"/>
  <c r="AR5" i="18" s="1"/>
  <c r="M5" i="18"/>
  <c r="N5" i="18" s="1"/>
  <c r="O5" i="18"/>
  <c r="P5" i="18" s="1"/>
  <c r="Q5" i="18"/>
  <c r="R5" i="18" s="1"/>
  <c r="S5" i="18"/>
  <c r="T5" i="18" s="1"/>
  <c r="U5" i="18"/>
  <c r="V5" i="18" s="1"/>
  <c r="W5" i="18"/>
  <c r="X5" i="18" s="1"/>
  <c r="Y5" i="18"/>
  <c r="Z5" i="18" s="1"/>
  <c r="AA5" i="18"/>
  <c r="AB5" i="18" s="1"/>
  <c r="AC5" i="18"/>
  <c r="AD5" i="18" s="1"/>
  <c r="AE5" i="18"/>
  <c r="AF5" i="18" s="1"/>
  <c r="AG5" i="18"/>
  <c r="AH5" i="18" s="1"/>
  <c r="AI5" i="18"/>
  <c r="AJ5" i="18" s="1"/>
  <c r="AK5" i="18"/>
  <c r="AL5" i="18" s="1"/>
  <c r="AM5" i="18"/>
  <c r="AN5" i="18" s="1"/>
  <c r="AO5" i="18"/>
  <c r="AP5" i="18" s="1"/>
  <c r="B6" i="18"/>
  <c r="D6" i="18"/>
  <c r="E6" i="18"/>
  <c r="F6" i="18" s="1"/>
  <c r="G6" i="18"/>
  <c r="H6" i="18" s="1"/>
  <c r="I6" i="18"/>
  <c r="J6" i="18" s="1"/>
  <c r="K6" i="18"/>
  <c r="L6" i="18" s="1"/>
  <c r="M6" i="18"/>
  <c r="N6" i="18" s="1"/>
  <c r="O6" i="18"/>
  <c r="P6" i="18" s="1"/>
  <c r="Q6" i="18"/>
  <c r="R6" i="18" s="1"/>
  <c r="S6" i="18"/>
  <c r="T6" i="18" s="1"/>
  <c r="U6" i="18"/>
  <c r="V6" i="18" s="1"/>
  <c r="W6" i="18"/>
  <c r="X6" i="18" s="1"/>
  <c r="Y6" i="18"/>
  <c r="Z6" i="18" s="1"/>
  <c r="AA6" i="18"/>
  <c r="AB6" i="18" s="1"/>
  <c r="AC6" i="18"/>
  <c r="AD6" i="18" s="1"/>
  <c r="AE6" i="18"/>
  <c r="AF6" i="18" s="1"/>
  <c r="AG6" i="18"/>
  <c r="AH6" i="18" s="1"/>
  <c r="AI6" i="18"/>
  <c r="AJ6" i="18" s="1"/>
  <c r="AK6" i="18"/>
  <c r="AL6" i="18" s="1"/>
  <c r="AM6" i="18"/>
  <c r="AN6" i="18" s="1"/>
  <c r="AO6" i="18"/>
  <c r="AP6" i="18" s="1"/>
  <c r="AQ6" i="18"/>
  <c r="AR6" i="18" s="1"/>
  <c r="B7" i="18"/>
  <c r="D7" i="18"/>
  <c r="E7" i="18"/>
  <c r="F7" i="18" s="1"/>
  <c r="G7" i="18"/>
  <c r="H7" i="18" s="1"/>
  <c r="I7" i="18"/>
  <c r="J7" i="18" s="1"/>
  <c r="K7" i="18"/>
  <c r="L7" i="18" s="1"/>
  <c r="AQ7" i="18" s="1"/>
  <c r="M7" i="18"/>
  <c r="N7" i="18" s="1"/>
  <c r="O7" i="18"/>
  <c r="P7" i="18" s="1"/>
  <c r="Q7" i="18"/>
  <c r="R7" i="18" s="1"/>
  <c r="S7" i="18"/>
  <c r="T7" i="18" s="1"/>
  <c r="U7" i="18"/>
  <c r="V7" i="18" s="1"/>
  <c r="W7" i="18"/>
  <c r="X7" i="18" s="1"/>
  <c r="Y7" i="18"/>
  <c r="Z7" i="18" s="1"/>
  <c r="AA7" i="18"/>
  <c r="AB7" i="18" s="1"/>
  <c r="AC7" i="18"/>
  <c r="AD7" i="18" s="1"/>
  <c r="AE7" i="18"/>
  <c r="AF7" i="18" s="1"/>
  <c r="AG7" i="18"/>
  <c r="AH7" i="18" s="1"/>
  <c r="AI7" i="18"/>
  <c r="AJ7" i="18" s="1"/>
  <c r="AK7" i="18"/>
  <c r="AL7" i="18" s="1"/>
  <c r="AM7" i="18"/>
  <c r="AN7" i="18" s="1"/>
  <c r="AO7" i="18"/>
  <c r="AP7" i="18" s="1"/>
  <c r="AR7" i="18"/>
  <c r="B8" i="18"/>
  <c r="D8" i="18"/>
  <c r="E8" i="18"/>
  <c r="F8" i="18" s="1"/>
  <c r="G8" i="18"/>
  <c r="H8" i="18" s="1"/>
  <c r="I8" i="18"/>
  <c r="J8" i="18" s="1"/>
  <c r="K8" i="18"/>
  <c r="L8" i="18" s="1"/>
  <c r="M8" i="18"/>
  <c r="N8" i="18" s="1"/>
  <c r="O8" i="18"/>
  <c r="P8" i="18" s="1"/>
  <c r="Q8" i="18"/>
  <c r="R8" i="18" s="1"/>
  <c r="S8" i="18"/>
  <c r="T8" i="18" s="1"/>
  <c r="U8" i="18"/>
  <c r="V8" i="18" s="1"/>
  <c r="W8" i="18"/>
  <c r="X8" i="18" s="1"/>
  <c r="Y8" i="18"/>
  <c r="Z8" i="18" s="1"/>
  <c r="AA8" i="18"/>
  <c r="AB8" i="18" s="1"/>
  <c r="AC8" i="18"/>
  <c r="AD8" i="18" s="1"/>
  <c r="AE8" i="18"/>
  <c r="AF8" i="18" s="1"/>
  <c r="AG8" i="18"/>
  <c r="AH8" i="18" s="1"/>
  <c r="AI8" i="18"/>
  <c r="AJ8" i="18" s="1"/>
  <c r="AK8" i="18"/>
  <c r="AL8" i="18" s="1"/>
  <c r="AM8" i="18"/>
  <c r="AN8" i="18" s="1"/>
  <c r="AO8" i="18"/>
  <c r="AP8" i="18" s="1"/>
  <c r="AQ8" i="18"/>
  <c r="AR8" i="18" s="1"/>
  <c r="B9" i="18"/>
  <c r="D9" i="18"/>
  <c r="E9" i="18"/>
  <c r="F9" i="18" s="1"/>
  <c r="G9" i="18"/>
  <c r="H9" i="18" s="1"/>
  <c r="I9" i="18"/>
  <c r="J9" i="18" s="1"/>
  <c r="K9" i="18"/>
  <c r="L9" i="18" s="1"/>
  <c r="AQ9" i="18" s="1"/>
  <c r="AR9" i="18" s="1"/>
  <c r="M9" i="18"/>
  <c r="N9" i="18" s="1"/>
  <c r="O9" i="18"/>
  <c r="P9" i="18" s="1"/>
  <c r="Q9" i="18"/>
  <c r="R9" i="18" s="1"/>
  <c r="S9" i="18"/>
  <c r="T9" i="18" s="1"/>
  <c r="U9" i="18"/>
  <c r="V9" i="18" s="1"/>
  <c r="W9" i="18"/>
  <c r="X9" i="18" s="1"/>
  <c r="Y9" i="18"/>
  <c r="Z9" i="18" s="1"/>
  <c r="AA9" i="18"/>
  <c r="AB9" i="18" s="1"/>
  <c r="AC9" i="18"/>
  <c r="AD9" i="18" s="1"/>
  <c r="AE9" i="18"/>
  <c r="AF9" i="18" s="1"/>
  <c r="AG9" i="18"/>
  <c r="AH9" i="18" s="1"/>
  <c r="AI9" i="18"/>
  <c r="AJ9" i="18" s="1"/>
  <c r="AK9" i="18"/>
  <c r="AL9" i="18" s="1"/>
  <c r="AM9" i="18"/>
  <c r="AN9" i="18" s="1"/>
  <c r="AO9" i="18"/>
  <c r="AP9" i="18" s="1"/>
  <c r="B10" i="18"/>
  <c r="C10" i="18"/>
  <c r="D10" i="18"/>
  <c r="E10" i="18"/>
  <c r="F10" i="18" s="1"/>
  <c r="G10" i="18"/>
  <c r="H10" i="18" s="1"/>
  <c r="I10" i="18"/>
  <c r="J10" i="18" s="1"/>
  <c r="K10" i="18"/>
  <c r="L10" i="18" s="1"/>
  <c r="M10" i="18"/>
  <c r="N10" i="18" s="1"/>
  <c r="O10" i="18"/>
  <c r="P10" i="18" s="1"/>
  <c r="Q10" i="18"/>
  <c r="R10" i="18" s="1"/>
  <c r="S10" i="18"/>
  <c r="T10" i="18" s="1"/>
  <c r="U10" i="18"/>
  <c r="V10" i="18" s="1"/>
  <c r="W10" i="18"/>
  <c r="X10" i="18" s="1"/>
  <c r="Y10" i="18"/>
  <c r="Z10" i="18" s="1"/>
  <c r="AA10" i="18"/>
  <c r="AB10" i="18" s="1"/>
  <c r="AC10" i="18"/>
  <c r="AD10" i="18" s="1"/>
  <c r="AE10" i="18"/>
  <c r="AF10" i="18" s="1"/>
  <c r="AG10" i="18"/>
  <c r="AH10" i="18" s="1"/>
  <c r="AI10" i="18"/>
  <c r="AJ10" i="18" s="1"/>
  <c r="AK10" i="18"/>
  <c r="AL10" i="18" s="1"/>
  <c r="AM10" i="18"/>
  <c r="AN10" i="18" s="1"/>
  <c r="AO10" i="18"/>
  <c r="AP10" i="18" s="1"/>
  <c r="AQ10" i="18"/>
  <c r="AR10" i="18" s="1"/>
  <c r="B11" i="18"/>
  <c r="D11" i="18"/>
  <c r="E11" i="18"/>
  <c r="F11" i="18" s="1"/>
  <c r="G11" i="18"/>
  <c r="H11" i="18" s="1"/>
  <c r="I11" i="18"/>
  <c r="J11" i="18" s="1"/>
  <c r="K11" i="18"/>
  <c r="L11" i="18" s="1"/>
  <c r="AQ11" i="18" s="1"/>
  <c r="AR11" i="18" s="1"/>
  <c r="M11" i="18"/>
  <c r="N11" i="18" s="1"/>
  <c r="O11" i="18"/>
  <c r="P11" i="18" s="1"/>
  <c r="Q11" i="18"/>
  <c r="R11" i="18" s="1"/>
  <c r="S11" i="18"/>
  <c r="T11" i="18" s="1"/>
  <c r="U11" i="18"/>
  <c r="V11" i="18" s="1"/>
  <c r="W11" i="18"/>
  <c r="X11" i="18" s="1"/>
  <c r="Y11" i="18"/>
  <c r="Z11" i="18" s="1"/>
  <c r="AA11" i="18"/>
  <c r="AB11" i="18" s="1"/>
  <c r="AC11" i="18"/>
  <c r="AD11" i="18" s="1"/>
  <c r="AE11" i="18"/>
  <c r="AF11" i="18" s="1"/>
  <c r="AG11" i="18"/>
  <c r="AH11" i="18" s="1"/>
  <c r="AI11" i="18"/>
  <c r="AJ11" i="18" s="1"/>
  <c r="AK11" i="18"/>
  <c r="AL11" i="18" s="1"/>
  <c r="AM11" i="18"/>
  <c r="AN11" i="18" s="1"/>
  <c r="AO11" i="18"/>
  <c r="AP11" i="18" s="1"/>
  <c r="B12" i="18"/>
  <c r="D12" i="18"/>
  <c r="E12" i="18"/>
  <c r="F12" i="18" s="1"/>
  <c r="G12" i="18"/>
  <c r="H12" i="18" s="1"/>
  <c r="I12" i="18"/>
  <c r="J12" i="18" s="1"/>
  <c r="K12" i="18"/>
  <c r="L12" i="18" s="1"/>
  <c r="M12" i="18"/>
  <c r="N12" i="18" s="1"/>
  <c r="O12" i="18"/>
  <c r="P12" i="18" s="1"/>
  <c r="Q12" i="18"/>
  <c r="R12" i="18" s="1"/>
  <c r="S12" i="18"/>
  <c r="T12" i="18" s="1"/>
  <c r="U12" i="18"/>
  <c r="V12" i="18" s="1"/>
  <c r="W12" i="18"/>
  <c r="X12" i="18" s="1"/>
  <c r="Y12" i="18"/>
  <c r="Z12" i="18" s="1"/>
  <c r="AA12" i="18"/>
  <c r="AB12" i="18" s="1"/>
  <c r="AC12" i="18"/>
  <c r="AD12" i="18" s="1"/>
  <c r="AE12" i="18"/>
  <c r="AF12" i="18" s="1"/>
  <c r="AG12" i="18"/>
  <c r="AH12" i="18" s="1"/>
  <c r="AI12" i="18"/>
  <c r="AJ12" i="18" s="1"/>
  <c r="AK12" i="18"/>
  <c r="AL12" i="18" s="1"/>
  <c r="AM12" i="18"/>
  <c r="AN12" i="18" s="1"/>
  <c r="AO12" i="18"/>
  <c r="AP12" i="18" s="1"/>
  <c r="AQ12" i="18"/>
  <c r="AR12" i="18" s="1"/>
  <c r="B13" i="18"/>
  <c r="D13" i="18"/>
  <c r="E13" i="18"/>
  <c r="F13" i="18" s="1"/>
  <c r="G13" i="18"/>
  <c r="H13" i="18" s="1"/>
  <c r="I13" i="18"/>
  <c r="J13" i="18" s="1"/>
  <c r="K13" i="18"/>
  <c r="L13" i="18" s="1"/>
  <c r="AQ13" i="18" s="1"/>
  <c r="AR13" i="18" s="1"/>
  <c r="M13" i="18"/>
  <c r="N13" i="18" s="1"/>
  <c r="O13" i="18"/>
  <c r="P13" i="18" s="1"/>
  <c r="Q13" i="18"/>
  <c r="R13" i="18" s="1"/>
  <c r="S13" i="18"/>
  <c r="T13" i="18" s="1"/>
  <c r="U13" i="18"/>
  <c r="V13" i="18" s="1"/>
  <c r="W13" i="18"/>
  <c r="X13" i="18" s="1"/>
  <c r="Y13" i="18"/>
  <c r="Z13" i="18" s="1"/>
  <c r="AA13" i="18"/>
  <c r="AB13" i="18" s="1"/>
  <c r="AC13" i="18"/>
  <c r="AD13" i="18" s="1"/>
  <c r="AE13" i="18"/>
  <c r="AF13" i="18" s="1"/>
  <c r="AG13" i="18"/>
  <c r="AH13" i="18" s="1"/>
  <c r="AI13" i="18"/>
  <c r="AJ13" i="18" s="1"/>
  <c r="AK13" i="18"/>
  <c r="AL13" i="18" s="1"/>
  <c r="AM13" i="18"/>
  <c r="AN13" i="18" s="1"/>
  <c r="AO13" i="18"/>
  <c r="AP13" i="18" s="1"/>
  <c r="B14" i="18"/>
  <c r="C14" i="18"/>
  <c r="D14" i="18"/>
  <c r="E14" i="18"/>
  <c r="F14" i="18" s="1"/>
  <c r="G14" i="18"/>
  <c r="H14" i="18" s="1"/>
  <c r="I14" i="18"/>
  <c r="J14" i="18" s="1"/>
  <c r="K14" i="18"/>
  <c r="L14" i="18" s="1"/>
  <c r="AQ14" i="18" s="1"/>
  <c r="AR14" i="18" s="1"/>
  <c r="M14" i="18"/>
  <c r="N14" i="18" s="1"/>
  <c r="O14" i="18"/>
  <c r="P14" i="18" s="1"/>
  <c r="Q14" i="18"/>
  <c r="R14" i="18" s="1"/>
  <c r="S14" i="18"/>
  <c r="T14" i="18" s="1"/>
  <c r="U14" i="18"/>
  <c r="V14" i="18" s="1"/>
  <c r="W14" i="18"/>
  <c r="X14" i="18" s="1"/>
  <c r="Y14" i="18"/>
  <c r="Z14" i="18" s="1"/>
  <c r="AA14" i="18"/>
  <c r="AB14" i="18" s="1"/>
  <c r="AC14" i="18"/>
  <c r="AD14" i="18" s="1"/>
  <c r="AE14" i="18"/>
  <c r="AF14" i="18" s="1"/>
  <c r="AG14" i="18"/>
  <c r="AH14" i="18" s="1"/>
  <c r="AI14" i="18"/>
  <c r="AJ14" i="18" s="1"/>
  <c r="AK14" i="18"/>
  <c r="AL14" i="18" s="1"/>
  <c r="AM14" i="18"/>
  <c r="AN14" i="18" s="1"/>
  <c r="AO14" i="18"/>
  <c r="AP14" i="18" s="1"/>
  <c r="B15" i="18"/>
  <c r="C15" i="18"/>
  <c r="D15" i="18"/>
  <c r="E15" i="18"/>
  <c r="F15" i="18" s="1"/>
  <c r="G15" i="18"/>
  <c r="H15" i="18" s="1"/>
  <c r="I15" i="18"/>
  <c r="J15" i="18" s="1"/>
  <c r="K15" i="18"/>
  <c r="L15" i="18" s="1"/>
  <c r="AQ15" i="18" s="1"/>
  <c r="AR15" i="18" s="1"/>
  <c r="M15" i="18"/>
  <c r="N15" i="18" s="1"/>
  <c r="O15" i="18"/>
  <c r="P15" i="18" s="1"/>
  <c r="Q15" i="18"/>
  <c r="R15" i="18" s="1"/>
  <c r="S15" i="18"/>
  <c r="T15" i="18" s="1"/>
  <c r="U15" i="18"/>
  <c r="V15" i="18" s="1"/>
  <c r="W15" i="18"/>
  <c r="X15" i="18" s="1"/>
  <c r="Y15" i="18"/>
  <c r="Z15" i="18" s="1"/>
  <c r="AA15" i="18"/>
  <c r="AB15" i="18" s="1"/>
  <c r="AC15" i="18"/>
  <c r="AD15" i="18" s="1"/>
  <c r="AE15" i="18"/>
  <c r="AF15" i="18" s="1"/>
  <c r="AG15" i="18"/>
  <c r="AH15" i="18" s="1"/>
  <c r="AI15" i="18"/>
  <c r="AJ15" i="18" s="1"/>
  <c r="AK15" i="18"/>
  <c r="AL15" i="18" s="1"/>
  <c r="AM15" i="18"/>
  <c r="AN15" i="18" s="1"/>
  <c r="AO15" i="18"/>
  <c r="AP15" i="18" s="1"/>
  <c r="B16" i="18"/>
  <c r="C16" i="18"/>
  <c r="D16" i="18"/>
  <c r="E16" i="18"/>
  <c r="F16" i="18" s="1"/>
  <c r="G16" i="18"/>
  <c r="H16" i="18" s="1"/>
  <c r="I16" i="18"/>
  <c r="J16" i="18" s="1"/>
  <c r="K16" i="18"/>
  <c r="L16" i="18" s="1"/>
  <c r="AQ16" i="18" s="1"/>
  <c r="AR16" i="18" s="1"/>
  <c r="M16" i="18"/>
  <c r="N16" i="18" s="1"/>
  <c r="O16" i="18"/>
  <c r="P16" i="18" s="1"/>
  <c r="Q16" i="18"/>
  <c r="R16" i="18" s="1"/>
  <c r="S16" i="18"/>
  <c r="T16" i="18" s="1"/>
  <c r="U16" i="18"/>
  <c r="V16" i="18" s="1"/>
  <c r="W16" i="18"/>
  <c r="X16" i="18" s="1"/>
  <c r="Y16" i="18"/>
  <c r="Z16" i="18" s="1"/>
  <c r="AA16" i="18"/>
  <c r="AB16" i="18" s="1"/>
  <c r="AC16" i="18"/>
  <c r="AD16" i="18" s="1"/>
  <c r="AE16" i="18"/>
  <c r="AF16" i="18" s="1"/>
  <c r="AG16" i="18"/>
  <c r="AH16" i="18" s="1"/>
  <c r="AI16" i="18"/>
  <c r="AJ16" i="18" s="1"/>
  <c r="AK16" i="18"/>
  <c r="AL16" i="18" s="1"/>
  <c r="AM16" i="18"/>
  <c r="AN16" i="18" s="1"/>
  <c r="AO16" i="18"/>
  <c r="AP16" i="18" s="1"/>
  <c r="B17" i="18"/>
  <c r="C17" i="18"/>
  <c r="D17" i="18"/>
  <c r="E17" i="18"/>
  <c r="F17" i="18" s="1"/>
  <c r="G17" i="18"/>
  <c r="H17" i="18" s="1"/>
  <c r="I17" i="18"/>
  <c r="J17" i="18" s="1"/>
  <c r="K17" i="18"/>
  <c r="L17" i="18" s="1"/>
  <c r="AQ17" i="18" s="1"/>
  <c r="AR17" i="18" s="1"/>
  <c r="M17" i="18"/>
  <c r="N17" i="18" s="1"/>
  <c r="O17" i="18"/>
  <c r="P17" i="18" s="1"/>
  <c r="Q17" i="18"/>
  <c r="R17" i="18" s="1"/>
  <c r="S17" i="18"/>
  <c r="T17" i="18" s="1"/>
  <c r="U17" i="18"/>
  <c r="V17" i="18" s="1"/>
  <c r="W17" i="18"/>
  <c r="X17" i="18" s="1"/>
  <c r="Y17" i="18"/>
  <c r="Z17" i="18" s="1"/>
  <c r="AA17" i="18"/>
  <c r="AB17" i="18" s="1"/>
  <c r="AC17" i="18"/>
  <c r="AD17" i="18" s="1"/>
  <c r="AE17" i="18"/>
  <c r="AF17" i="18" s="1"/>
  <c r="AG17" i="18"/>
  <c r="AH17" i="18" s="1"/>
  <c r="AI17" i="18"/>
  <c r="AJ17" i="18" s="1"/>
  <c r="AK17" i="18"/>
  <c r="AL17" i="18" s="1"/>
  <c r="AM17" i="18"/>
  <c r="AN17" i="18" s="1"/>
  <c r="AO17" i="18"/>
  <c r="AP17" i="18" s="1"/>
  <c r="B18" i="18"/>
  <c r="C18" i="18"/>
  <c r="D18" i="18"/>
  <c r="E18" i="18"/>
  <c r="F18" i="18" s="1"/>
  <c r="G18" i="18"/>
  <c r="H18" i="18" s="1"/>
  <c r="I18" i="18"/>
  <c r="J18" i="18" s="1"/>
  <c r="K18" i="18"/>
  <c r="L18" i="18" s="1"/>
  <c r="AQ18" i="18" s="1"/>
  <c r="AR18" i="18" s="1"/>
  <c r="M18" i="18"/>
  <c r="N18" i="18" s="1"/>
  <c r="O18" i="18"/>
  <c r="P18" i="18" s="1"/>
  <c r="Q18" i="18"/>
  <c r="R18" i="18" s="1"/>
  <c r="S18" i="18"/>
  <c r="T18" i="18" s="1"/>
  <c r="U18" i="18"/>
  <c r="V18" i="18" s="1"/>
  <c r="W18" i="18"/>
  <c r="X18" i="18" s="1"/>
  <c r="Y18" i="18"/>
  <c r="Z18" i="18" s="1"/>
  <c r="AA18" i="18"/>
  <c r="AB18" i="18" s="1"/>
  <c r="AC18" i="18"/>
  <c r="AD18" i="18" s="1"/>
  <c r="AE18" i="18"/>
  <c r="AF18" i="18" s="1"/>
  <c r="AG18" i="18"/>
  <c r="AH18" i="18" s="1"/>
  <c r="AI18" i="18"/>
  <c r="AJ18" i="18" s="1"/>
  <c r="AK18" i="18"/>
  <c r="AL18" i="18" s="1"/>
  <c r="AM18" i="18"/>
  <c r="AN18" i="18" s="1"/>
  <c r="AO18" i="18"/>
  <c r="AP18" i="18" s="1"/>
  <c r="B19" i="18"/>
  <c r="C19" i="18"/>
  <c r="D19" i="18"/>
  <c r="E19" i="18"/>
  <c r="F19" i="18" s="1"/>
  <c r="G19" i="18"/>
  <c r="H19" i="18" s="1"/>
  <c r="I19" i="18"/>
  <c r="J19" i="18" s="1"/>
  <c r="K19" i="18"/>
  <c r="L19" i="18" s="1"/>
  <c r="AQ19" i="18" s="1"/>
  <c r="AR19" i="18" s="1"/>
  <c r="M19" i="18"/>
  <c r="N19" i="18" s="1"/>
  <c r="O19" i="18"/>
  <c r="P19" i="18" s="1"/>
  <c r="Q19" i="18"/>
  <c r="R19" i="18" s="1"/>
  <c r="S19" i="18"/>
  <c r="T19" i="18" s="1"/>
  <c r="U19" i="18"/>
  <c r="V19" i="18" s="1"/>
  <c r="W19" i="18"/>
  <c r="X19" i="18" s="1"/>
  <c r="Y19" i="18"/>
  <c r="Z19" i="18" s="1"/>
  <c r="AA19" i="18"/>
  <c r="AB19" i="18" s="1"/>
  <c r="AC19" i="18"/>
  <c r="AD19" i="18" s="1"/>
  <c r="AE19" i="18"/>
  <c r="AF19" i="18" s="1"/>
  <c r="AG19" i="18"/>
  <c r="AH19" i="18" s="1"/>
  <c r="AI19" i="18"/>
  <c r="AJ19" i="18" s="1"/>
  <c r="AK19" i="18"/>
  <c r="AL19" i="18" s="1"/>
  <c r="AM19" i="18"/>
  <c r="AN19" i="18" s="1"/>
  <c r="AO19" i="18"/>
  <c r="AP19" i="18" s="1"/>
  <c r="B20" i="18"/>
  <c r="C20" i="18"/>
  <c r="D20" i="18"/>
  <c r="E20" i="18"/>
  <c r="F20" i="18" s="1"/>
  <c r="G20" i="18"/>
  <c r="H20" i="18" s="1"/>
  <c r="I20" i="18"/>
  <c r="J20" i="18" s="1"/>
  <c r="K20" i="18"/>
  <c r="L20" i="18" s="1"/>
  <c r="AQ20" i="18" s="1"/>
  <c r="AR20" i="18" s="1"/>
  <c r="M20" i="18"/>
  <c r="N20" i="18" s="1"/>
  <c r="O20" i="18"/>
  <c r="P20" i="18" s="1"/>
  <c r="Q20" i="18"/>
  <c r="R20" i="18" s="1"/>
  <c r="S20" i="18"/>
  <c r="T20" i="18" s="1"/>
  <c r="U20" i="18"/>
  <c r="V20" i="18" s="1"/>
  <c r="W20" i="18"/>
  <c r="X20" i="18" s="1"/>
  <c r="Y20" i="18"/>
  <c r="Z20" i="18" s="1"/>
  <c r="AA20" i="18"/>
  <c r="AB20" i="18" s="1"/>
  <c r="AC20" i="18"/>
  <c r="AD20" i="18" s="1"/>
  <c r="AE20" i="18"/>
  <c r="AF20" i="18" s="1"/>
  <c r="AG20" i="18"/>
  <c r="AH20" i="18" s="1"/>
  <c r="AI20" i="18"/>
  <c r="AJ20" i="18" s="1"/>
  <c r="AK20" i="18"/>
  <c r="AL20" i="18" s="1"/>
  <c r="AM20" i="18"/>
  <c r="AN20" i="18" s="1"/>
  <c r="AO20" i="18"/>
  <c r="AP20" i="18" s="1"/>
  <c r="B21" i="18"/>
  <c r="D21" i="18"/>
  <c r="E21" i="18"/>
  <c r="F21" i="18" s="1"/>
  <c r="G21" i="18"/>
  <c r="H21" i="18" s="1"/>
  <c r="I21" i="18"/>
  <c r="J21" i="18" s="1"/>
  <c r="K21" i="18"/>
  <c r="L21" i="18" s="1"/>
  <c r="AQ21" i="18" s="1"/>
  <c r="AR21" i="18" s="1"/>
  <c r="M21" i="18"/>
  <c r="N21" i="18" s="1"/>
  <c r="O21" i="18"/>
  <c r="P21" i="18" s="1"/>
  <c r="Q21" i="18"/>
  <c r="R21" i="18" s="1"/>
  <c r="S21" i="18"/>
  <c r="T21" i="18" s="1"/>
  <c r="U21" i="18"/>
  <c r="V21" i="18" s="1"/>
  <c r="W21" i="18"/>
  <c r="X21" i="18" s="1"/>
  <c r="Y21" i="18"/>
  <c r="Z21" i="18" s="1"/>
  <c r="AA21" i="18"/>
  <c r="AB21" i="18" s="1"/>
  <c r="AC21" i="18"/>
  <c r="AD21" i="18" s="1"/>
  <c r="AE21" i="18"/>
  <c r="AF21" i="18" s="1"/>
  <c r="AG21" i="18"/>
  <c r="AH21" i="18" s="1"/>
  <c r="AI21" i="18"/>
  <c r="AJ21" i="18" s="1"/>
  <c r="AK21" i="18"/>
  <c r="AL21" i="18" s="1"/>
  <c r="AM21" i="18"/>
  <c r="AN21" i="18" s="1"/>
  <c r="AO21" i="18"/>
  <c r="AP21" i="18" s="1"/>
  <c r="B22" i="18"/>
  <c r="D22" i="18"/>
  <c r="E22" i="18"/>
  <c r="F22" i="18" s="1"/>
  <c r="G22" i="18"/>
  <c r="H22" i="18" s="1"/>
  <c r="I22" i="18"/>
  <c r="J22" i="18" s="1"/>
  <c r="K22" i="18"/>
  <c r="L22" i="18" s="1"/>
  <c r="AQ22" i="18" s="1"/>
  <c r="AR22" i="18" s="1"/>
  <c r="M22" i="18"/>
  <c r="N22" i="18" s="1"/>
  <c r="O22" i="18"/>
  <c r="P22" i="18" s="1"/>
  <c r="Q22" i="18"/>
  <c r="R22" i="18" s="1"/>
  <c r="S22" i="18"/>
  <c r="T22" i="18" s="1"/>
  <c r="U22" i="18"/>
  <c r="V22" i="18" s="1"/>
  <c r="W22" i="18"/>
  <c r="X22" i="18" s="1"/>
  <c r="Y22" i="18"/>
  <c r="Z22" i="18" s="1"/>
  <c r="AA22" i="18"/>
  <c r="AB22" i="18" s="1"/>
  <c r="AC22" i="18"/>
  <c r="AD22" i="18" s="1"/>
  <c r="AE22" i="18"/>
  <c r="AF22" i="18" s="1"/>
  <c r="AG22" i="18"/>
  <c r="AH22" i="18" s="1"/>
  <c r="AI22" i="18"/>
  <c r="AJ22" i="18" s="1"/>
  <c r="AK22" i="18"/>
  <c r="AL22" i="18" s="1"/>
  <c r="AM22" i="18"/>
  <c r="AN22" i="18" s="1"/>
  <c r="AO22" i="18"/>
  <c r="AP22" i="18" s="1"/>
  <c r="B23" i="18"/>
  <c r="D23" i="18"/>
  <c r="E23" i="18"/>
  <c r="F23" i="18" s="1"/>
  <c r="G23" i="18"/>
  <c r="H23" i="18" s="1"/>
  <c r="I23" i="18"/>
  <c r="J23" i="18" s="1"/>
  <c r="K23" i="18"/>
  <c r="L23" i="18" s="1"/>
  <c r="AQ23" i="18" s="1"/>
  <c r="AR23" i="18" s="1"/>
  <c r="M23" i="18"/>
  <c r="N23" i="18" s="1"/>
  <c r="O23" i="18"/>
  <c r="P23" i="18" s="1"/>
  <c r="Q23" i="18"/>
  <c r="R23" i="18" s="1"/>
  <c r="S23" i="18"/>
  <c r="T23" i="18" s="1"/>
  <c r="U23" i="18"/>
  <c r="V23" i="18" s="1"/>
  <c r="W23" i="18"/>
  <c r="X23" i="18" s="1"/>
  <c r="Y23" i="18"/>
  <c r="Z23" i="18" s="1"/>
  <c r="AA23" i="18"/>
  <c r="AB23" i="18" s="1"/>
  <c r="AC23" i="18"/>
  <c r="AD23" i="18" s="1"/>
  <c r="AE23" i="18"/>
  <c r="AF23" i="18" s="1"/>
  <c r="AG23" i="18"/>
  <c r="AH23" i="18" s="1"/>
  <c r="AI23" i="18"/>
  <c r="AJ23" i="18" s="1"/>
  <c r="AK23" i="18"/>
  <c r="AL23" i="18" s="1"/>
  <c r="AM23" i="18"/>
  <c r="AN23" i="18" s="1"/>
  <c r="AO23" i="18"/>
  <c r="AP23" i="18" s="1"/>
  <c r="B24" i="18"/>
  <c r="D24" i="18"/>
  <c r="E24" i="18"/>
  <c r="F24" i="18" s="1"/>
  <c r="G24" i="18"/>
  <c r="H24" i="18" s="1"/>
  <c r="I24" i="18"/>
  <c r="J24" i="18" s="1"/>
  <c r="K24" i="18"/>
  <c r="L24" i="18" s="1"/>
  <c r="AQ24" i="18" s="1"/>
  <c r="AR24" i="18" s="1"/>
  <c r="M24" i="18"/>
  <c r="N24" i="18" s="1"/>
  <c r="O24" i="18"/>
  <c r="P24" i="18" s="1"/>
  <c r="Q24" i="18"/>
  <c r="R24" i="18" s="1"/>
  <c r="S24" i="18"/>
  <c r="T24" i="18" s="1"/>
  <c r="U24" i="18"/>
  <c r="V24" i="18" s="1"/>
  <c r="W24" i="18"/>
  <c r="X24" i="18" s="1"/>
  <c r="Y24" i="18"/>
  <c r="Z24" i="18" s="1"/>
  <c r="AA24" i="18"/>
  <c r="AB24" i="18" s="1"/>
  <c r="AC24" i="18"/>
  <c r="AD24" i="18" s="1"/>
  <c r="AE24" i="18"/>
  <c r="AF24" i="18" s="1"/>
  <c r="AG24" i="18"/>
  <c r="AH24" i="18" s="1"/>
  <c r="AI24" i="18"/>
  <c r="AJ24" i="18" s="1"/>
  <c r="AK24" i="18"/>
  <c r="AL24" i="18" s="1"/>
  <c r="AM24" i="18"/>
  <c r="AN24" i="18" s="1"/>
  <c r="AO24" i="18"/>
  <c r="AP24" i="18" s="1"/>
  <c r="B25" i="18"/>
  <c r="D25" i="18"/>
  <c r="E25" i="18"/>
  <c r="F25" i="18" s="1"/>
  <c r="G25" i="18"/>
  <c r="H25" i="18" s="1"/>
  <c r="I25" i="18"/>
  <c r="J25" i="18" s="1"/>
  <c r="K25" i="18"/>
  <c r="L25" i="18" s="1"/>
  <c r="AQ25" i="18" s="1"/>
  <c r="AR25" i="18" s="1"/>
  <c r="M25" i="18"/>
  <c r="N25" i="18" s="1"/>
  <c r="O25" i="18"/>
  <c r="P25" i="18" s="1"/>
  <c r="Q25" i="18"/>
  <c r="R25" i="18" s="1"/>
  <c r="S25" i="18"/>
  <c r="T25" i="18" s="1"/>
  <c r="U25" i="18"/>
  <c r="V25" i="18" s="1"/>
  <c r="W25" i="18"/>
  <c r="X25" i="18" s="1"/>
  <c r="Y25" i="18"/>
  <c r="Z25" i="18" s="1"/>
  <c r="AA25" i="18"/>
  <c r="AB25" i="18" s="1"/>
  <c r="AC25" i="18"/>
  <c r="AD25" i="18" s="1"/>
  <c r="AE25" i="18"/>
  <c r="AF25" i="18" s="1"/>
  <c r="AG25" i="18"/>
  <c r="AH25" i="18" s="1"/>
  <c r="AI25" i="18"/>
  <c r="AJ25" i="18" s="1"/>
  <c r="AK25" i="18"/>
  <c r="AL25" i="18" s="1"/>
  <c r="AM25" i="18"/>
  <c r="AN25" i="18" s="1"/>
  <c r="AO25" i="18"/>
  <c r="AP25" i="18" s="1"/>
  <c r="B26" i="18"/>
  <c r="D26" i="18"/>
  <c r="E26" i="18"/>
  <c r="F26" i="18" s="1"/>
  <c r="G26" i="18"/>
  <c r="H26" i="18" s="1"/>
  <c r="I26" i="18"/>
  <c r="J26" i="18" s="1"/>
  <c r="K26" i="18"/>
  <c r="L26" i="18" s="1"/>
  <c r="AQ26" i="18" s="1"/>
  <c r="AR26" i="18" s="1"/>
  <c r="M26" i="18"/>
  <c r="N26" i="18" s="1"/>
  <c r="O26" i="18"/>
  <c r="P26" i="18" s="1"/>
  <c r="Q26" i="18"/>
  <c r="R26" i="18" s="1"/>
  <c r="S26" i="18"/>
  <c r="T26" i="18" s="1"/>
  <c r="U26" i="18"/>
  <c r="V26" i="18" s="1"/>
  <c r="W26" i="18"/>
  <c r="X26" i="18" s="1"/>
  <c r="Y26" i="18"/>
  <c r="Z26" i="18" s="1"/>
  <c r="AA26" i="18"/>
  <c r="AB26" i="18" s="1"/>
  <c r="AC26" i="18"/>
  <c r="AD26" i="18" s="1"/>
  <c r="AE26" i="18"/>
  <c r="AF26" i="18" s="1"/>
  <c r="AG26" i="18"/>
  <c r="AH26" i="18" s="1"/>
  <c r="AI26" i="18"/>
  <c r="AJ26" i="18" s="1"/>
  <c r="AK26" i="18"/>
  <c r="AL26" i="18" s="1"/>
  <c r="AM26" i="18"/>
  <c r="AN26" i="18" s="1"/>
  <c r="AO26" i="18"/>
  <c r="AP26" i="18" s="1"/>
  <c r="B27" i="18"/>
  <c r="D27" i="18"/>
  <c r="E27" i="18"/>
  <c r="F27" i="18" s="1"/>
  <c r="G27" i="18"/>
  <c r="H27" i="18" s="1"/>
  <c r="I27" i="18"/>
  <c r="J27" i="18" s="1"/>
  <c r="K27" i="18"/>
  <c r="L27" i="18" s="1"/>
  <c r="AQ27" i="18" s="1"/>
  <c r="AR27" i="18" s="1"/>
  <c r="M27" i="18"/>
  <c r="N27" i="18" s="1"/>
  <c r="O27" i="18"/>
  <c r="P27" i="18" s="1"/>
  <c r="Q27" i="18"/>
  <c r="R27" i="18" s="1"/>
  <c r="S27" i="18"/>
  <c r="T27" i="18" s="1"/>
  <c r="U27" i="18"/>
  <c r="V27" i="18" s="1"/>
  <c r="W27" i="18"/>
  <c r="X27" i="18" s="1"/>
  <c r="Y27" i="18"/>
  <c r="Z27" i="18" s="1"/>
  <c r="AA27" i="18"/>
  <c r="AB27" i="18" s="1"/>
  <c r="AC27" i="18"/>
  <c r="AD27" i="18" s="1"/>
  <c r="AE27" i="18"/>
  <c r="AF27" i="18" s="1"/>
  <c r="AG27" i="18"/>
  <c r="AH27" i="18" s="1"/>
  <c r="AI27" i="18"/>
  <c r="AJ27" i="18" s="1"/>
  <c r="AK27" i="18"/>
  <c r="AL27" i="18" s="1"/>
  <c r="AM27" i="18"/>
  <c r="AN27" i="18" s="1"/>
  <c r="AO27" i="18"/>
  <c r="AP27" i="18" s="1"/>
  <c r="B28" i="18"/>
  <c r="D28" i="18"/>
  <c r="E28" i="18"/>
  <c r="F28" i="18" s="1"/>
  <c r="G28" i="18"/>
  <c r="H28" i="18" s="1"/>
  <c r="I28" i="18"/>
  <c r="J28" i="18" s="1"/>
  <c r="K28" i="18"/>
  <c r="L28" i="18" s="1"/>
  <c r="AQ28" i="18" s="1"/>
  <c r="AR28" i="18" s="1"/>
  <c r="M28" i="18"/>
  <c r="N28" i="18" s="1"/>
  <c r="O28" i="18"/>
  <c r="P28" i="18" s="1"/>
  <c r="Q28" i="18"/>
  <c r="R28" i="18" s="1"/>
  <c r="S28" i="18"/>
  <c r="T28" i="18" s="1"/>
  <c r="U28" i="18"/>
  <c r="V28" i="18" s="1"/>
  <c r="W28" i="18"/>
  <c r="X28" i="18" s="1"/>
  <c r="Y28" i="18"/>
  <c r="Z28" i="18" s="1"/>
  <c r="AA28" i="18"/>
  <c r="AB28" i="18" s="1"/>
  <c r="AC28" i="18"/>
  <c r="AD28" i="18" s="1"/>
  <c r="AE28" i="18"/>
  <c r="AF28" i="18" s="1"/>
  <c r="AG28" i="18"/>
  <c r="AH28" i="18" s="1"/>
  <c r="AI28" i="18"/>
  <c r="AJ28" i="18" s="1"/>
  <c r="AK28" i="18"/>
  <c r="AL28" i="18" s="1"/>
  <c r="AM28" i="18"/>
  <c r="AN28" i="18" s="1"/>
  <c r="AO28" i="18"/>
  <c r="AP28" i="18" s="1"/>
  <c r="B29" i="18"/>
  <c r="D29" i="18"/>
  <c r="E29" i="18"/>
  <c r="F29" i="18" s="1"/>
  <c r="G29" i="18"/>
  <c r="H29" i="18" s="1"/>
  <c r="I29" i="18"/>
  <c r="J29" i="18" s="1"/>
  <c r="K29" i="18"/>
  <c r="L29" i="18" s="1"/>
  <c r="AQ29" i="18" s="1"/>
  <c r="AR29" i="18" s="1"/>
  <c r="M29" i="18"/>
  <c r="N29" i="18" s="1"/>
  <c r="O29" i="18"/>
  <c r="P29" i="18" s="1"/>
  <c r="Q29" i="18"/>
  <c r="R29" i="18" s="1"/>
  <c r="S29" i="18"/>
  <c r="T29" i="18" s="1"/>
  <c r="U29" i="18"/>
  <c r="V29" i="18" s="1"/>
  <c r="W29" i="18"/>
  <c r="X29" i="18" s="1"/>
  <c r="Y29" i="18"/>
  <c r="Z29" i="18" s="1"/>
  <c r="AA29" i="18"/>
  <c r="AB29" i="18" s="1"/>
  <c r="AC29" i="18"/>
  <c r="AD29" i="18" s="1"/>
  <c r="AE29" i="18"/>
  <c r="AF29" i="18" s="1"/>
  <c r="AG29" i="18"/>
  <c r="AH29" i="18" s="1"/>
  <c r="AI29" i="18"/>
  <c r="AJ29" i="18" s="1"/>
  <c r="AK29" i="18"/>
  <c r="AL29" i="18" s="1"/>
  <c r="AM29" i="18"/>
  <c r="AN29" i="18" s="1"/>
  <c r="AO29" i="18"/>
  <c r="AP29" i="18" s="1"/>
  <c r="B30" i="18"/>
  <c r="D30" i="18"/>
  <c r="E30" i="18"/>
  <c r="F30" i="18" s="1"/>
  <c r="G30" i="18"/>
  <c r="H30" i="18" s="1"/>
  <c r="I30" i="18"/>
  <c r="J30" i="18" s="1"/>
  <c r="K30" i="18"/>
  <c r="L30" i="18" s="1"/>
  <c r="AQ30" i="18" s="1"/>
  <c r="AR30" i="18" s="1"/>
  <c r="M30" i="18"/>
  <c r="N30" i="18" s="1"/>
  <c r="O30" i="18"/>
  <c r="P30" i="18" s="1"/>
  <c r="Q30" i="18"/>
  <c r="R30" i="18" s="1"/>
  <c r="S30" i="18"/>
  <c r="T30" i="18" s="1"/>
  <c r="U30" i="18"/>
  <c r="V30" i="18" s="1"/>
  <c r="W30" i="18"/>
  <c r="X30" i="18" s="1"/>
  <c r="Y30" i="18"/>
  <c r="Z30" i="18" s="1"/>
  <c r="AA30" i="18"/>
  <c r="AB30" i="18" s="1"/>
  <c r="AC30" i="18"/>
  <c r="AD30" i="18" s="1"/>
  <c r="AE30" i="18"/>
  <c r="AF30" i="18" s="1"/>
  <c r="AG30" i="18"/>
  <c r="AH30" i="18" s="1"/>
  <c r="AI30" i="18"/>
  <c r="AJ30" i="18" s="1"/>
  <c r="AK30" i="18"/>
  <c r="AL30" i="18" s="1"/>
  <c r="AM30" i="18"/>
  <c r="AN30" i="18" s="1"/>
  <c r="AO30" i="18"/>
  <c r="AP30" i="18" s="1"/>
  <c r="B31" i="18"/>
  <c r="D31" i="18"/>
  <c r="E31" i="18"/>
  <c r="F31" i="18" s="1"/>
  <c r="G31" i="18"/>
  <c r="H31" i="18" s="1"/>
  <c r="I31" i="18"/>
  <c r="J31" i="18" s="1"/>
  <c r="K31" i="18"/>
  <c r="L31" i="18" s="1"/>
  <c r="AQ31" i="18" s="1"/>
  <c r="AR31" i="18" s="1"/>
  <c r="M31" i="18"/>
  <c r="N31" i="18" s="1"/>
  <c r="O31" i="18"/>
  <c r="P31" i="18" s="1"/>
  <c r="Q31" i="18"/>
  <c r="R31" i="18" s="1"/>
  <c r="S31" i="18"/>
  <c r="T31" i="18" s="1"/>
  <c r="U31" i="18"/>
  <c r="V31" i="18" s="1"/>
  <c r="W31" i="18"/>
  <c r="X31" i="18" s="1"/>
  <c r="Y31" i="18"/>
  <c r="Z31" i="18" s="1"/>
  <c r="AA31" i="18"/>
  <c r="AB31" i="18" s="1"/>
  <c r="AC31" i="18"/>
  <c r="AD31" i="18" s="1"/>
  <c r="AE31" i="18"/>
  <c r="AF31" i="18" s="1"/>
  <c r="AG31" i="18"/>
  <c r="AH31" i="18" s="1"/>
  <c r="AI31" i="18"/>
  <c r="AJ31" i="18" s="1"/>
  <c r="AK31" i="18"/>
  <c r="AL31" i="18" s="1"/>
  <c r="AM31" i="18"/>
  <c r="AN31" i="18" s="1"/>
  <c r="AO31" i="18"/>
  <c r="AP31" i="18" s="1"/>
  <c r="D32" i="18"/>
  <c r="E32" i="18"/>
  <c r="F32" i="18" s="1"/>
  <c r="G32" i="18"/>
  <c r="H32" i="18" s="1"/>
  <c r="I32" i="18"/>
  <c r="J32" i="18" s="1"/>
  <c r="K32" i="18"/>
  <c r="L32" i="18" s="1"/>
  <c r="AQ32" i="18" s="1"/>
  <c r="AR32" i="18" s="1"/>
  <c r="M32" i="18"/>
  <c r="N32" i="18" s="1"/>
  <c r="O32" i="18"/>
  <c r="P32" i="18" s="1"/>
  <c r="Q32" i="18"/>
  <c r="R32" i="18" s="1"/>
  <c r="S32" i="18"/>
  <c r="T32" i="18" s="1"/>
  <c r="U32" i="18"/>
  <c r="V32" i="18" s="1"/>
  <c r="W32" i="18"/>
  <c r="X32" i="18" s="1"/>
  <c r="Y32" i="18"/>
  <c r="Z32" i="18" s="1"/>
  <c r="AA32" i="18"/>
  <c r="AB32" i="18" s="1"/>
  <c r="AC32" i="18"/>
  <c r="AD32" i="18" s="1"/>
  <c r="AE32" i="18"/>
  <c r="AF32" i="18" s="1"/>
  <c r="AG32" i="18"/>
  <c r="AH32" i="18" s="1"/>
  <c r="AI32" i="18"/>
  <c r="AJ32" i="18" s="1"/>
  <c r="AK32" i="18"/>
  <c r="AL32" i="18" s="1"/>
  <c r="AM32" i="18"/>
  <c r="AN32" i="18" s="1"/>
  <c r="AO32" i="18"/>
  <c r="AP32" i="18" s="1"/>
  <c r="B33" i="18"/>
  <c r="D33" i="18"/>
  <c r="E33" i="18"/>
  <c r="F33" i="18" s="1"/>
  <c r="G33" i="18"/>
  <c r="H33" i="18" s="1"/>
  <c r="I33" i="18"/>
  <c r="J33" i="18" s="1"/>
  <c r="K33" i="18"/>
  <c r="L33" i="18" s="1"/>
  <c r="AQ33" i="18" s="1"/>
  <c r="AR33" i="18" s="1"/>
  <c r="M33" i="18"/>
  <c r="N33" i="18" s="1"/>
  <c r="O33" i="18"/>
  <c r="P33" i="18" s="1"/>
  <c r="Q33" i="18"/>
  <c r="R33" i="18" s="1"/>
  <c r="S33" i="18"/>
  <c r="T33" i="18" s="1"/>
  <c r="U33" i="18"/>
  <c r="V33" i="18" s="1"/>
  <c r="W33" i="18"/>
  <c r="X33" i="18" s="1"/>
  <c r="Y33" i="18"/>
  <c r="Z33" i="18" s="1"/>
  <c r="AA33" i="18"/>
  <c r="AB33" i="18" s="1"/>
  <c r="AC33" i="18"/>
  <c r="AD33" i="18" s="1"/>
  <c r="AE33" i="18"/>
  <c r="AF33" i="18" s="1"/>
  <c r="AG33" i="18"/>
  <c r="AH33" i="18" s="1"/>
  <c r="AI33" i="18"/>
  <c r="AJ33" i="18" s="1"/>
  <c r="AK33" i="18"/>
  <c r="AL33" i="18" s="1"/>
  <c r="AM33" i="18"/>
  <c r="AN33" i="18" s="1"/>
  <c r="AO33" i="18"/>
  <c r="AP33" i="18" s="1"/>
  <c r="A34" i="18"/>
  <c r="B34" i="18"/>
  <c r="D34" i="18"/>
  <c r="E34" i="18"/>
  <c r="F34" i="18" s="1"/>
  <c r="G34" i="18"/>
  <c r="H34" i="18" s="1"/>
  <c r="I34" i="18"/>
  <c r="J34" i="18" s="1"/>
  <c r="K34" i="18"/>
  <c r="L34" i="18" s="1"/>
  <c r="AQ34" i="18" s="1"/>
  <c r="AR34" i="18" s="1"/>
  <c r="M34" i="18"/>
  <c r="N34" i="18" s="1"/>
  <c r="O34" i="18"/>
  <c r="P34" i="18" s="1"/>
  <c r="Q34" i="18"/>
  <c r="R34" i="18" s="1"/>
  <c r="S34" i="18"/>
  <c r="T34" i="18" s="1"/>
  <c r="U34" i="18"/>
  <c r="V34" i="18" s="1"/>
  <c r="W34" i="18"/>
  <c r="X34" i="18" s="1"/>
  <c r="Y34" i="18"/>
  <c r="Z34" i="18" s="1"/>
  <c r="AA34" i="18"/>
  <c r="AB34" i="18" s="1"/>
  <c r="AC34" i="18"/>
  <c r="AD34" i="18" s="1"/>
  <c r="AE34" i="18"/>
  <c r="AF34" i="18" s="1"/>
  <c r="AG34" i="18"/>
  <c r="AH34" i="18" s="1"/>
  <c r="AI34" i="18"/>
  <c r="AJ34" i="18" s="1"/>
  <c r="AK34" i="18"/>
  <c r="AL34" i="18" s="1"/>
  <c r="AM34" i="18"/>
  <c r="AN34" i="18" s="1"/>
  <c r="AO34" i="18"/>
  <c r="AP34" i="18" s="1"/>
  <c r="A2" i="23"/>
  <c r="B2" i="23"/>
  <c r="C2" i="23"/>
  <c r="D2" i="23"/>
  <c r="K3" i="23"/>
  <c r="M3" i="23"/>
  <c r="O3" i="23"/>
  <c r="Q3" i="23"/>
  <c r="S3" i="23"/>
  <c r="U3" i="23"/>
  <c r="W3" i="23"/>
  <c r="AC3" i="23"/>
  <c r="AE3" i="23"/>
  <c r="AG3" i="23"/>
  <c r="AI3" i="23"/>
  <c r="AK3" i="23"/>
  <c r="AM3" i="23"/>
  <c r="AO3" i="23"/>
  <c r="A4" i="23"/>
  <c r="B4" i="23"/>
  <c r="C4" i="23"/>
  <c r="D4" i="23"/>
  <c r="E4" i="23"/>
  <c r="F4" i="23" s="1"/>
  <c r="G4" i="23"/>
  <c r="H4" i="23" s="1"/>
  <c r="I4" i="23"/>
  <c r="J4" i="23" s="1"/>
  <c r="K4" i="23"/>
  <c r="L4" i="23" s="1"/>
  <c r="AQ4" i="23" s="1"/>
  <c r="AR4" i="23" s="1"/>
  <c r="M4" i="23"/>
  <c r="N4" i="23" s="1"/>
  <c r="O4" i="23"/>
  <c r="P4" i="23" s="1"/>
  <c r="Q4" i="23"/>
  <c r="R4" i="23" s="1"/>
  <c r="S4" i="23"/>
  <c r="T4" i="23" s="1"/>
  <c r="U4" i="23"/>
  <c r="V4" i="23" s="1"/>
  <c r="W4" i="23"/>
  <c r="X4" i="23" s="1"/>
  <c r="Y4" i="23"/>
  <c r="Z4" i="23" s="1"/>
  <c r="AA4" i="23"/>
  <c r="AB4" i="23" s="1"/>
  <c r="AC4" i="23"/>
  <c r="AD4" i="23" s="1"/>
  <c r="AE4" i="23"/>
  <c r="AF4" i="23" s="1"/>
  <c r="AG4" i="23"/>
  <c r="AH4" i="23" s="1"/>
  <c r="AI4" i="23"/>
  <c r="AJ4" i="23" s="1"/>
  <c r="AK4" i="23"/>
  <c r="AL4" i="23" s="1"/>
  <c r="AM4" i="23"/>
  <c r="AN4" i="23" s="1"/>
  <c r="AO4" i="23"/>
  <c r="AP4" i="23" s="1"/>
  <c r="B5" i="23"/>
  <c r="C5" i="23"/>
  <c r="D5" i="23"/>
  <c r="E5" i="23"/>
  <c r="F5" i="23" s="1"/>
  <c r="G5" i="23"/>
  <c r="H5" i="23" s="1"/>
  <c r="I5" i="23"/>
  <c r="J5" i="23" s="1"/>
  <c r="K5" i="23"/>
  <c r="L5" i="23" s="1"/>
  <c r="AQ5" i="23" s="1"/>
  <c r="AR5" i="23" s="1"/>
  <c r="M5" i="23"/>
  <c r="N5" i="23" s="1"/>
  <c r="O5" i="23"/>
  <c r="P5" i="23" s="1"/>
  <c r="Q5" i="23"/>
  <c r="R5" i="23" s="1"/>
  <c r="S5" i="23"/>
  <c r="T5" i="23" s="1"/>
  <c r="U5" i="23"/>
  <c r="V5" i="23" s="1"/>
  <c r="W5" i="23"/>
  <c r="X5" i="23" s="1"/>
  <c r="Y5" i="23"/>
  <c r="Z5" i="23" s="1"/>
  <c r="AA5" i="23"/>
  <c r="AB5" i="23" s="1"/>
  <c r="AC5" i="23"/>
  <c r="AD5" i="23" s="1"/>
  <c r="AE5" i="23"/>
  <c r="AF5" i="23" s="1"/>
  <c r="AG5" i="23"/>
  <c r="AH5" i="23" s="1"/>
  <c r="AI5" i="23"/>
  <c r="AJ5" i="23" s="1"/>
  <c r="AK5" i="23"/>
  <c r="AL5" i="23" s="1"/>
  <c r="AM5" i="23"/>
  <c r="AN5" i="23" s="1"/>
  <c r="AO5" i="23"/>
  <c r="AP5" i="23" s="1"/>
  <c r="B6" i="23"/>
  <c r="D6" i="23"/>
  <c r="E6" i="23"/>
  <c r="F6" i="23" s="1"/>
  <c r="G6" i="23"/>
  <c r="H6" i="23" s="1"/>
  <c r="I6" i="23"/>
  <c r="J6" i="23" s="1"/>
  <c r="K6" i="23"/>
  <c r="L6" i="23" s="1"/>
  <c r="AQ6" i="23" s="1"/>
  <c r="AR6" i="23" s="1"/>
  <c r="M6" i="23"/>
  <c r="N6" i="23" s="1"/>
  <c r="O6" i="23"/>
  <c r="P6" i="23" s="1"/>
  <c r="Q6" i="23"/>
  <c r="R6" i="23" s="1"/>
  <c r="S6" i="23"/>
  <c r="T6" i="23" s="1"/>
  <c r="U6" i="23"/>
  <c r="V6" i="23" s="1"/>
  <c r="W6" i="23"/>
  <c r="X6" i="23" s="1"/>
  <c r="Y6" i="23"/>
  <c r="Z6" i="23" s="1"/>
  <c r="AA6" i="23"/>
  <c r="AB6" i="23" s="1"/>
  <c r="AC6" i="23"/>
  <c r="AD6" i="23" s="1"/>
  <c r="AE6" i="23"/>
  <c r="AF6" i="23" s="1"/>
  <c r="AG6" i="23"/>
  <c r="AH6" i="23" s="1"/>
  <c r="AI6" i="23"/>
  <c r="AJ6" i="23" s="1"/>
  <c r="AK6" i="23"/>
  <c r="AL6" i="23" s="1"/>
  <c r="AM6" i="23"/>
  <c r="AN6" i="23" s="1"/>
  <c r="AO6" i="23"/>
  <c r="AP6" i="23" s="1"/>
  <c r="B7" i="23"/>
  <c r="D7" i="23"/>
  <c r="E7" i="23"/>
  <c r="F7" i="23" s="1"/>
  <c r="G7" i="23"/>
  <c r="H7" i="23" s="1"/>
  <c r="I7" i="23"/>
  <c r="J7" i="23" s="1"/>
  <c r="K7" i="23"/>
  <c r="L7" i="23" s="1"/>
  <c r="AQ7" i="23" s="1"/>
  <c r="AR7" i="23" s="1"/>
  <c r="M7" i="23"/>
  <c r="N7" i="23" s="1"/>
  <c r="O7" i="23"/>
  <c r="P7" i="23" s="1"/>
  <c r="Q7" i="23"/>
  <c r="R7" i="23" s="1"/>
  <c r="S7" i="23"/>
  <c r="T7" i="23" s="1"/>
  <c r="U7" i="23"/>
  <c r="V7" i="23" s="1"/>
  <c r="W7" i="23"/>
  <c r="X7" i="23" s="1"/>
  <c r="Y7" i="23"/>
  <c r="Z7" i="23" s="1"/>
  <c r="AA7" i="23"/>
  <c r="AB7" i="23" s="1"/>
  <c r="AC7" i="23"/>
  <c r="AD7" i="23" s="1"/>
  <c r="AE7" i="23"/>
  <c r="AF7" i="23" s="1"/>
  <c r="AG7" i="23"/>
  <c r="AH7" i="23" s="1"/>
  <c r="AI7" i="23"/>
  <c r="AJ7" i="23" s="1"/>
  <c r="AK7" i="23"/>
  <c r="AL7" i="23" s="1"/>
  <c r="AM7" i="23"/>
  <c r="AN7" i="23" s="1"/>
  <c r="AO7" i="23"/>
  <c r="AP7" i="23" s="1"/>
  <c r="B8" i="23"/>
  <c r="D8" i="23"/>
  <c r="E8" i="23"/>
  <c r="F8" i="23" s="1"/>
  <c r="G8" i="23"/>
  <c r="H8" i="23" s="1"/>
  <c r="I8" i="23"/>
  <c r="J8" i="23" s="1"/>
  <c r="K8" i="23"/>
  <c r="L8" i="23" s="1"/>
  <c r="AQ8" i="23" s="1"/>
  <c r="AR8" i="23" s="1"/>
  <c r="M8" i="23"/>
  <c r="N8" i="23" s="1"/>
  <c r="O8" i="23"/>
  <c r="P8" i="23" s="1"/>
  <c r="Q8" i="23"/>
  <c r="R8" i="23" s="1"/>
  <c r="S8" i="23"/>
  <c r="T8" i="23" s="1"/>
  <c r="U8" i="23"/>
  <c r="V8" i="23" s="1"/>
  <c r="W8" i="23"/>
  <c r="X8" i="23" s="1"/>
  <c r="Y8" i="23"/>
  <c r="Z8" i="23" s="1"/>
  <c r="AA8" i="23"/>
  <c r="AB8" i="23" s="1"/>
  <c r="AC8" i="23"/>
  <c r="AD8" i="23" s="1"/>
  <c r="AE8" i="23"/>
  <c r="AF8" i="23" s="1"/>
  <c r="AG8" i="23"/>
  <c r="AH8" i="23" s="1"/>
  <c r="AI8" i="23"/>
  <c r="AJ8" i="23" s="1"/>
  <c r="AK8" i="23"/>
  <c r="AL8" i="23" s="1"/>
  <c r="AM8" i="23"/>
  <c r="AN8" i="23" s="1"/>
  <c r="AO8" i="23"/>
  <c r="AP8" i="23" s="1"/>
  <c r="B9" i="23"/>
  <c r="D9" i="23"/>
  <c r="E9" i="23"/>
  <c r="F9" i="23" s="1"/>
  <c r="G9" i="23"/>
  <c r="H9" i="23" s="1"/>
  <c r="I9" i="23"/>
  <c r="J9" i="23" s="1"/>
  <c r="K9" i="23"/>
  <c r="L9" i="23" s="1"/>
  <c r="AQ9" i="23" s="1"/>
  <c r="AR9" i="23" s="1"/>
  <c r="M9" i="23"/>
  <c r="N9" i="23" s="1"/>
  <c r="O9" i="23"/>
  <c r="P9" i="23" s="1"/>
  <c r="Q9" i="23"/>
  <c r="R9" i="23" s="1"/>
  <c r="S9" i="23"/>
  <c r="T9" i="23" s="1"/>
  <c r="U9" i="23"/>
  <c r="V9" i="23" s="1"/>
  <c r="W9" i="23"/>
  <c r="X9" i="23" s="1"/>
  <c r="Y9" i="23"/>
  <c r="Z9" i="23" s="1"/>
  <c r="AA9" i="23"/>
  <c r="AB9" i="23" s="1"/>
  <c r="AC9" i="23"/>
  <c r="AD9" i="23" s="1"/>
  <c r="AE9" i="23"/>
  <c r="AF9" i="23" s="1"/>
  <c r="AG9" i="23"/>
  <c r="AH9" i="23" s="1"/>
  <c r="AI9" i="23"/>
  <c r="AJ9" i="23" s="1"/>
  <c r="AK9" i="23"/>
  <c r="AL9" i="23" s="1"/>
  <c r="AM9" i="23"/>
  <c r="AN9" i="23" s="1"/>
  <c r="AO9" i="23"/>
  <c r="AP9" i="23" s="1"/>
  <c r="B10" i="23"/>
  <c r="C10" i="23"/>
  <c r="D10" i="23"/>
  <c r="E10" i="23"/>
  <c r="F10" i="23" s="1"/>
  <c r="G10" i="23"/>
  <c r="H10" i="23" s="1"/>
  <c r="I10" i="23"/>
  <c r="J10" i="23" s="1"/>
  <c r="K10" i="23"/>
  <c r="L10" i="23" s="1"/>
  <c r="AQ10" i="23" s="1"/>
  <c r="AR10" i="23" s="1"/>
  <c r="M10" i="23"/>
  <c r="N10" i="23" s="1"/>
  <c r="O10" i="23"/>
  <c r="P10" i="23" s="1"/>
  <c r="Q10" i="23"/>
  <c r="R10" i="23" s="1"/>
  <c r="S10" i="23"/>
  <c r="T10" i="23" s="1"/>
  <c r="U10" i="23"/>
  <c r="V10" i="23" s="1"/>
  <c r="W10" i="23"/>
  <c r="X10" i="23" s="1"/>
  <c r="Y10" i="23"/>
  <c r="Z10" i="23" s="1"/>
  <c r="AA10" i="23"/>
  <c r="AB10" i="23" s="1"/>
  <c r="AC10" i="23"/>
  <c r="AD10" i="23" s="1"/>
  <c r="AE10" i="23"/>
  <c r="AF10" i="23" s="1"/>
  <c r="AG10" i="23"/>
  <c r="AH10" i="23" s="1"/>
  <c r="AI10" i="23"/>
  <c r="AJ10" i="23" s="1"/>
  <c r="AK10" i="23"/>
  <c r="AL10" i="23" s="1"/>
  <c r="AM10" i="23"/>
  <c r="AN10" i="23" s="1"/>
  <c r="AO10" i="23"/>
  <c r="AP10" i="23" s="1"/>
  <c r="B11" i="23"/>
  <c r="D11" i="23"/>
  <c r="E11" i="23"/>
  <c r="F11" i="23" s="1"/>
  <c r="G11" i="23"/>
  <c r="H11" i="23" s="1"/>
  <c r="I11" i="23"/>
  <c r="J11" i="23" s="1"/>
  <c r="K11" i="23"/>
  <c r="L11" i="23" s="1"/>
  <c r="AQ11" i="23" s="1"/>
  <c r="AR11" i="23" s="1"/>
  <c r="M11" i="23"/>
  <c r="N11" i="23" s="1"/>
  <c r="O11" i="23"/>
  <c r="P11" i="23" s="1"/>
  <c r="Q11" i="23"/>
  <c r="R11" i="23" s="1"/>
  <c r="S11" i="23"/>
  <c r="T11" i="23" s="1"/>
  <c r="U11" i="23"/>
  <c r="V11" i="23" s="1"/>
  <c r="W11" i="23"/>
  <c r="X11" i="23" s="1"/>
  <c r="Y11" i="23"/>
  <c r="Z11" i="23" s="1"/>
  <c r="AA11" i="23"/>
  <c r="AB11" i="23" s="1"/>
  <c r="AC11" i="23"/>
  <c r="AD11" i="23" s="1"/>
  <c r="AE11" i="23"/>
  <c r="AF11" i="23" s="1"/>
  <c r="AG11" i="23"/>
  <c r="AH11" i="23" s="1"/>
  <c r="AI11" i="23"/>
  <c r="AJ11" i="23" s="1"/>
  <c r="AK11" i="23"/>
  <c r="AL11" i="23" s="1"/>
  <c r="AM11" i="23"/>
  <c r="AN11" i="23" s="1"/>
  <c r="AO11" i="23"/>
  <c r="AP11" i="23" s="1"/>
  <c r="B12" i="23"/>
  <c r="D12" i="23"/>
  <c r="E12" i="23"/>
  <c r="F12" i="23" s="1"/>
  <c r="G12" i="23"/>
  <c r="H12" i="23" s="1"/>
  <c r="I12" i="23"/>
  <c r="J12" i="23" s="1"/>
  <c r="K12" i="23"/>
  <c r="L12" i="23" s="1"/>
  <c r="AQ12" i="23" s="1"/>
  <c r="AR12" i="23" s="1"/>
  <c r="M12" i="23"/>
  <c r="N12" i="23" s="1"/>
  <c r="O12" i="23"/>
  <c r="P12" i="23" s="1"/>
  <c r="Q12" i="23"/>
  <c r="R12" i="23" s="1"/>
  <c r="S12" i="23"/>
  <c r="T12" i="23" s="1"/>
  <c r="U12" i="23"/>
  <c r="V12" i="23" s="1"/>
  <c r="W12" i="23"/>
  <c r="X12" i="23" s="1"/>
  <c r="Y12" i="23"/>
  <c r="Z12" i="23" s="1"/>
  <c r="AA12" i="23"/>
  <c r="AB12" i="23" s="1"/>
  <c r="AC12" i="23"/>
  <c r="AD12" i="23" s="1"/>
  <c r="AE12" i="23"/>
  <c r="AF12" i="23" s="1"/>
  <c r="AG12" i="23"/>
  <c r="AH12" i="23" s="1"/>
  <c r="AI12" i="23"/>
  <c r="AJ12" i="23" s="1"/>
  <c r="AK12" i="23"/>
  <c r="AL12" i="23" s="1"/>
  <c r="AM12" i="23"/>
  <c r="AN12" i="23" s="1"/>
  <c r="AO12" i="23"/>
  <c r="AP12" i="23" s="1"/>
  <c r="B13" i="23"/>
  <c r="D13" i="23"/>
  <c r="E13" i="23"/>
  <c r="F13" i="23" s="1"/>
  <c r="G13" i="23"/>
  <c r="H13" i="23" s="1"/>
  <c r="I13" i="23"/>
  <c r="J13" i="23" s="1"/>
  <c r="K13" i="23"/>
  <c r="L13" i="23" s="1"/>
  <c r="AQ13" i="23" s="1"/>
  <c r="AR13" i="23" s="1"/>
  <c r="M13" i="23"/>
  <c r="N13" i="23" s="1"/>
  <c r="O13" i="23"/>
  <c r="P13" i="23" s="1"/>
  <c r="Q13" i="23"/>
  <c r="R13" i="23" s="1"/>
  <c r="S13" i="23"/>
  <c r="T13" i="23" s="1"/>
  <c r="U13" i="23"/>
  <c r="V13" i="23" s="1"/>
  <c r="W13" i="23"/>
  <c r="X13" i="23" s="1"/>
  <c r="Y13" i="23"/>
  <c r="Z13" i="23" s="1"/>
  <c r="AA13" i="23"/>
  <c r="AB13" i="23" s="1"/>
  <c r="AC13" i="23"/>
  <c r="AD13" i="23" s="1"/>
  <c r="AE13" i="23"/>
  <c r="AF13" i="23" s="1"/>
  <c r="AG13" i="23"/>
  <c r="AH13" i="23" s="1"/>
  <c r="AI13" i="23"/>
  <c r="AJ13" i="23" s="1"/>
  <c r="AK13" i="23"/>
  <c r="AL13" i="23" s="1"/>
  <c r="AM13" i="23"/>
  <c r="AN13" i="23" s="1"/>
  <c r="AO13" i="23"/>
  <c r="AP13" i="23" s="1"/>
  <c r="B14" i="23"/>
  <c r="C14" i="23"/>
  <c r="D14" i="23"/>
  <c r="E14" i="23"/>
  <c r="F14" i="23" s="1"/>
  <c r="G14" i="23"/>
  <c r="H14" i="23" s="1"/>
  <c r="I14" i="23"/>
  <c r="J14" i="23" s="1"/>
  <c r="K14" i="23"/>
  <c r="L14" i="23" s="1"/>
  <c r="AQ14" i="23" s="1"/>
  <c r="AR14" i="23" s="1"/>
  <c r="M14" i="23"/>
  <c r="N14" i="23" s="1"/>
  <c r="O14" i="23"/>
  <c r="P14" i="23" s="1"/>
  <c r="Q14" i="23"/>
  <c r="R14" i="23" s="1"/>
  <c r="S14" i="23"/>
  <c r="T14" i="23" s="1"/>
  <c r="U14" i="23"/>
  <c r="V14" i="23" s="1"/>
  <c r="W14" i="23"/>
  <c r="X14" i="23" s="1"/>
  <c r="Y14" i="23"/>
  <c r="Z14" i="23" s="1"/>
  <c r="AA14" i="23"/>
  <c r="AB14" i="23" s="1"/>
  <c r="AC14" i="23"/>
  <c r="AD14" i="23" s="1"/>
  <c r="AE14" i="23"/>
  <c r="AF14" i="23" s="1"/>
  <c r="AG14" i="23"/>
  <c r="AH14" i="23" s="1"/>
  <c r="AI14" i="23"/>
  <c r="AJ14" i="23" s="1"/>
  <c r="AK14" i="23"/>
  <c r="AL14" i="23" s="1"/>
  <c r="AM14" i="23"/>
  <c r="AN14" i="23" s="1"/>
  <c r="AO14" i="23"/>
  <c r="AP14" i="23" s="1"/>
  <c r="B15" i="23"/>
  <c r="C15" i="23"/>
  <c r="D15" i="23"/>
  <c r="E15" i="23"/>
  <c r="F15" i="23" s="1"/>
  <c r="G15" i="23"/>
  <c r="H15" i="23" s="1"/>
  <c r="I15" i="23"/>
  <c r="J15" i="23" s="1"/>
  <c r="K15" i="23"/>
  <c r="L15" i="23" s="1"/>
  <c r="AQ15" i="23" s="1"/>
  <c r="AR15" i="23" s="1"/>
  <c r="M15" i="23"/>
  <c r="N15" i="23" s="1"/>
  <c r="O15" i="23"/>
  <c r="P15" i="23" s="1"/>
  <c r="Q15" i="23"/>
  <c r="R15" i="23" s="1"/>
  <c r="S15" i="23"/>
  <c r="T15" i="23" s="1"/>
  <c r="U15" i="23"/>
  <c r="V15" i="23" s="1"/>
  <c r="W15" i="23"/>
  <c r="X15" i="23" s="1"/>
  <c r="Y15" i="23"/>
  <c r="Z15" i="23" s="1"/>
  <c r="AA15" i="23"/>
  <c r="AB15" i="23" s="1"/>
  <c r="AC15" i="23"/>
  <c r="AD15" i="23" s="1"/>
  <c r="AE15" i="23"/>
  <c r="AF15" i="23" s="1"/>
  <c r="AG15" i="23"/>
  <c r="AH15" i="23" s="1"/>
  <c r="AI15" i="23"/>
  <c r="AJ15" i="23" s="1"/>
  <c r="AK15" i="23"/>
  <c r="AL15" i="23" s="1"/>
  <c r="AM15" i="23"/>
  <c r="AN15" i="23" s="1"/>
  <c r="AO15" i="23"/>
  <c r="AP15" i="23" s="1"/>
  <c r="B16" i="23"/>
  <c r="C16" i="23"/>
  <c r="D16" i="23"/>
  <c r="E16" i="23"/>
  <c r="F16" i="23" s="1"/>
  <c r="G16" i="23"/>
  <c r="H16" i="23" s="1"/>
  <c r="I16" i="23"/>
  <c r="J16" i="23" s="1"/>
  <c r="K16" i="23"/>
  <c r="L16" i="23" s="1"/>
  <c r="AQ16" i="23" s="1"/>
  <c r="AR16" i="23" s="1"/>
  <c r="M16" i="23"/>
  <c r="N16" i="23" s="1"/>
  <c r="O16" i="23"/>
  <c r="P16" i="23" s="1"/>
  <c r="Q16" i="23"/>
  <c r="R16" i="23" s="1"/>
  <c r="S16" i="23"/>
  <c r="T16" i="23" s="1"/>
  <c r="U16" i="23"/>
  <c r="V16" i="23" s="1"/>
  <c r="W16" i="23"/>
  <c r="X16" i="23" s="1"/>
  <c r="Y16" i="23"/>
  <c r="Z16" i="23" s="1"/>
  <c r="AA16" i="23"/>
  <c r="AB16" i="23" s="1"/>
  <c r="AC16" i="23"/>
  <c r="AD16" i="23" s="1"/>
  <c r="AE16" i="23"/>
  <c r="AF16" i="23" s="1"/>
  <c r="AG16" i="23"/>
  <c r="AH16" i="23" s="1"/>
  <c r="AI16" i="23"/>
  <c r="AJ16" i="23" s="1"/>
  <c r="AK16" i="23"/>
  <c r="AL16" i="23" s="1"/>
  <c r="AM16" i="23"/>
  <c r="AN16" i="23" s="1"/>
  <c r="AO16" i="23"/>
  <c r="AP16" i="23" s="1"/>
  <c r="B17" i="23"/>
  <c r="C17" i="23"/>
  <c r="D17" i="23"/>
  <c r="E17" i="23"/>
  <c r="F17" i="23" s="1"/>
  <c r="G17" i="23"/>
  <c r="H17" i="23" s="1"/>
  <c r="I17" i="23"/>
  <c r="J17" i="23" s="1"/>
  <c r="K17" i="23"/>
  <c r="L17" i="23" s="1"/>
  <c r="AQ17" i="23" s="1"/>
  <c r="AR17" i="23" s="1"/>
  <c r="M17" i="23"/>
  <c r="N17" i="23" s="1"/>
  <c r="O17" i="23"/>
  <c r="P17" i="23" s="1"/>
  <c r="Q17" i="23"/>
  <c r="R17" i="23" s="1"/>
  <c r="S17" i="23"/>
  <c r="T17" i="23" s="1"/>
  <c r="U17" i="23"/>
  <c r="V17" i="23" s="1"/>
  <c r="W17" i="23"/>
  <c r="X17" i="23" s="1"/>
  <c r="Y17" i="23"/>
  <c r="Z17" i="23" s="1"/>
  <c r="AA17" i="23"/>
  <c r="AB17" i="23" s="1"/>
  <c r="AC17" i="23"/>
  <c r="AD17" i="23" s="1"/>
  <c r="AE17" i="23"/>
  <c r="AF17" i="23" s="1"/>
  <c r="AG17" i="23"/>
  <c r="AH17" i="23" s="1"/>
  <c r="AI17" i="23"/>
  <c r="AJ17" i="23" s="1"/>
  <c r="AK17" i="23"/>
  <c r="AL17" i="23" s="1"/>
  <c r="AM17" i="23"/>
  <c r="AN17" i="23" s="1"/>
  <c r="AO17" i="23"/>
  <c r="AP17" i="23" s="1"/>
  <c r="B18" i="23"/>
  <c r="C18" i="23"/>
  <c r="D18" i="23"/>
  <c r="E18" i="23"/>
  <c r="F18" i="23" s="1"/>
  <c r="G18" i="23"/>
  <c r="H18" i="23" s="1"/>
  <c r="I18" i="23"/>
  <c r="J18" i="23" s="1"/>
  <c r="K18" i="23"/>
  <c r="L18" i="23" s="1"/>
  <c r="AQ18" i="23" s="1"/>
  <c r="AR18" i="23" s="1"/>
  <c r="M18" i="23"/>
  <c r="N18" i="23" s="1"/>
  <c r="O18" i="23"/>
  <c r="P18" i="23" s="1"/>
  <c r="Q18" i="23"/>
  <c r="R18" i="23" s="1"/>
  <c r="S18" i="23"/>
  <c r="T18" i="23" s="1"/>
  <c r="U18" i="23"/>
  <c r="V18" i="23" s="1"/>
  <c r="W18" i="23"/>
  <c r="X18" i="23" s="1"/>
  <c r="Y18" i="23"/>
  <c r="Z18" i="23" s="1"/>
  <c r="AA18" i="23"/>
  <c r="AB18" i="23" s="1"/>
  <c r="AC18" i="23"/>
  <c r="AD18" i="23" s="1"/>
  <c r="AE18" i="23"/>
  <c r="AF18" i="23" s="1"/>
  <c r="AG18" i="23"/>
  <c r="AH18" i="23" s="1"/>
  <c r="AI18" i="23"/>
  <c r="AJ18" i="23" s="1"/>
  <c r="AK18" i="23"/>
  <c r="AL18" i="23" s="1"/>
  <c r="AM18" i="23"/>
  <c r="AN18" i="23" s="1"/>
  <c r="AO18" i="23"/>
  <c r="AP18" i="23" s="1"/>
  <c r="B19" i="23"/>
  <c r="C19" i="23"/>
  <c r="D19" i="23"/>
  <c r="E19" i="23"/>
  <c r="F19" i="23" s="1"/>
  <c r="G19" i="23"/>
  <c r="H19" i="23" s="1"/>
  <c r="I19" i="23"/>
  <c r="J19" i="23" s="1"/>
  <c r="K19" i="23"/>
  <c r="L19" i="23" s="1"/>
  <c r="AQ19" i="23" s="1"/>
  <c r="AR19" i="23" s="1"/>
  <c r="M19" i="23"/>
  <c r="N19" i="23" s="1"/>
  <c r="O19" i="23"/>
  <c r="P19" i="23" s="1"/>
  <c r="Q19" i="23"/>
  <c r="R19" i="23" s="1"/>
  <c r="S19" i="23"/>
  <c r="T19" i="23" s="1"/>
  <c r="U19" i="23"/>
  <c r="V19" i="23" s="1"/>
  <c r="W19" i="23"/>
  <c r="X19" i="23" s="1"/>
  <c r="Y19" i="23"/>
  <c r="Z19" i="23" s="1"/>
  <c r="AA19" i="23"/>
  <c r="AB19" i="23" s="1"/>
  <c r="AC19" i="23"/>
  <c r="AD19" i="23" s="1"/>
  <c r="AE19" i="23"/>
  <c r="AF19" i="23" s="1"/>
  <c r="AG19" i="23"/>
  <c r="AH19" i="23" s="1"/>
  <c r="AI19" i="23"/>
  <c r="AJ19" i="23" s="1"/>
  <c r="AK19" i="23"/>
  <c r="AL19" i="23" s="1"/>
  <c r="AM19" i="23"/>
  <c r="AN19" i="23" s="1"/>
  <c r="AO19" i="23"/>
  <c r="AP19" i="23" s="1"/>
  <c r="B20" i="23"/>
  <c r="C20" i="23"/>
  <c r="D20" i="23"/>
  <c r="E20" i="23"/>
  <c r="F20" i="23" s="1"/>
  <c r="G20" i="23"/>
  <c r="H20" i="23" s="1"/>
  <c r="I20" i="23"/>
  <c r="J20" i="23" s="1"/>
  <c r="K20" i="23"/>
  <c r="L20" i="23" s="1"/>
  <c r="AQ20" i="23" s="1"/>
  <c r="AR20" i="23" s="1"/>
  <c r="M20" i="23"/>
  <c r="N20" i="23" s="1"/>
  <c r="O20" i="23"/>
  <c r="P20" i="23" s="1"/>
  <c r="Q20" i="23"/>
  <c r="R20" i="23" s="1"/>
  <c r="S20" i="23"/>
  <c r="T20" i="23" s="1"/>
  <c r="U20" i="23"/>
  <c r="V20" i="23" s="1"/>
  <c r="W20" i="23"/>
  <c r="X20" i="23" s="1"/>
  <c r="Y20" i="23"/>
  <c r="Z20" i="23" s="1"/>
  <c r="AA20" i="23"/>
  <c r="AB20" i="23" s="1"/>
  <c r="AC20" i="23"/>
  <c r="AD20" i="23" s="1"/>
  <c r="AE20" i="23"/>
  <c r="AF20" i="23" s="1"/>
  <c r="AG20" i="23"/>
  <c r="AH20" i="23" s="1"/>
  <c r="AI20" i="23"/>
  <c r="AJ20" i="23" s="1"/>
  <c r="AK20" i="23"/>
  <c r="AL20" i="23" s="1"/>
  <c r="AM20" i="23"/>
  <c r="AN20" i="23" s="1"/>
  <c r="AO20" i="23"/>
  <c r="AP20" i="23" s="1"/>
  <c r="B21" i="23"/>
  <c r="D21" i="23"/>
  <c r="E21" i="23"/>
  <c r="F21" i="23" s="1"/>
  <c r="G21" i="23"/>
  <c r="H21" i="23" s="1"/>
  <c r="I21" i="23"/>
  <c r="J21" i="23" s="1"/>
  <c r="K21" i="23"/>
  <c r="L21" i="23" s="1"/>
  <c r="AQ21" i="23" s="1"/>
  <c r="AR21" i="23" s="1"/>
  <c r="M21" i="23"/>
  <c r="N21" i="23" s="1"/>
  <c r="O21" i="23"/>
  <c r="P21" i="23" s="1"/>
  <c r="Q21" i="23"/>
  <c r="R21" i="23" s="1"/>
  <c r="S21" i="23"/>
  <c r="T21" i="23" s="1"/>
  <c r="U21" i="23"/>
  <c r="V21" i="23" s="1"/>
  <c r="W21" i="23"/>
  <c r="X21" i="23" s="1"/>
  <c r="Y21" i="23"/>
  <c r="Z21" i="23" s="1"/>
  <c r="AA21" i="23"/>
  <c r="AB21" i="23" s="1"/>
  <c r="AC21" i="23"/>
  <c r="AD21" i="23" s="1"/>
  <c r="AE21" i="23"/>
  <c r="AF21" i="23" s="1"/>
  <c r="AG21" i="23"/>
  <c r="AH21" i="23" s="1"/>
  <c r="AI21" i="23"/>
  <c r="AJ21" i="23" s="1"/>
  <c r="AK21" i="23"/>
  <c r="AL21" i="23" s="1"/>
  <c r="AM21" i="23"/>
  <c r="AN21" i="23" s="1"/>
  <c r="AO21" i="23"/>
  <c r="AP21" i="23" s="1"/>
  <c r="B22" i="23"/>
  <c r="D22" i="23"/>
  <c r="E22" i="23"/>
  <c r="F22" i="23" s="1"/>
  <c r="G22" i="23"/>
  <c r="H22" i="23" s="1"/>
  <c r="I22" i="23"/>
  <c r="J22" i="23" s="1"/>
  <c r="K22" i="23"/>
  <c r="L22" i="23" s="1"/>
  <c r="AQ22" i="23" s="1"/>
  <c r="AR22" i="23" s="1"/>
  <c r="M22" i="23"/>
  <c r="N22" i="23" s="1"/>
  <c r="O22" i="23"/>
  <c r="P22" i="23" s="1"/>
  <c r="Q22" i="23"/>
  <c r="R22" i="23" s="1"/>
  <c r="S22" i="23"/>
  <c r="T22" i="23" s="1"/>
  <c r="U22" i="23"/>
  <c r="V22" i="23" s="1"/>
  <c r="W22" i="23"/>
  <c r="X22" i="23" s="1"/>
  <c r="Y22" i="23"/>
  <c r="Z22" i="23" s="1"/>
  <c r="AA22" i="23"/>
  <c r="AB22" i="23" s="1"/>
  <c r="AC22" i="23"/>
  <c r="AD22" i="23" s="1"/>
  <c r="AE22" i="23"/>
  <c r="AF22" i="23" s="1"/>
  <c r="AG22" i="23"/>
  <c r="AH22" i="23" s="1"/>
  <c r="AI22" i="23"/>
  <c r="AJ22" i="23" s="1"/>
  <c r="AK22" i="23"/>
  <c r="AL22" i="23" s="1"/>
  <c r="AM22" i="23"/>
  <c r="AN22" i="23" s="1"/>
  <c r="AO22" i="23"/>
  <c r="AP22" i="23" s="1"/>
  <c r="B23" i="23"/>
  <c r="D23" i="23"/>
  <c r="E23" i="23"/>
  <c r="F23" i="23" s="1"/>
  <c r="G23" i="23"/>
  <c r="H23" i="23" s="1"/>
  <c r="I23" i="23"/>
  <c r="J23" i="23" s="1"/>
  <c r="K23" i="23"/>
  <c r="L23" i="23" s="1"/>
  <c r="AQ23" i="23" s="1"/>
  <c r="AR23" i="23" s="1"/>
  <c r="M23" i="23"/>
  <c r="N23" i="23" s="1"/>
  <c r="O23" i="23"/>
  <c r="P23" i="23" s="1"/>
  <c r="Q23" i="23"/>
  <c r="R23" i="23" s="1"/>
  <c r="S23" i="23"/>
  <c r="T23" i="23" s="1"/>
  <c r="U23" i="23"/>
  <c r="V23" i="23" s="1"/>
  <c r="W23" i="23"/>
  <c r="X23" i="23" s="1"/>
  <c r="Y23" i="23"/>
  <c r="Z23" i="23" s="1"/>
  <c r="AA23" i="23"/>
  <c r="AB23" i="23" s="1"/>
  <c r="AC23" i="23"/>
  <c r="AD23" i="23" s="1"/>
  <c r="AE23" i="23"/>
  <c r="AF23" i="23" s="1"/>
  <c r="AG23" i="23"/>
  <c r="AH23" i="23" s="1"/>
  <c r="AI23" i="23"/>
  <c r="AJ23" i="23" s="1"/>
  <c r="AK23" i="23"/>
  <c r="AL23" i="23" s="1"/>
  <c r="AM23" i="23"/>
  <c r="AN23" i="23" s="1"/>
  <c r="AO23" i="23"/>
  <c r="AP23" i="23" s="1"/>
  <c r="B24" i="23"/>
  <c r="D24" i="23"/>
  <c r="E24" i="23"/>
  <c r="F24" i="23" s="1"/>
  <c r="G24" i="23"/>
  <c r="H24" i="23" s="1"/>
  <c r="I24" i="23"/>
  <c r="J24" i="23" s="1"/>
  <c r="K24" i="23"/>
  <c r="L24" i="23" s="1"/>
  <c r="AQ24" i="23" s="1"/>
  <c r="AR24" i="23" s="1"/>
  <c r="M24" i="23"/>
  <c r="N24" i="23" s="1"/>
  <c r="O24" i="23"/>
  <c r="P24" i="23" s="1"/>
  <c r="Q24" i="23"/>
  <c r="R24" i="23" s="1"/>
  <c r="S24" i="23"/>
  <c r="T24" i="23" s="1"/>
  <c r="U24" i="23"/>
  <c r="V24" i="23" s="1"/>
  <c r="W24" i="23"/>
  <c r="X24" i="23" s="1"/>
  <c r="Y24" i="23"/>
  <c r="Z24" i="23" s="1"/>
  <c r="AA24" i="23"/>
  <c r="AB24" i="23" s="1"/>
  <c r="AC24" i="23"/>
  <c r="AD24" i="23" s="1"/>
  <c r="AE24" i="23"/>
  <c r="AF24" i="23" s="1"/>
  <c r="AG24" i="23"/>
  <c r="AH24" i="23" s="1"/>
  <c r="AI24" i="23"/>
  <c r="AJ24" i="23" s="1"/>
  <c r="AK24" i="23"/>
  <c r="AL24" i="23" s="1"/>
  <c r="AM24" i="23"/>
  <c r="AN24" i="23" s="1"/>
  <c r="AO24" i="23"/>
  <c r="AP24" i="23" s="1"/>
  <c r="B25" i="23"/>
  <c r="D25" i="23"/>
  <c r="E25" i="23"/>
  <c r="F25" i="23" s="1"/>
  <c r="G25" i="23"/>
  <c r="H25" i="23" s="1"/>
  <c r="I25" i="23"/>
  <c r="J25" i="23" s="1"/>
  <c r="K25" i="23"/>
  <c r="L25" i="23" s="1"/>
  <c r="AQ25" i="23" s="1"/>
  <c r="AR25" i="23" s="1"/>
  <c r="M25" i="23"/>
  <c r="N25" i="23" s="1"/>
  <c r="O25" i="23"/>
  <c r="P25" i="23" s="1"/>
  <c r="Q25" i="23"/>
  <c r="R25" i="23" s="1"/>
  <c r="S25" i="23"/>
  <c r="T25" i="23" s="1"/>
  <c r="U25" i="23"/>
  <c r="V25" i="23" s="1"/>
  <c r="W25" i="23"/>
  <c r="X25" i="23" s="1"/>
  <c r="Y25" i="23"/>
  <c r="Z25" i="23" s="1"/>
  <c r="AA25" i="23"/>
  <c r="AB25" i="23" s="1"/>
  <c r="AC25" i="23"/>
  <c r="AD25" i="23" s="1"/>
  <c r="AE25" i="23"/>
  <c r="AF25" i="23" s="1"/>
  <c r="AG25" i="23"/>
  <c r="AH25" i="23" s="1"/>
  <c r="AI25" i="23"/>
  <c r="AJ25" i="23" s="1"/>
  <c r="AK25" i="23"/>
  <c r="AL25" i="23" s="1"/>
  <c r="AM25" i="23"/>
  <c r="AN25" i="23" s="1"/>
  <c r="AO25" i="23"/>
  <c r="AP25" i="23" s="1"/>
  <c r="B26" i="23"/>
  <c r="D26" i="23"/>
  <c r="E26" i="23"/>
  <c r="F26" i="23" s="1"/>
  <c r="G26" i="23"/>
  <c r="H26" i="23" s="1"/>
  <c r="I26" i="23"/>
  <c r="J26" i="23" s="1"/>
  <c r="K26" i="23"/>
  <c r="L26" i="23" s="1"/>
  <c r="AQ26" i="23" s="1"/>
  <c r="AR26" i="23" s="1"/>
  <c r="M26" i="23"/>
  <c r="N26" i="23" s="1"/>
  <c r="O26" i="23"/>
  <c r="P26" i="23" s="1"/>
  <c r="Q26" i="23"/>
  <c r="R26" i="23" s="1"/>
  <c r="S26" i="23"/>
  <c r="T26" i="23" s="1"/>
  <c r="U26" i="23"/>
  <c r="V26" i="23" s="1"/>
  <c r="W26" i="23"/>
  <c r="X26" i="23" s="1"/>
  <c r="Y26" i="23"/>
  <c r="Z26" i="23" s="1"/>
  <c r="AA26" i="23"/>
  <c r="AB26" i="23" s="1"/>
  <c r="AC26" i="23"/>
  <c r="AD26" i="23" s="1"/>
  <c r="AE26" i="23"/>
  <c r="AF26" i="23" s="1"/>
  <c r="AG26" i="23"/>
  <c r="AH26" i="23" s="1"/>
  <c r="AI26" i="23"/>
  <c r="AJ26" i="23" s="1"/>
  <c r="AK26" i="23"/>
  <c r="AL26" i="23" s="1"/>
  <c r="AM26" i="23"/>
  <c r="AN26" i="23" s="1"/>
  <c r="AO26" i="23"/>
  <c r="AP26" i="23" s="1"/>
  <c r="B27" i="23"/>
  <c r="D27" i="23"/>
  <c r="E27" i="23"/>
  <c r="F27" i="23" s="1"/>
  <c r="G27" i="23"/>
  <c r="H27" i="23" s="1"/>
  <c r="I27" i="23"/>
  <c r="J27" i="23" s="1"/>
  <c r="K27" i="23"/>
  <c r="L27" i="23" s="1"/>
  <c r="AQ27" i="23" s="1"/>
  <c r="AR27" i="23" s="1"/>
  <c r="M27" i="23"/>
  <c r="N27" i="23" s="1"/>
  <c r="O27" i="23"/>
  <c r="P27" i="23" s="1"/>
  <c r="Q27" i="23"/>
  <c r="R27" i="23" s="1"/>
  <c r="S27" i="23"/>
  <c r="T27" i="23" s="1"/>
  <c r="U27" i="23"/>
  <c r="V27" i="23" s="1"/>
  <c r="W27" i="23"/>
  <c r="X27" i="23" s="1"/>
  <c r="Y27" i="23"/>
  <c r="Z27" i="23" s="1"/>
  <c r="AA27" i="23"/>
  <c r="AB27" i="23" s="1"/>
  <c r="AC27" i="23"/>
  <c r="AD27" i="23" s="1"/>
  <c r="AE27" i="23"/>
  <c r="AF27" i="23" s="1"/>
  <c r="AG27" i="23"/>
  <c r="AH27" i="23" s="1"/>
  <c r="AI27" i="23"/>
  <c r="AJ27" i="23" s="1"/>
  <c r="AK27" i="23"/>
  <c r="AL27" i="23" s="1"/>
  <c r="AM27" i="23"/>
  <c r="AN27" i="23" s="1"/>
  <c r="AO27" i="23"/>
  <c r="AP27" i="23" s="1"/>
  <c r="B28" i="23"/>
  <c r="D28" i="23"/>
  <c r="E28" i="23"/>
  <c r="F28" i="23" s="1"/>
  <c r="G28" i="23"/>
  <c r="H28" i="23" s="1"/>
  <c r="I28" i="23"/>
  <c r="J28" i="23" s="1"/>
  <c r="K28" i="23"/>
  <c r="L28" i="23" s="1"/>
  <c r="AQ28" i="23" s="1"/>
  <c r="AR28" i="23" s="1"/>
  <c r="M28" i="23"/>
  <c r="N28" i="23" s="1"/>
  <c r="O28" i="23"/>
  <c r="P28" i="23" s="1"/>
  <c r="Q28" i="23"/>
  <c r="R28" i="23" s="1"/>
  <c r="S28" i="23"/>
  <c r="T28" i="23" s="1"/>
  <c r="U28" i="23"/>
  <c r="V28" i="23" s="1"/>
  <c r="W28" i="23"/>
  <c r="X28" i="23" s="1"/>
  <c r="Y28" i="23"/>
  <c r="Z28" i="23" s="1"/>
  <c r="AA28" i="23"/>
  <c r="AB28" i="23" s="1"/>
  <c r="AC28" i="23"/>
  <c r="AD28" i="23" s="1"/>
  <c r="AE28" i="23"/>
  <c r="AF28" i="23" s="1"/>
  <c r="AG28" i="23"/>
  <c r="AH28" i="23" s="1"/>
  <c r="AI28" i="23"/>
  <c r="AJ28" i="23" s="1"/>
  <c r="AK28" i="23"/>
  <c r="AL28" i="23" s="1"/>
  <c r="AM28" i="23"/>
  <c r="AN28" i="23" s="1"/>
  <c r="AO28" i="23"/>
  <c r="AP28" i="23" s="1"/>
  <c r="B29" i="23"/>
  <c r="D29" i="23"/>
  <c r="E29" i="23"/>
  <c r="F29" i="23" s="1"/>
  <c r="G29" i="23"/>
  <c r="H29" i="23" s="1"/>
  <c r="I29" i="23"/>
  <c r="J29" i="23" s="1"/>
  <c r="K29" i="23"/>
  <c r="L29" i="23" s="1"/>
  <c r="AQ29" i="23" s="1"/>
  <c r="AR29" i="23" s="1"/>
  <c r="M29" i="23"/>
  <c r="N29" i="23" s="1"/>
  <c r="O29" i="23"/>
  <c r="P29" i="23" s="1"/>
  <c r="Q29" i="23"/>
  <c r="R29" i="23" s="1"/>
  <c r="S29" i="23"/>
  <c r="T29" i="23" s="1"/>
  <c r="U29" i="23"/>
  <c r="V29" i="23" s="1"/>
  <c r="W29" i="23"/>
  <c r="X29" i="23" s="1"/>
  <c r="Y29" i="23"/>
  <c r="Z29" i="23" s="1"/>
  <c r="AA29" i="23"/>
  <c r="AB29" i="23" s="1"/>
  <c r="AC29" i="23"/>
  <c r="AD29" i="23" s="1"/>
  <c r="AE29" i="23"/>
  <c r="AF29" i="23" s="1"/>
  <c r="AG29" i="23"/>
  <c r="AH29" i="23" s="1"/>
  <c r="AI29" i="23"/>
  <c r="AJ29" i="23" s="1"/>
  <c r="AK29" i="23"/>
  <c r="AL29" i="23" s="1"/>
  <c r="AM29" i="23"/>
  <c r="AN29" i="23" s="1"/>
  <c r="AO29" i="23"/>
  <c r="AP29" i="23" s="1"/>
  <c r="B30" i="23"/>
  <c r="D30" i="23"/>
  <c r="E30" i="23"/>
  <c r="F30" i="23" s="1"/>
  <c r="G30" i="23"/>
  <c r="H30" i="23" s="1"/>
  <c r="I30" i="23"/>
  <c r="J30" i="23" s="1"/>
  <c r="K30" i="23"/>
  <c r="L30" i="23" s="1"/>
  <c r="AQ30" i="23" s="1"/>
  <c r="AR30" i="23" s="1"/>
  <c r="M30" i="23"/>
  <c r="N30" i="23" s="1"/>
  <c r="O30" i="23"/>
  <c r="P30" i="23" s="1"/>
  <c r="Q30" i="23"/>
  <c r="R30" i="23" s="1"/>
  <c r="S30" i="23"/>
  <c r="T30" i="23" s="1"/>
  <c r="U30" i="23"/>
  <c r="V30" i="23" s="1"/>
  <c r="W30" i="23"/>
  <c r="X30" i="23" s="1"/>
  <c r="Y30" i="23"/>
  <c r="Z30" i="23" s="1"/>
  <c r="AA30" i="23"/>
  <c r="AB30" i="23" s="1"/>
  <c r="AC30" i="23"/>
  <c r="AD30" i="23" s="1"/>
  <c r="AE30" i="23"/>
  <c r="AF30" i="23" s="1"/>
  <c r="AG30" i="23"/>
  <c r="AH30" i="23" s="1"/>
  <c r="AI30" i="23"/>
  <c r="AJ30" i="23" s="1"/>
  <c r="AK30" i="23"/>
  <c r="AL30" i="23" s="1"/>
  <c r="AM30" i="23"/>
  <c r="AN30" i="23" s="1"/>
  <c r="AO30" i="23"/>
  <c r="AP30" i="23" s="1"/>
  <c r="B31" i="23"/>
  <c r="D31" i="23"/>
  <c r="E31" i="23"/>
  <c r="F31" i="23" s="1"/>
  <c r="G31" i="23"/>
  <c r="H31" i="23" s="1"/>
  <c r="I31" i="23"/>
  <c r="J31" i="23" s="1"/>
  <c r="K31" i="23"/>
  <c r="L31" i="23" s="1"/>
  <c r="AQ31" i="23" s="1"/>
  <c r="AR31" i="23" s="1"/>
  <c r="M31" i="23"/>
  <c r="N31" i="23" s="1"/>
  <c r="O31" i="23"/>
  <c r="P31" i="23" s="1"/>
  <c r="Q31" i="23"/>
  <c r="R31" i="23" s="1"/>
  <c r="S31" i="23"/>
  <c r="T31" i="23" s="1"/>
  <c r="U31" i="23"/>
  <c r="V31" i="23" s="1"/>
  <c r="W31" i="23"/>
  <c r="X31" i="23" s="1"/>
  <c r="Y31" i="23"/>
  <c r="Z31" i="23" s="1"/>
  <c r="AA31" i="23"/>
  <c r="AB31" i="23" s="1"/>
  <c r="AC31" i="23"/>
  <c r="AD31" i="23" s="1"/>
  <c r="AE31" i="23"/>
  <c r="AF31" i="23" s="1"/>
  <c r="AG31" i="23"/>
  <c r="AH31" i="23" s="1"/>
  <c r="AI31" i="23"/>
  <c r="AJ31" i="23" s="1"/>
  <c r="AK31" i="23"/>
  <c r="AL31" i="23" s="1"/>
  <c r="AM31" i="23"/>
  <c r="AN31" i="23" s="1"/>
  <c r="AO31" i="23"/>
  <c r="AP31" i="23" s="1"/>
  <c r="D32" i="23"/>
  <c r="E32" i="23"/>
  <c r="F32" i="23" s="1"/>
  <c r="G32" i="23"/>
  <c r="H32" i="23" s="1"/>
  <c r="I32" i="23"/>
  <c r="J32" i="23" s="1"/>
  <c r="K32" i="23"/>
  <c r="L32" i="23" s="1"/>
  <c r="AQ32" i="23" s="1"/>
  <c r="AR32" i="23" s="1"/>
  <c r="M32" i="23"/>
  <c r="N32" i="23" s="1"/>
  <c r="O32" i="23"/>
  <c r="P32" i="23" s="1"/>
  <c r="Q32" i="23"/>
  <c r="R32" i="23" s="1"/>
  <c r="S32" i="23"/>
  <c r="T32" i="23" s="1"/>
  <c r="U32" i="23"/>
  <c r="V32" i="23" s="1"/>
  <c r="W32" i="23"/>
  <c r="X32" i="23" s="1"/>
  <c r="Y32" i="23"/>
  <c r="Z32" i="23" s="1"/>
  <c r="AA32" i="23"/>
  <c r="AB32" i="23" s="1"/>
  <c r="AC32" i="23"/>
  <c r="AD32" i="23" s="1"/>
  <c r="AE32" i="23"/>
  <c r="AF32" i="23" s="1"/>
  <c r="AG32" i="23"/>
  <c r="AH32" i="23" s="1"/>
  <c r="AI32" i="23"/>
  <c r="AJ32" i="23" s="1"/>
  <c r="AK32" i="23"/>
  <c r="AL32" i="23" s="1"/>
  <c r="AM32" i="23"/>
  <c r="AN32" i="23" s="1"/>
  <c r="AO32" i="23"/>
  <c r="AP32" i="23" s="1"/>
  <c r="B33" i="23"/>
  <c r="D33" i="23"/>
  <c r="E33" i="23"/>
  <c r="F33" i="23" s="1"/>
  <c r="G33" i="23"/>
  <c r="H33" i="23" s="1"/>
  <c r="I33" i="23"/>
  <c r="J33" i="23" s="1"/>
  <c r="K33" i="23"/>
  <c r="L33" i="23" s="1"/>
  <c r="AQ33" i="23" s="1"/>
  <c r="AR33" i="23" s="1"/>
  <c r="M33" i="23"/>
  <c r="N33" i="23" s="1"/>
  <c r="O33" i="23"/>
  <c r="P33" i="23" s="1"/>
  <c r="Q33" i="23"/>
  <c r="R33" i="23" s="1"/>
  <c r="S33" i="23"/>
  <c r="T33" i="23" s="1"/>
  <c r="U33" i="23"/>
  <c r="V33" i="23" s="1"/>
  <c r="W33" i="23"/>
  <c r="X33" i="23" s="1"/>
  <c r="Y33" i="23"/>
  <c r="Z33" i="23" s="1"/>
  <c r="AA33" i="23"/>
  <c r="AB33" i="23" s="1"/>
  <c r="AC33" i="23"/>
  <c r="AD33" i="23" s="1"/>
  <c r="AE33" i="23"/>
  <c r="AF33" i="23" s="1"/>
  <c r="AG33" i="23"/>
  <c r="AH33" i="23" s="1"/>
  <c r="AI33" i="23"/>
  <c r="AJ33" i="23" s="1"/>
  <c r="AK33" i="23"/>
  <c r="AL33" i="23" s="1"/>
  <c r="AM33" i="23"/>
  <c r="AN33" i="23" s="1"/>
  <c r="AO33" i="23"/>
  <c r="AP33" i="23" s="1"/>
  <c r="B34" i="23"/>
  <c r="D34" i="23"/>
  <c r="E34" i="23"/>
  <c r="F34" i="23" s="1"/>
  <c r="G34" i="23"/>
  <c r="H34" i="23" s="1"/>
  <c r="I34" i="23"/>
  <c r="J34" i="23" s="1"/>
  <c r="K34" i="23"/>
  <c r="L34" i="23" s="1"/>
  <c r="AQ34" i="23" s="1"/>
  <c r="AR34" i="23" s="1"/>
  <c r="M34" i="23"/>
  <c r="N34" i="23" s="1"/>
  <c r="O34" i="23"/>
  <c r="P34" i="23" s="1"/>
  <c r="Q34" i="23"/>
  <c r="R34" i="23" s="1"/>
  <c r="S34" i="23"/>
  <c r="T34" i="23" s="1"/>
  <c r="U34" i="23"/>
  <c r="V34" i="23" s="1"/>
  <c r="W34" i="23"/>
  <c r="X34" i="23" s="1"/>
  <c r="Y34" i="23"/>
  <c r="Z34" i="23" s="1"/>
  <c r="AA34" i="23"/>
  <c r="AB34" i="23" s="1"/>
  <c r="AC34" i="23"/>
  <c r="AD34" i="23" s="1"/>
  <c r="AE34" i="23"/>
  <c r="AF34" i="23" s="1"/>
  <c r="AG34" i="23"/>
  <c r="AH34" i="23" s="1"/>
  <c r="AI34" i="23"/>
  <c r="AJ34" i="23" s="1"/>
  <c r="AK34" i="23"/>
  <c r="AL34" i="23" s="1"/>
  <c r="AM34" i="23"/>
  <c r="AN34" i="23" s="1"/>
  <c r="AO34" i="23"/>
  <c r="AP34" i="23" s="1"/>
  <c r="A1" i="17"/>
  <c r="A1" i="23" s="1"/>
  <c r="A2" i="17"/>
  <c r="B2" i="17"/>
  <c r="C2" i="17"/>
  <c r="D2" i="17"/>
  <c r="A4" i="17"/>
  <c r="E4" i="17"/>
  <c r="F4" i="17" s="1"/>
  <c r="G4" i="17"/>
  <c r="H4" i="17" s="1"/>
  <c r="I4" i="17"/>
  <c r="J4" i="17" s="1"/>
  <c r="K4" i="17"/>
  <c r="L4" i="17" s="1"/>
  <c r="AQ4" i="17" s="1"/>
  <c r="AR4" i="17" s="1"/>
  <c r="M4" i="17"/>
  <c r="N4" i="17" s="1"/>
  <c r="O4" i="17"/>
  <c r="P4" i="17" s="1"/>
  <c r="Q4" i="17"/>
  <c r="R4" i="17" s="1"/>
  <c r="S4" i="17"/>
  <c r="T4" i="17" s="1"/>
  <c r="U4" i="17"/>
  <c r="V4" i="17" s="1"/>
  <c r="W4" i="17"/>
  <c r="X4" i="17" s="1"/>
  <c r="Y4" i="17"/>
  <c r="Z4" i="17" s="1"/>
  <c r="AA4" i="17"/>
  <c r="AB4" i="17" s="1"/>
  <c r="AC4" i="17"/>
  <c r="AD4" i="17" s="1"/>
  <c r="AE4" i="17"/>
  <c r="AF4" i="17" s="1"/>
  <c r="AG4" i="17"/>
  <c r="AH4" i="17" s="1"/>
  <c r="AI4" i="17"/>
  <c r="AJ4" i="17" s="1"/>
  <c r="AK4" i="17"/>
  <c r="AL4" i="17" s="1"/>
  <c r="AM4" i="17"/>
  <c r="AN4" i="17" s="1"/>
  <c r="AO4" i="17"/>
  <c r="AP4" i="17" s="1"/>
  <c r="E5" i="17"/>
  <c r="F5" i="17" s="1"/>
  <c r="G5" i="17"/>
  <c r="H5" i="17" s="1"/>
  <c r="I5" i="17"/>
  <c r="J5" i="17" s="1"/>
  <c r="K5" i="17"/>
  <c r="L5" i="17" s="1"/>
  <c r="AQ5" i="17" s="1"/>
  <c r="AR5" i="17" s="1"/>
  <c r="M5" i="17"/>
  <c r="N5" i="17" s="1"/>
  <c r="O5" i="17"/>
  <c r="P5" i="17" s="1"/>
  <c r="Q5" i="17"/>
  <c r="R5" i="17" s="1"/>
  <c r="S5" i="17"/>
  <c r="T5" i="17" s="1"/>
  <c r="U5" i="17"/>
  <c r="V5" i="17" s="1"/>
  <c r="W5" i="17"/>
  <c r="X5" i="17" s="1"/>
  <c r="Y5" i="17"/>
  <c r="Z5" i="17" s="1"/>
  <c r="AA5" i="17"/>
  <c r="AB5" i="17" s="1"/>
  <c r="AC5" i="17"/>
  <c r="AD5" i="17" s="1"/>
  <c r="AE5" i="17"/>
  <c r="AF5" i="17" s="1"/>
  <c r="AG5" i="17"/>
  <c r="AH5" i="17" s="1"/>
  <c r="AI5" i="17"/>
  <c r="AJ5" i="17" s="1"/>
  <c r="AK5" i="17"/>
  <c r="AL5" i="17" s="1"/>
  <c r="AM5" i="17"/>
  <c r="AN5" i="17" s="1"/>
  <c r="AO5" i="17"/>
  <c r="AP5" i="17" s="1"/>
  <c r="E6" i="17"/>
  <c r="F6" i="17" s="1"/>
  <c r="G6" i="17"/>
  <c r="H6" i="17" s="1"/>
  <c r="I6" i="17"/>
  <c r="J6" i="17" s="1"/>
  <c r="K6" i="17"/>
  <c r="L6" i="17" s="1"/>
  <c r="AQ6" i="17" s="1"/>
  <c r="AR6" i="17" s="1"/>
  <c r="M6" i="17"/>
  <c r="N6" i="17" s="1"/>
  <c r="O6" i="17"/>
  <c r="P6" i="17" s="1"/>
  <c r="Q6" i="17"/>
  <c r="R6" i="17" s="1"/>
  <c r="S6" i="17"/>
  <c r="T6" i="17" s="1"/>
  <c r="U6" i="17"/>
  <c r="V6" i="17" s="1"/>
  <c r="W6" i="17"/>
  <c r="X6" i="17" s="1"/>
  <c r="Y6" i="17"/>
  <c r="Z6" i="17" s="1"/>
  <c r="AA6" i="17"/>
  <c r="AB6" i="17" s="1"/>
  <c r="AC6" i="17"/>
  <c r="AD6" i="17" s="1"/>
  <c r="AE6" i="17"/>
  <c r="AF6" i="17" s="1"/>
  <c r="AG6" i="17"/>
  <c r="AH6" i="17" s="1"/>
  <c r="AI6" i="17"/>
  <c r="AJ6" i="17" s="1"/>
  <c r="AK6" i="17"/>
  <c r="AL6" i="17" s="1"/>
  <c r="AM6" i="17"/>
  <c r="AN6" i="17" s="1"/>
  <c r="AO6" i="17"/>
  <c r="AP6" i="17" s="1"/>
  <c r="E7" i="17"/>
  <c r="F7" i="17" s="1"/>
  <c r="G7" i="17"/>
  <c r="H7" i="17" s="1"/>
  <c r="I7" i="17"/>
  <c r="J7" i="17" s="1"/>
  <c r="K7" i="17"/>
  <c r="L7" i="17" s="1"/>
  <c r="AQ7" i="17" s="1"/>
  <c r="AR7" i="17" s="1"/>
  <c r="M7" i="17"/>
  <c r="N7" i="17" s="1"/>
  <c r="O7" i="17"/>
  <c r="P7" i="17" s="1"/>
  <c r="Q7" i="17"/>
  <c r="R7" i="17" s="1"/>
  <c r="S7" i="17"/>
  <c r="T7" i="17" s="1"/>
  <c r="U7" i="17"/>
  <c r="V7" i="17" s="1"/>
  <c r="W7" i="17"/>
  <c r="X7" i="17" s="1"/>
  <c r="Y7" i="17"/>
  <c r="Z7" i="17" s="1"/>
  <c r="AA7" i="17"/>
  <c r="AB7" i="17" s="1"/>
  <c r="AC7" i="17"/>
  <c r="AD7" i="17" s="1"/>
  <c r="AE7" i="17"/>
  <c r="AF7" i="17" s="1"/>
  <c r="AG7" i="17"/>
  <c r="AH7" i="17" s="1"/>
  <c r="AI7" i="17"/>
  <c r="AJ7" i="17" s="1"/>
  <c r="AK7" i="17"/>
  <c r="AL7" i="17" s="1"/>
  <c r="AM7" i="17"/>
  <c r="AN7" i="17" s="1"/>
  <c r="AO7" i="17"/>
  <c r="AP7" i="17" s="1"/>
  <c r="E8" i="17"/>
  <c r="F8" i="17" s="1"/>
  <c r="G8" i="17"/>
  <c r="H8" i="17" s="1"/>
  <c r="I8" i="17"/>
  <c r="J8" i="17" s="1"/>
  <c r="K8" i="17"/>
  <c r="L8" i="17" s="1"/>
  <c r="AQ8" i="17" s="1"/>
  <c r="AR8" i="17" s="1"/>
  <c r="M8" i="17"/>
  <c r="N8" i="17" s="1"/>
  <c r="O8" i="17"/>
  <c r="P8" i="17" s="1"/>
  <c r="Q8" i="17"/>
  <c r="R8" i="17" s="1"/>
  <c r="S8" i="17"/>
  <c r="T8" i="17" s="1"/>
  <c r="U8" i="17"/>
  <c r="V8" i="17" s="1"/>
  <c r="W8" i="17"/>
  <c r="X8" i="17" s="1"/>
  <c r="Y8" i="17"/>
  <c r="Z8" i="17" s="1"/>
  <c r="AA8" i="17"/>
  <c r="AB8" i="17" s="1"/>
  <c r="AC8" i="17"/>
  <c r="AD8" i="17" s="1"/>
  <c r="AE8" i="17"/>
  <c r="AF8" i="17" s="1"/>
  <c r="AG8" i="17"/>
  <c r="AH8" i="17" s="1"/>
  <c r="AI8" i="17"/>
  <c r="AJ8" i="17" s="1"/>
  <c r="AK8" i="17"/>
  <c r="AL8" i="17" s="1"/>
  <c r="AM8" i="17"/>
  <c r="AN8" i="17" s="1"/>
  <c r="AO8" i="17"/>
  <c r="AP8" i="17" s="1"/>
  <c r="E9" i="17"/>
  <c r="F9" i="17" s="1"/>
  <c r="G9" i="17"/>
  <c r="H9" i="17" s="1"/>
  <c r="I9" i="17"/>
  <c r="J9" i="17" s="1"/>
  <c r="K9" i="17"/>
  <c r="L9" i="17" s="1"/>
  <c r="AQ9" i="17" s="1"/>
  <c r="AR9" i="17" s="1"/>
  <c r="M9" i="17"/>
  <c r="N9" i="17" s="1"/>
  <c r="O9" i="17"/>
  <c r="P9" i="17" s="1"/>
  <c r="Q9" i="17"/>
  <c r="R9" i="17" s="1"/>
  <c r="S9" i="17"/>
  <c r="T9" i="17" s="1"/>
  <c r="U9" i="17"/>
  <c r="V9" i="17" s="1"/>
  <c r="W9" i="17"/>
  <c r="X9" i="17" s="1"/>
  <c r="Y9" i="17"/>
  <c r="Z9" i="17" s="1"/>
  <c r="AA9" i="17"/>
  <c r="AB9" i="17" s="1"/>
  <c r="AC9" i="17"/>
  <c r="AD9" i="17" s="1"/>
  <c r="AE9" i="17"/>
  <c r="AF9" i="17" s="1"/>
  <c r="AG9" i="17"/>
  <c r="AH9" i="17" s="1"/>
  <c r="AI9" i="17"/>
  <c r="AJ9" i="17" s="1"/>
  <c r="AK9" i="17"/>
  <c r="AL9" i="17" s="1"/>
  <c r="AM9" i="17"/>
  <c r="AN9" i="17" s="1"/>
  <c r="AO9" i="17"/>
  <c r="AP9" i="17" s="1"/>
  <c r="E10" i="17"/>
  <c r="F10" i="17" s="1"/>
  <c r="G10" i="17"/>
  <c r="H10" i="17" s="1"/>
  <c r="I10" i="17"/>
  <c r="J10" i="17" s="1"/>
  <c r="K10" i="17"/>
  <c r="L10" i="17" s="1"/>
  <c r="AQ10" i="17" s="1"/>
  <c r="AR10" i="17" s="1"/>
  <c r="M10" i="17"/>
  <c r="N10" i="17" s="1"/>
  <c r="O10" i="17"/>
  <c r="P10" i="17" s="1"/>
  <c r="Q10" i="17"/>
  <c r="R10" i="17" s="1"/>
  <c r="S10" i="17"/>
  <c r="T10" i="17" s="1"/>
  <c r="U10" i="17"/>
  <c r="V10" i="17" s="1"/>
  <c r="W10" i="17"/>
  <c r="X10" i="17" s="1"/>
  <c r="Y10" i="17"/>
  <c r="Z10" i="17" s="1"/>
  <c r="AA10" i="17"/>
  <c r="AB10" i="17" s="1"/>
  <c r="AC10" i="17"/>
  <c r="AD10" i="17" s="1"/>
  <c r="AE10" i="17"/>
  <c r="AF10" i="17" s="1"/>
  <c r="AG10" i="17"/>
  <c r="AH10" i="17" s="1"/>
  <c r="AI10" i="17"/>
  <c r="AJ10" i="17" s="1"/>
  <c r="AK10" i="17"/>
  <c r="AL10" i="17" s="1"/>
  <c r="AM10" i="17"/>
  <c r="AN10" i="17" s="1"/>
  <c r="AO10" i="17"/>
  <c r="AP10" i="17" s="1"/>
  <c r="E11" i="17"/>
  <c r="F11" i="17" s="1"/>
  <c r="G11" i="17"/>
  <c r="H11" i="17" s="1"/>
  <c r="I11" i="17"/>
  <c r="J11" i="17" s="1"/>
  <c r="K11" i="17"/>
  <c r="L11" i="17" s="1"/>
  <c r="AQ11" i="17" s="1"/>
  <c r="AR11" i="17" s="1"/>
  <c r="M11" i="17"/>
  <c r="N11" i="17" s="1"/>
  <c r="O11" i="17"/>
  <c r="P11" i="17" s="1"/>
  <c r="Q11" i="17"/>
  <c r="R11" i="17" s="1"/>
  <c r="S11" i="17"/>
  <c r="T11" i="17" s="1"/>
  <c r="U11" i="17"/>
  <c r="V11" i="17" s="1"/>
  <c r="W11" i="17"/>
  <c r="X11" i="17" s="1"/>
  <c r="Y11" i="17"/>
  <c r="Z11" i="17" s="1"/>
  <c r="AA11" i="17"/>
  <c r="AB11" i="17" s="1"/>
  <c r="AC11" i="17"/>
  <c r="AD11" i="17" s="1"/>
  <c r="AE11" i="17"/>
  <c r="AF11" i="17" s="1"/>
  <c r="AG11" i="17"/>
  <c r="AH11" i="17" s="1"/>
  <c r="AI11" i="17"/>
  <c r="AJ11" i="17" s="1"/>
  <c r="AK11" i="17"/>
  <c r="AL11" i="17" s="1"/>
  <c r="AM11" i="17"/>
  <c r="AN11" i="17" s="1"/>
  <c r="AO11" i="17"/>
  <c r="AP11" i="17" s="1"/>
  <c r="E12" i="17"/>
  <c r="F12" i="17" s="1"/>
  <c r="G12" i="17"/>
  <c r="H12" i="17" s="1"/>
  <c r="I12" i="17"/>
  <c r="J12" i="17" s="1"/>
  <c r="K12" i="17"/>
  <c r="L12" i="17" s="1"/>
  <c r="AQ12" i="17" s="1"/>
  <c r="AR12" i="17" s="1"/>
  <c r="M12" i="17"/>
  <c r="N12" i="17" s="1"/>
  <c r="O12" i="17"/>
  <c r="P12" i="17" s="1"/>
  <c r="Q12" i="17"/>
  <c r="R12" i="17" s="1"/>
  <c r="S12" i="17"/>
  <c r="T12" i="17" s="1"/>
  <c r="U12" i="17"/>
  <c r="V12" i="17" s="1"/>
  <c r="W12" i="17"/>
  <c r="X12" i="17" s="1"/>
  <c r="Y12" i="17"/>
  <c r="Z12" i="17" s="1"/>
  <c r="AA12" i="17"/>
  <c r="AB12" i="17" s="1"/>
  <c r="AC12" i="17"/>
  <c r="AD12" i="17" s="1"/>
  <c r="AE12" i="17"/>
  <c r="AF12" i="17" s="1"/>
  <c r="AG12" i="17"/>
  <c r="AH12" i="17" s="1"/>
  <c r="AI12" i="17"/>
  <c r="AJ12" i="17" s="1"/>
  <c r="AK12" i="17"/>
  <c r="AL12" i="17" s="1"/>
  <c r="AM12" i="17"/>
  <c r="AN12" i="17" s="1"/>
  <c r="AO12" i="17"/>
  <c r="AP12" i="17" s="1"/>
  <c r="E13" i="17"/>
  <c r="F13" i="17" s="1"/>
  <c r="G13" i="17"/>
  <c r="H13" i="17" s="1"/>
  <c r="I13" i="17"/>
  <c r="J13" i="17" s="1"/>
  <c r="K13" i="17"/>
  <c r="L13" i="17" s="1"/>
  <c r="AQ13" i="17" s="1"/>
  <c r="AR13" i="17" s="1"/>
  <c r="M13" i="17"/>
  <c r="N13" i="17" s="1"/>
  <c r="O13" i="17"/>
  <c r="P13" i="17" s="1"/>
  <c r="Q13" i="17"/>
  <c r="R13" i="17" s="1"/>
  <c r="S13" i="17"/>
  <c r="T13" i="17" s="1"/>
  <c r="U13" i="17"/>
  <c r="V13" i="17" s="1"/>
  <c r="W13" i="17"/>
  <c r="X13" i="17" s="1"/>
  <c r="Y13" i="17"/>
  <c r="Z13" i="17" s="1"/>
  <c r="AA13" i="17"/>
  <c r="AB13" i="17" s="1"/>
  <c r="AC13" i="17"/>
  <c r="AD13" i="17" s="1"/>
  <c r="AE13" i="17"/>
  <c r="AF13" i="17" s="1"/>
  <c r="AG13" i="17"/>
  <c r="AH13" i="17" s="1"/>
  <c r="AI13" i="17"/>
  <c r="AJ13" i="17" s="1"/>
  <c r="AK13" i="17"/>
  <c r="AL13" i="17" s="1"/>
  <c r="AM13" i="17"/>
  <c r="AN13" i="17" s="1"/>
  <c r="AO13" i="17"/>
  <c r="AP13" i="17" s="1"/>
  <c r="E14" i="17"/>
  <c r="F14" i="17" s="1"/>
  <c r="G14" i="17"/>
  <c r="H14" i="17" s="1"/>
  <c r="I14" i="17"/>
  <c r="J14" i="17" s="1"/>
  <c r="K14" i="17"/>
  <c r="L14" i="17" s="1"/>
  <c r="AQ14" i="17" s="1"/>
  <c r="AR14" i="17" s="1"/>
  <c r="M14" i="17"/>
  <c r="N14" i="17" s="1"/>
  <c r="O14" i="17"/>
  <c r="P14" i="17" s="1"/>
  <c r="Q14" i="17"/>
  <c r="R14" i="17" s="1"/>
  <c r="S14" i="17"/>
  <c r="T14" i="17" s="1"/>
  <c r="U14" i="17"/>
  <c r="V14" i="17" s="1"/>
  <c r="W14" i="17"/>
  <c r="X14" i="17" s="1"/>
  <c r="Y14" i="17"/>
  <c r="Z14" i="17" s="1"/>
  <c r="AA14" i="17"/>
  <c r="AB14" i="17" s="1"/>
  <c r="AC14" i="17"/>
  <c r="AD14" i="17" s="1"/>
  <c r="AE14" i="17"/>
  <c r="AF14" i="17" s="1"/>
  <c r="AG14" i="17"/>
  <c r="AH14" i="17" s="1"/>
  <c r="AI14" i="17"/>
  <c r="AJ14" i="17" s="1"/>
  <c r="AK14" i="17"/>
  <c r="AL14" i="17" s="1"/>
  <c r="AM14" i="17"/>
  <c r="AN14" i="17" s="1"/>
  <c r="AO14" i="17"/>
  <c r="AP14" i="17" s="1"/>
  <c r="E15" i="17"/>
  <c r="F15" i="17" s="1"/>
  <c r="G15" i="17"/>
  <c r="H15" i="17" s="1"/>
  <c r="I15" i="17"/>
  <c r="J15" i="17" s="1"/>
  <c r="K15" i="17"/>
  <c r="L15" i="17" s="1"/>
  <c r="AQ15" i="17" s="1"/>
  <c r="AR15" i="17" s="1"/>
  <c r="M15" i="17"/>
  <c r="N15" i="17" s="1"/>
  <c r="O15" i="17"/>
  <c r="P15" i="17" s="1"/>
  <c r="Q15" i="17"/>
  <c r="R15" i="17" s="1"/>
  <c r="S15" i="17"/>
  <c r="T15" i="17" s="1"/>
  <c r="U15" i="17"/>
  <c r="V15" i="17" s="1"/>
  <c r="W15" i="17"/>
  <c r="X15" i="17" s="1"/>
  <c r="Y15" i="17"/>
  <c r="Z15" i="17" s="1"/>
  <c r="AA15" i="17"/>
  <c r="AB15" i="17" s="1"/>
  <c r="AC15" i="17"/>
  <c r="AD15" i="17" s="1"/>
  <c r="AE15" i="17"/>
  <c r="AF15" i="17" s="1"/>
  <c r="AG15" i="17"/>
  <c r="AH15" i="17" s="1"/>
  <c r="AI15" i="17"/>
  <c r="AJ15" i="17" s="1"/>
  <c r="AK15" i="17"/>
  <c r="AL15" i="17" s="1"/>
  <c r="AM15" i="17"/>
  <c r="AN15" i="17" s="1"/>
  <c r="AO15" i="17"/>
  <c r="AP15" i="17" s="1"/>
  <c r="E16" i="17"/>
  <c r="F16" i="17" s="1"/>
  <c r="G16" i="17"/>
  <c r="H16" i="17" s="1"/>
  <c r="I16" i="17"/>
  <c r="J16" i="17" s="1"/>
  <c r="K16" i="17"/>
  <c r="L16" i="17" s="1"/>
  <c r="AQ16" i="17" s="1"/>
  <c r="AR16" i="17" s="1"/>
  <c r="M16" i="17"/>
  <c r="N16" i="17" s="1"/>
  <c r="O16" i="17"/>
  <c r="P16" i="17" s="1"/>
  <c r="Q16" i="17"/>
  <c r="R16" i="17" s="1"/>
  <c r="S16" i="17"/>
  <c r="T16" i="17" s="1"/>
  <c r="U16" i="17"/>
  <c r="V16" i="17" s="1"/>
  <c r="W16" i="17"/>
  <c r="X16" i="17" s="1"/>
  <c r="Y16" i="17"/>
  <c r="Z16" i="17" s="1"/>
  <c r="AA16" i="17"/>
  <c r="AB16" i="17" s="1"/>
  <c r="AC16" i="17"/>
  <c r="AD16" i="17" s="1"/>
  <c r="AE16" i="17"/>
  <c r="AF16" i="17" s="1"/>
  <c r="AG16" i="17"/>
  <c r="AH16" i="17" s="1"/>
  <c r="AI16" i="17"/>
  <c r="AJ16" i="17" s="1"/>
  <c r="AK16" i="17"/>
  <c r="AL16" i="17" s="1"/>
  <c r="AM16" i="17"/>
  <c r="AN16" i="17" s="1"/>
  <c r="AO16" i="17"/>
  <c r="AP16" i="17" s="1"/>
  <c r="E17" i="17"/>
  <c r="F17" i="17" s="1"/>
  <c r="G17" i="17"/>
  <c r="H17" i="17" s="1"/>
  <c r="I17" i="17"/>
  <c r="J17" i="17" s="1"/>
  <c r="K17" i="17"/>
  <c r="L17" i="17" s="1"/>
  <c r="AQ17" i="17" s="1"/>
  <c r="AR17" i="17" s="1"/>
  <c r="M17" i="17"/>
  <c r="N17" i="17" s="1"/>
  <c r="O17" i="17"/>
  <c r="P17" i="17" s="1"/>
  <c r="Q17" i="17"/>
  <c r="R17" i="17" s="1"/>
  <c r="S17" i="17"/>
  <c r="T17" i="17" s="1"/>
  <c r="U17" i="17"/>
  <c r="V17" i="17" s="1"/>
  <c r="W17" i="17"/>
  <c r="X17" i="17" s="1"/>
  <c r="Y17" i="17"/>
  <c r="Z17" i="17" s="1"/>
  <c r="AA17" i="17"/>
  <c r="AB17" i="17" s="1"/>
  <c r="AC17" i="17"/>
  <c r="AD17" i="17" s="1"/>
  <c r="AE17" i="17"/>
  <c r="AF17" i="17" s="1"/>
  <c r="AG17" i="17"/>
  <c r="AH17" i="17" s="1"/>
  <c r="AI17" i="17"/>
  <c r="AJ17" i="17" s="1"/>
  <c r="AK17" i="17"/>
  <c r="AL17" i="17" s="1"/>
  <c r="AM17" i="17"/>
  <c r="AN17" i="17" s="1"/>
  <c r="AO17" i="17"/>
  <c r="AP17" i="17" s="1"/>
  <c r="E18" i="17"/>
  <c r="F18" i="17" s="1"/>
  <c r="G18" i="17"/>
  <c r="H18" i="17" s="1"/>
  <c r="I18" i="17"/>
  <c r="J18" i="17" s="1"/>
  <c r="K18" i="17"/>
  <c r="L18" i="17" s="1"/>
  <c r="AQ18" i="17" s="1"/>
  <c r="AR18" i="17" s="1"/>
  <c r="M18" i="17"/>
  <c r="N18" i="17" s="1"/>
  <c r="O18" i="17"/>
  <c r="P18" i="17" s="1"/>
  <c r="Q18" i="17"/>
  <c r="R18" i="17" s="1"/>
  <c r="S18" i="17"/>
  <c r="T18" i="17" s="1"/>
  <c r="U18" i="17"/>
  <c r="V18" i="17" s="1"/>
  <c r="W18" i="17"/>
  <c r="X18" i="17" s="1"/>
  <c r="Y18" i="17"/>
  <c r="Z18" i="17" s="1"/>
  <c r="AA18" i="17"/>
  <c r="AB18" i="17" s="1"/>
  <c r="AC18" i="17"/>
  <c r="AD18" i="17" s="1"/>
  <c r="AE18" i="17"/>
  <c r="AF18" i="17" s="1"/>
  <c r="AG18" i="17"/>
  <c r="AH18" i="17" s="1"/>
  <c r="AI18" i="17"/>
  <c r="AJ18" i="17" s="1"/>
  <c r="AK18" i="17"/>
  <c r="AL18" i="17" s="1"/>
  <c r="AM18" i="17"/>
  <c r="AN18" i="17" s="1"/>
  <c r="AO18" i="17"/>
  <c r="AP18" i="17" s="1"/>
  <c r="E19" i="17"/>
  <c r="F19" i="17" s="1"/>
  <c r="G19" i="17"/>
  <c r="H19" i="17" s="1"/>
  <c r="I19" i="17"/>
  <c r="J19" i="17" s="1"/>
  <c r="K19" i="17"/>
  <c r="L19" i="17" s="1"/>
  <c r="AQ19" i="17" s="1"/>
  <c r="AR19" i="17" s="1"/>
  <c r="M19" i="17"/>
  <c r="N19" i="17" s="1"/>
  <c r="O19" i="17"/>
  <c r="P19" i="17" s="1"/>
  <c r="Q19" i="17"/>
  <c r="R19" i="17" s="1"/>
  <c r="S19" i="17"/>
  <c r="T19" i="17" s="1"/>
  <c r="U19" i="17"/>
  <c r="V19" i="17" s="1"/>
  <c r="W19" i="17"/>
  <c r="X19" i="17" s="1"/>
  <c r="Y19" i="17"/>
  <c r="Z19" i="17" s="1"/>
  <c r="AA19" i="17"/>
  <c r="AB19" i="17" s="1"/>
  <c r="AC19" i="17"/>
  <c r="AD19" i="17" s="1"/>
  <c r="AE19" i="17"/>
  <c r="AF19" i="17" s="1"/>
  <c r="AG19" i="17"/>
  <c r="AH19" i="17" s="1"/>
  <c r="AI19" i="17"/>
  <c r="AJ19" i="17" s="1"/>
  <c r="AK19" i="17"/>
  <c r="AL19" i="17" s="1"/>
  <c r="AM19" i="17"/>
  <c r="AN19" i="17" s="1"/>
  <c r="AO19" i="17"/>
  <c r="AP19" i="17" s="1"/>
  <c r="E20" i="17"/>
  <c r="F20" i="17" s="1"/>
  <c r="G20" i="17"/>
  <c r="H20" i="17" s="1"/>
  <c r="I20" i="17"/>
  <c r="J20" i="17" s="1"/>
  <c r="K20" i="17"/>
  <c r="L20" i="17" s="1"/>
  <c r="AQ20" i="17" s="1"/>
  <c r="AR20" i="17" s="1"/>
  <c r="M20" i="17"/>
  <c r="N20" i="17" s="1"/>
  <c r="O20" i="17"/>
  <c r="P20" i="17" s="1"/>
  <c r="Q20" i="17"/>
  <c r="R20" i="17" s="1"/>
  <c r="S20" i="17"/>
  <c r="T20" i="17" s="1"/>
  <c r="U20" i="17"/>
  <c r="V20" i="17" s="1"/>
  <c r="W20" i="17"/>
  <c r="X20" i="17" s="1"/>
  <c r="Y20" i="17"/>
  <c r="Z20" i="17" s="1"/>
  <c r="AA20" i="17"/>
  <c r="AB20" i="17" s="1"/>
  <c r="AC20" i="17"/>
  <c r="AD20" i="17" s="1"/>
  <c r="AE20" i="17"/>
  <c r="AF20" i="17" s="1"/>
  <c r="AG20" i="17"/>
  <c r="AH20" i="17" s="1"/>
  <c r="AI20" i="17"/>
  <c r="AJ20" i="17" s="1"/>
  <c r="AK20" i="17"/>
  <c r="AL20" i="17" s="1"/>
  <c r="AM20" i="17"/>
  <c r="AN20" i="17" s="1"/>
  <c r="AO20" i="17"/>
  <c r="AP20" i="17" s="1"/>
  <c r="E21" i="17"/>
  <c r="F21" i="17" s="1"/>
  <c r="G21" i="17"/>
  <c r="H21" i="17" s="1"/>
  <c r="I21" i="17"/>
  <c r="J21" i="17" s="1"/>
  <c r="K21" i="17"/>
  <c r="L21" i="17" s="1"/>
  <c r="AQ21" i="17" s="1"/>
  <c r="AR21" i="17" s="1"/>
  <c r="M21" i="17"/>
  <c r="N21" i="17" s="1"/>
  <c r="O21" i="17"/>
  <c r="P21" i="17" s="1"/>
  <c r="Q21" i="17"/>
  <c r="R21" i="17" s="1"/>
  <c r="S21" i="17"/>
  <c r="T21" i="17" s="1"/>
  <c r="U21" i="17"/>
  <c r="V21" i="17" s="1"/>
  <c r="W21" i="17"/>
  <c r="X21" i="17" s="1"/>
  <c r="Y21" i="17"/>
  <c r="Z21" i="17" s="1"/>
  <c r="AA21" i="17"/>
  <c r="AB21" i="17" s="1"/>
  <c r="AC21" i="17"/>
  <c r="AD21" i="17" s="1"/>
  <c r="AE21" i="17"/>
  <c r="AF21" i="17" s="1"/>
  <c r="AG21" i="17"/>
  <c r="AH21" i="17" s="1"/>
  <c r="AI21" i="17"/>
  <c r="AJ21" i="17" s="1"/>
  <c r="AK21" i="17"/>
  <c r="AL21" i="17" s="1"/>
  <c r="AM21" i="17"/>
  <c r="AN21" i="17" s="1"/>
  <c r="AO21" i="17"/>
  <c r="AP21" i="17" s="1"/>
  <c r="E22" i="17"/>
  <c r="F22" i="17" s="1"/>
  <c r="G22" i="17"/>
  <c r="H22" i="17" s="1"/>
  <c r="I22" i="17"/>
  <c r="J22" i="17" s="1"/>
  <c r="K22" i="17"/>
  <c r="L22" i="17" s="1"/>
  <c r="AQ22" i="17" s="1"/>
  <c r="AR22" i="17" s="1"/>
  <c r="M22" i="17"/>
  <c r="N22" i="17" s="1"/>
  <c r="O22" i="17"/>
  <c r="P22" i="17" s="1"/>
  <c r="Q22" i="17"/>
  <c r="R22" i="17" s="1"/>
  <c r="S22" i="17"/>
  <c r="T22" i="17" s="1"/>
  <c r="U22" i="17"/>
  <c r="V22" i="17" s="1"/>
  <c r="W22" i="17"/>
  <c r="X22" i="17" s="1"/>
  <c r="Y22" i="17"/>
  <c r="Z22" i="17" s="1"/>
  <c r="AA22" i="17"/>
  <c r="AB22" i="17" s="1"/>
  <c r="AC22" i="17"/>
  <c r="AD22" i="17" s="1"/>
  <c r="AE22" i="17"/>
  <c r="AF22" i="17" s="1"/>
  <c r="AG22" i="17"/>
  <c r="AH22" i="17" s="1"/>
  <c r="AI22" i="17"/>
  <c r="AJ22" i="17" s="1"/>
  <c r="AK22" i="17"/>
  <c r="AL22" i="17" s="1"/>
  <c r="AM22" i="17"/>
  <c r="AN22" i="17" s="1"/>
  <c r="AO22" i="17"/>
  <c r="AP22" i="17" s="1"/>
  <c r="E23" i="17"/>
  <c r="F23" i="17" s="1"/>
  <c r="G23" i="17"/>
  <c r="H23" i="17" s="1"/>
  <c r="I23" i="17"/>
  <c r="J23" i="17" s="1"/>
  <c r="K23" i="17"/>
  <c r="L23" i="17" s="1"/>
  <c r="AQ23" i="17" s="1"/>
  <c r="AR23" i="17" s="1"/>
  <c r="M23" i="17"/>
  <c r="N23" i="17" s="1"/>
  <c r="O23" i="17"/>
  <c r="P23" i="17" s="1"/>
  <c r="Q23" i="17"/>
  <c r="R23" i="17" s="1"/>
  <c r="S23" i="17"/>
  <c r="T23" i="17" s="1"/>
  <c r="U23" i="17"/>
  <c r="V23" i="17" s="1"/>
  <c r="W23" i="17"/>
  <c r="X23" i="17" s="1"/>
  <c r="Y23" i="17"/>
  <c r="Z23" i="17" s="1"/>
  <c r="AA23" i="17"/>
  <c r="AB23" i="17" s="1"/>
  <c r="AC23" i="17"/>
  <c r="AD23" i="17" s="1"/>
  <c r="AE23" i="17"/>
  <c r="AF23" i="17" s="1"/>
  <c r="AG23" i="17"/>
  <c r="AH23" i="17" s="1"/>
  <c r="AI23" i="17"/>
  <c r="AJ23" i="17" s="1"/>
  <c r="AK23" i="17"/>
  <c r="AL23" i="17" s="1"/>
  <c r="AM23" i="17"/>
  <c r="AN23" i="17" s="1"/>
  <c r="AO23" i="17"/>
  <c r="AP23" i="17" s="1"/>
  <c r="E24" i="17"/>
  <c r="F24" i="17" s="1"/>
  <c r="G24" i="17"/>
  <c r="H24" i="17" s="1"/>
  <c r="I24" i="17"/>
  <c r="J24" i="17" s="1"/>
  <c r="K24" i="17"/>
  <c r="L24" i="17" s="1"/>
  <c r="AQ24" i="17" s="1"/>
  <c r="AR24" i="17" s="1"/>
  <c r="M24" i="17"/>
  <c r="N24" i="17" s="1"/>
  <c r="O24" i="17"/>
  <c r="P24" i="17" s="1"/>
  <c r="Q24" i="17"/>
  <c r="R24" i="17" s="1"/>
  <c r="S24" i="17"/>
  <c r="T24" i="17" s="1"/>
  <c r="U24" i="17"/>
  <c r="V24" i="17" s="1"/>
  <c r="W24" i="17"/>
  <c r="X24" i="17" s="1"/>
  <c r="Y24" i="17"/>
  <c r="Z24" i="17" s="1"/>
  <c r="AA24" i="17"/>
  <c r="AB24" i="17" s="1"/>
  <c r="AC24" i="17"/>
  <c r="AD24" i="17" s="1"/>
  <c r="AE24" i="17"/>
  <c r="AF24" i="17" s="1"/>
  <c r="AG24" i="17"/>
  <c r="AH24" i="17" s="1"/>
  <c r="AI24" i="17"/>
  <c r="AJ24" i="17" s="1"/>
  <c r="AK24" i="17"/>
  <c r="AL24" i="17" s="1"/>
  <c r="AM24" i="17"/>
  <c r="AN24" i="17" s="1"/>
  <c r="AO24" i="17"/>
  <c r="AP24" i="17" s="1"/>
  <c r="E25" i="17"/>
  <c r="F25" i="17" s="1"/>
  <c r="G25" i="17"/>
  <c r="H25" i="17" s="1"/>
  <c r="I25" i="17"/>
  <c r="J25" i="17" s="1"/>
  <c r="K25" i="17"/>
  <c r="L25" i="17" s="1"/>
  <c r="AQ25" i="17" s="1"/>
  <c r="AR25" i="17" s="1"/>
  <c r="M25" i="17"/>
  <c r="N25" i="17" s="1"/>
  <c r="O25" i="17"/>
  <c r="P25" i="17" s="1"/>
  <c r="Q25" i="17"/>
  <c r="R25" i="17" s="1"/>
  <c r="S25" i="17"/>
  <c r="T25" i="17" s="1"/>
  <c r="U25" i="17"/>
  <c r="V25" i="17" s="1"/>
  <c r="W25" i="17"/>
  <c r="X25" i="17" s="1"/>
  <c r="Y25" i="17"/>
  <c r="Z25" i="17" s="1"/>
  <c r="AA25" i="17"/>
  <c r="AB25" i="17" s="1"/>
  <c r="AC25" i="17"/>
  <c r="AD25" i="17" s="1"/>
  <c r="AE25" i="17"/>
  <c r="AF25" i="17" s="1"/>
  <c r="AG25" i="17"/>
  <c r="AH25" i="17" s="1"/>
  <c r="AI25" i="17"/>
  <c r="AJ25" i="17" s="1"/>
  <c r="AK25" i="17"/>
  <c r="AL25" i="17" s="1"/>
  <c r="AM25" i="17"/>
  <c r="AN25" i="17" s="1"/>
  <c r="AO25" i="17"/>
  <c r="AP25" i="17" s="1"/>
  <c r="E26" i="17"/>
  <c r="F26" i="17" s="1"/>
  <c r="G26" i="17"/>
  <c r="H26" i="17" s="1"/>
  <c r="I26" i="17"/>
  <c r="J26" i="17" s="1"/>
  <c r="K26" i="17"/>
  <c r="L26" i="17" s="1"/>
  <c r="AQ26" i="17" s="1"/>
  <c r="AR26" i="17" s="1"/>
  <c r="M26" i="17"/>
  <c r="N26" i="17" s="1"/>
  <c r="O26" i="17"/>
  <c r="P26" i="17" s="1"/>
  <c r="Q26" i="17"/>
  <c r="R26" i="17" s="1"/>
  <c r="S26" i="17"/>
  <c r="T26" i="17" s="1"/>
  <c r="U26" i="17"/>
  <c r="V26" i="17" s="1"/>
  <c r="W26" i="17"/>
  <c r="X26" i="17" s="1"/>
  <c r="Y26" i="17"/>
  <c r="Z26" i="17" s="1"/>
  <c r="AA26" i="17"/>
  <c r="AB26" i="17" s="1"/>
  <c r="AC26" i="17"/>
  <c r="AD26" i="17" s="1"/>
  <c r="AE26" i="17"/>
  <c r="AF26" i="17" s="1"/>
  <c r="AG26" i="17"/>
  <c r="AH26" i="17" s="1"/>
  <c r="AI26" i="17"/>
  <c r="AJ26" i="17" s="1"/>
  <c r="AK26" i="17"/>
  <c r="AL26" i="17" s="1"/>
  <c r="AM26" i="17"/>
  <c r="AN26" i="17" s="1"/>
  <c r="AO26" i="17"/>
  <c r="AP26" i="17" s="1"/>
  <c r="E27" i="17"/>
  <c r="F27" i="17" s="1"/>
  <c r="G27" i="17"/>
  <c r="H27" i="17" s="1"/>
  <c r="I27" i="17"/>
  <c r="J27" i="17" s="1"/>
  <c r="K27" i="17"/>
  <c r="L27" i="17" s="1"/>
  <c r="AQ27" i="17" s="1"/>
  <c r="AR27" i="17" s="1"/>
  <c r="M27" i="17"/>
  <c r="N27" i="17" s="1"/>
  <c r="O27" i="17"/>
  <c r="P27" i="17" s="1"/>
  <c r="Q27" i="17"/>
  <c r="R27" i="17" s="1"/>
  <c r="S27" i="17"/>
  <c r="T27" i="17" s="1"/>
  <c r="U27" i="17"/>
  <c r="V27" i="17" s="1"/>
  <c r="W27" i="17"/>
  <c r="X27" i="17" s="1"/>
  <c r="Y27" i="17"/>
  <c r="Z27" i="17" s="1"/>
  <c r="AA27" i="17"/>
  <c r="AB27" i="17" s="1"/>
  <c r="AC27" i="17"/>
  <c r="AD27" i="17" s="1"/>
  <c r="AE27" i="17"/>
  <c r="AF27" i="17" s="1"/>
  <c r="AG27" i="17"/>
  <c r="AH27" i="17" s="1"/>
  <c r="AI27" i="17"/>
  <c r="AJ27" i="17" s="1"/>
  <c r="AK27" i="17"/>
  <c r="AL27" i="17" s="1"/>
  <c r="AM27" i="17"/>
  <c r="AN27" i="17" s="1"/>
  <c r="AO27" i="17"/>
  <c r="AP27" i="17" s="1"/>
  <c r="E28" i="17"/>
  <c r="F28" i="17" s="1"/>
  <c r="G28" i="17"/>
  <c r="H28" i="17" s="1"/>
  <c r="I28" i="17"/>
  <c r="J28" i="17" s="1"/>
  <c r="K28" i="17"/>
  <c r="L28" i="17" s="1"/>
  <c r="AQ28" i="17" s="1"/>
  <c r="AR28" i="17" s="1"/>
  <c r="M28" i="17"/>
  <c r="N28" i="17" s="1"/>
  <c r="O28" i="17"/>
  <c r="P28" i="17" s="1"/>
  <c r="Q28" i="17"/>
  <c r="R28" i="17" s="1"/>
  <c r="S28" i="17"/>
  <c r="T28" i="17" s="1"/>
  <c r="U28" i="17"/>
  <c r="V28" i="17" s="1"/>
  <c r="W28" i="17"/>
  <c r="X28" i="17" s="1"/>
  <c r="Y28" i="17"/>
  <c r="Z28" i="17" s="1"/>
  <c r="AA28" i="17"/>
  <c r="AB28" i="17" s="1"/>
  <c r="AC28" i="17"/>
  <c r="AD28" i="17" s="1"/>
  <c r="AE28" i="17"/>
  <c r="AF28" i="17" s="1"/>
  <c r="AG28" i="17"/>
  <c r="AH28" i="17" s="1"/>
  <c r="AI28" i="17"/>
  <c r="AJ28" i="17" s="1"/>
  <c r="AK28" i="17"/>
  <c r="AL28" i="17" s="1"/>
  <c r="AM28" i="17"/>
  <c r="AN28" i="17" s="1"/>
  <c r="AO28" i="17"/>
  <c r="AP28" i="17" s="1"/>
  <c r="E29" i="17"/>
  <c r="F29" i="17" s="1"/>
  <c r="G29" i="17"/>
  <c r="H29" i="17" s="1"/>
  <c r="I29" i="17"/>
  <c r="J29" i="17" s="1"/>
  <c r="K29" i="17"/>
  <c r="L29" i="17" s="1"/>
  <c r="AQ29" i="17" s="1"/>
  <c r="AR29" i="17" s="1"/>
  <c r="M29" i="17"/>
  <c r="N29" i="17" s="1"/>
  <c r="O29" i="17"/>
  <c r="P29" i="17" s="1"/>
  <c r="Q29" i="17"/>
  <c r="R29" i="17" s="1"/>
  <c r="S29" i="17"/>
  <c r="T29" i="17" s="1"/>
  <c r="U29" i="17"/>
  <c r="V29" i="17" s="1"/>
  <c r="W29" i="17"/>
  <c r="X29" i="17" s="1"/>
  <c r="Y29" i="17"/>
  <c r="Z29" i="17" s="1"/>
  <c r="AA29" i="17"/>
  <c r="AB29" i="17" s="1"/>
  <c r="AC29" i="17"/>
  <c r="AD29" i="17" s="1"/>
  <c r="AE29" i="17"/>
  <c r="AF29" i="17" s="1"/>
  <c r="AG29" i="17"/>
  <c r="AH29" i="17" s="1"/>
  <c r="AI29" i="17"/>
  <c r="AJ29" i="17" s="1"/>
  <c r="AK29" i="17"/>
  <c r="AL29" i="17" s="1"/>
  <c r="AM29" i="17"/>
  <c r="AN29" i="17" s="1"/>
  <c r="AO29" i="17"/>
  <c r="AP29" i="17" s="1"/>
  <c r="E30" i="17"/>
  <c r="F30" i="17" s="1"/>
  <c r="G30" i="17"/>
  <c r="H30" i="17" s="1"/>
  <c r="I30" i="17"/>
  <c r="J30" i="17" s="1"/>
  <c r="K30" i="17"/>
  <c r="L30" i="17" s="1"/>
  <c r="AQ30" i="17" s="1"/>
  <c r="AR30" i="17" s="1"/>
  <c r="M30" i="17"/>
  <c r="N30" i="17" s="1"/>
  <c r="O30" i="17"/>
  <c r="P30" i="17" s="1"/>
  <c r="Q30" i="17"/>
  <c r="R30" i="17" s="1"/>
  <c r="S30" i="17"/>
  <c r="T30" i="17" s="1"/>
  <c r="U30" i="17"/>
  <c r="V30" i="17" s="1"/>
  <c r="W30" i="17"/>
  <c r="X30" i="17" s="1"/>
  <c r="Y30" i="17"/>
  <c r="Z30" i="17" s="1"/>
  <c r="AA30" i="17"/>
  <c r="AB30" i="17" s="1"/>
  <c r="AC30" i="17"/>
  <c r="AD30" i="17" s="1"/>
  <c r="AE30" i="17"/>
  <c r="AF30" i="17" s="1"/>
  <c r="AG30" i="17"/>
  <c r="AH30" i="17" s="1"/>
  <c r="AI30" i="17"/>
  <c r="AJ30" i="17" s="1"/>
  <c r="AK30" i="17"/>
  <c r="AL30" i="17" s="1"/>
  <c r="AM30" i="17"/>
  <c r="AN30" i="17" s="1"/>
  <c r="AO30" i="17"/>
  <c r="AP30" i="17" s="1"/>
  <c r="E31" i="17"/>
  <c r="F31" i="17" s="1"/>
  <c r="G31" i="17"/>
  <c r="H31" i="17" s="1"/>
  <c r="I31" i="17"/>
  <c r="J31" i="17" s="1"/>
  <c r="K31" i="17"/>
  <c r="L31" i="17" s="1"/>
  <c r="AQ31" i="17" s="1"/>
  <c r="AR31" i="17" s="1"/>
  <c r="M31" i="17"/>
  <c r="N31" i="17" s="1"/>
  <c r="O31" i="17"/>
  <c r="P31" i="17" s="1"/>
  <c r="Q31" i="17"/>
  <c r="R31" i="17" s="1"/>
  <c r="S31" i="17"/>
  <c r="T31" i="17" s="1"/>
  <c r="U31" i="17"/>
  <c r="V31" i="17" s="1"/>
  <c r="W31" i="17"/>
  <c r="X31" i="17" s="1"/>
  <c r="Y31" i="17"/>
  <c r="Z31" i="17" s="1"/>
  <c r="AA31" i="17"/>
  <c r="AB31" i="17" s="1"/>
  <c r="AC31" i="17"/>
  <c r="AD31" i="17" s="1"/>
  <c r="AE31" i="17"/>
  <c r="AF31" i="17" s="1"/>
  <c r="AG31" i="17"/>
  <c r="AH31" i="17" s="1"/>
  <c r="AI31" i="17"/>
  <c r="AJ31" i="17" s="1"/>
  <c r="AK31" i="17"/>
  <c r="AL31" i="17" s="1"/>
  <c r="AM31" i="17"/>
  <c r="AN31" i="17" s="1"/>
  <c r="AO31" i="17"/>
  <c r="AP31" i="17" s="1"/>
  <c r="E32" i="17"/>
  <c r="F32" i="17" s="1"/>
  <c r="G32" i="17"/>
  <c r="H32" i="17" s="1"/>
  <c r="I32" i="17"/>
  <c r="J32" i="17" s="1"/>
  <c r="K32" i="17"/>
  <c r="L32" i="17" s="1"/>
  <c r="AQ32" i="17" s="1"/>
  <c r="AR32" i="17" s="1"/>
  <c r="M32" i="17"/>
  <c r="N32" i="17" s="1"/>
  <c r="O32" i="17"/>
  <c r="P32" i="17" s="1"/>
  <c r="Q32" i="17"/>
  <c r="R32" i="17" s="1"/>
  <c r="S32" i="17"/>
  <c r="T32" i="17" s="1"/>
  <c r="U32" i="17"/>
  <c r="V32" i="17" s="1"/>
  <c r="W32" i="17"/>
  <c r="X32" i="17" s="1"/>
  <c r="Y32" i="17"/>
  <c r="Z32" i="17" s="1"/>
  <c r="AA32" i="17"/>
  <c r="AB32" i="17" s="1"/>
  <c r="AC32" i="17"/>
  <c r="AD32" i="17" s="1"/>
  <c r="AE32" i="17"/>
  <c r="AF32" i="17" s="1"/>
  <c r="AG32" i="17"/>
  <c r="AH32" i="17" s="1"/>
  <c r="AI32" i="17"/>
  <c r="AJ32" i="17" s="1"/>
  <c r="AK32" i="17"/>
  <c r="AL32" i="17" s="1"/>
  <c r="AM32" i="17"/>
  <c r="AN32" i="17" s="1"/>
  <c r="AO32" i="17"/>
  <c r="AP32" i="17" s="1"/>
  <c r="E33" i="17"/>
  <c r="F33" i="17" s="1"/>
  <c r="G33" i="17"/>
  <c r="H33" i="17" s="1"/>
  <c r="I33" i="17"/>
  <c r="J33" i="17" s="1"/>
  <c r="K33" i="17"/>
  <c r="L33" i="17" s="1"/>
  <c r="AQ33" i="17" s="1"/>
  <c r="AR33" i="17" s="1"/>
  <c r="M33" i="17"/>
  <c r="N33" i="17" s="1"/>
  <c r="O33" i="17"/>
  <c r="P33" i="17" s="1"/>
  <c r="Q33" i="17"/>
  <c r="R33" i="17" s="1"/>
  <c r="S33" i="17"/>
  <c r="T33" i="17" s="1"/>
  <c r="U33" i="17"/>
  <c r="V33" i="17" s="1"/>
  <c r="W33" i="17"/>
  <c r="X33" i="17" s="1"/>
  <c r="Y33" i="17"/>
  <c r="Z33" i="17" s="1"/>
  <c r="AA33" i="17"/>
  <c r="AB33" i="17" s="1"/>
  <c r="AC33" i="17"/>
  <c r="AD33" i="17" s="1"/>
  <c r="AE33" i="17"/>
  <c r="AF33" i="17" s="1"/>
  <c r="AG33" i="17"/>
  <c r="AH33" i="17" s="1"/>
  <c r="AI33" i="17"/>
  <c r="AJ33" i="17" s="1"/>
  <c r="AK33" i="17"/>
  <c r="AL33" i="17" s="1"/>
  <c r="AM33" i="17"/>
  <c r="AN33" i="17" s="1"/>
  <c r="AO33" i="17"/>
  <c r="AP33" i="17" s="1"/>
  <c r="E34" i="17"/>
  <c r="F34" i="17" s="1"/>
  <c r="G34" i="17"/>
  <c r="H34" i="17" s="1"/>
  <c r="I34" i="17"/>
  <c r="J34" i="17" s="1"/>
  <c r="K34" i="17"/>
  <c r="L34" i="17" s="1"/>
  <c r="AQ34" i="17" s="1"/>
  <c r="AR34" i="17" s="1"/>
  <c r="M34" i="17"/>
  <c r="N34" i="17" s="1"/>
  <c r="O34" i="17"/>
  <c r="P34" i="17" s="1"/>
  <c r="Q34" i="17"/>
  <c r="R34" i="17" s="1"/>
  <c r="S34" i="17"/>
  <c r="T34" i="17" s="1"/>
  <c r="U34" i="17"/>
  <c r="V34" i="17" s="1"/>
  <c r="W34" i="17"/>
  <c r="X34" i="17" s="1"/>
  <c r="Y34" i="17"/>
  <c r="Z34" i="17" s="1"/>
  <c r="AA34" i="17"/>
  <c r="AB34" i="17" s="1"/>
  <c r="AC34" i="17"/>
  <c r="AD34" i="17" s="1"/>
  <c r="AE34" i="17"/>
  <c r="AF34" i="17" s="1"/>
  <c r="AG34" i="17"/>
  <c r="AH34" i="17" s="1"/>
  <c r="AI34" i="17"/>
  <c r="AJ34" i="17" s="1"/>
  <c r="AK34" i="17"/>
  <c r="AL34" i="17" s="1"/>
  <c r="AM34" i="17"/>
  <c r="AN34" i="17" s="1"/>
  <c r="AO34" i="17"/>
  <c r="AP34" i="17" s="1"/>
  <c r="A1" i="16"/>
  <c r="A2" i="16"/>
  <c r="B2" i="16"/>
  <c r="C2" i="16"/>
  <c r="D2" i="16"/>
  <c r="E2" i="16"/>
  <c r="I3" i="16"/>
  <c r="A4" i="16"/>
  <c r="B4" i="16"/>
  <c r="C4" i="16"/>
  <c r="D4" i="16"/>
  <c r="E4" i="16"/>
  <c r="F4" i="16" s="1"/>
  <c r="G4" i="16"/>
  <c r="H4" i="16" s="1"/>
  <c r="I4" i="16"/>
  <c r="J4" i="16" s="1"/>
  <c r="K4" i="16"/>
  <c r="L4" i="16" s="1"/>
  <c r="M4" i="16"/>
  <c r="N4" i="16" s="1"/>
  <c r="O4" i="16"/>
  <c r="P4" i="16" s="1"/>
  <c r="Q4" i="16"/>
  <c r="R4" i="16" s="1"/>
  <c r="S4" i="16"/>
  <c r="T4" i="16" s="1"/>
  <c r="U4" i="16"/>
  <c r="V4" i="16" s="1"/>
  <c r="W4" i="16"/>
  <c r="X4" i="16" s="1"/>
  <c r="Y4" i="16"/>
  <c r="Z4" i="16" s="1"/>
  <c r="AA4" i="16"/>
  <c r="AB4" i="16" s="1"/>
  <c r="AC4" i="16"/>
  <c r="AD4" i="16" s="1"/>
  <c r="AE4" i="16"/>
  <c r="AF4" i="16" s="1"/>
  <c r="AG4" i="16"/>
  <c r="AH4" i="16" s="1"/>
  <c r="AI4" i="16"/>
  <c r="AJ4" i="16" s="1"/>
  <c r="AK4" i="16"/>
  <c r="AL4" i="16" s="1"/>
  <c r="AM4" i="16"/>
  <c r="AN4" i="16" s="1"/>
  <c r="AO4" i="16"/>
  <c r="AP4" i="16" s="1"/>
  <c r="AQ4" i="16"/>
  <c r="AR4" i="16" s="1"/>
  <c r="AS4" i="16"/>
  <c r="AT4" i="16" s="1"/>
  <c r="AU4" i="16"/>
  <c r="AV4" i="16" s="1"/>
  <c r="AW4" i="16"/>
  <c r="AX4" i="16" s="1"/>
  <c r="AY4" i="16"/>
  <c r="AZ4" i="16" s="1"/>
  <c r="BA4" i="16"/>
  <c r="BB4" i="16" s="1"/>
  <c r="BC4" i="16"/>
  <c r="BD4" i="16" s="1"/>
  <c r="BE4" i="16"/>
  <c r="BF4" i="16" s="1"/>
  <c r="A5" i="16"/>
  <c r="B5" i="16"/>
  <c r="C5" i="16"/>
  <c r="D5" i="16"/>
  <c r="E5" i="16"/>
  <c r="F5" i="16" s="1"/>
  <c r="G5" i="16"/>
  <c r="H5" i="16" s="1"/>
  <c r="I5" i="16"/>
  <c r="J5" i="16" s="1"/>
  <c r="K5" i="16"/>
  <c r="L5" i="16" s="1"/>
  <c r="M5" i="16"/>
  <c r="N5" i="16" s="1"/>
  <c r="O5" i="16"/>
  <c r="P5" i="16" s="1"/>
  <c r="Q5" i="16"/>
  <c r="R5" i="16" s="1"/>
  <c r="S5" i="16"/>
  <c r="T5" i="16" s="1"/>
  <c r="U5" i="16"/>
  <c r="V5" i="16" s="1"/>
  <c r="W5" i="16"/>
  <c r="X5" i="16" s="1"/>
  <c r="Y5" i="16"/>
  <c r="Z5" i="16" s="1"/>
  <c r="AA5" i="16"/>
  <c r="AB5" i="16" s="1"/>
  <c r="AC5" i="16"/>
  <c r="AD5" i="16" s="1"/>
  <c r="AE5" i="16"/>
  <c r="AF5" i="16" s="1"/>
  <c r="AG5" i="16"/>
  <c r="AH5" i="16" s="1"/>
  <c r="AI5" i="16"/>
  <c r="AJ5" i="16" s="1"/>
  <c r="AK5" i="16"/>
  <c r="AL5" i="16" s="1"/>
  <c r="AM5" i="16"/>
  <c r="AN5" i="16" s="1"/>
  <c r="AO5" i="16"/>
  <c r="AP5" i="16" s="1"/>
  <c r="AQ5" i="16"/>
  <c r="AR5" i="16" s="1"/>
  <c r="AS5" i="16"/>
  <c r="AT5" i="16" s="1"/>
  <c r="AU5" i="16"/>
  <c r="AV5" i="16" s="1"/>
  <c r="AW5" i="16"/>
  <c r="AX5" i="16" s="1"/>
  <c r="AY5" i="16"/>
  <c r="AZ5" i="16" s="1"/>
  <c r="BA5" i="16"/>
  <c r="BB5" i="16" s="1"/>
  <c r="BC5" i="16"/>
  <c r="BD5" i="16" s="1"/>
  <c r="BE5" i="16"/>
  <c r="BF5" i="16" s="1"/>
  <c r="A6" i="16"/>
  <c r="B6" i="16"/>
  <c r="D6" i="16"/>
  <c r="E6" i="16"/>
  <c r="F6" i="16" s="1"/>
  <c r="BE6" i="16" s="1"/>
  <c r="BF6" i="16" s="1"/>
  <c r="G6" i="16"/>
  <c r="H6" i="16" s="1"/>
  <c r="I6" i="16"/>
  <c r="J6" i="16" s="1"/>
  <c r="K6" i="16"/>
  <c r="L6" i="16" s="1"/>
  <c r="M6" i="16"/>
  <c r="N6" i="16" s="1"/>
  <c r="O6" i="16"/>
  <c r="P6" i="16" s="1"/>
  <c r="Q6" i="16"/>
  <c r="R6" i="16" s="1"/>
  <c r="S6" i="16"/>
  <c r="T6" i="16" s="1"/>
  <c r="U6" i="16"/>
  <c r="V6" i="16" s="1"/>
  <c r="W6" i="16"/>
  <c r="X6" i="16" s="1"/>
  <c r="Y6" i="16"/>
  <c r="Z6" i="16" s="1"/>
  <c r="AA6" i="16"/>
  <c r="AB6" i="16" s="1"/>
  <c r="AC6" i="16"/>
  <c r="AD6" i="16" s="1"/>
  <c r="AE6" i="16"/>
  <c r="AF6" i="16" s="1"/>
  <c r="AG6" i="16"/>
  <c r="AH6" i="16" s="1"/>
  <c r="AI6" i="16"/>
  <c r="AJ6" i="16" s="1"/>
  <c r="AK6" i="16"/>
  <c r="AL6" i="16" s="1"/>
  <c r="AM6" i="16"/>
  <c r="AN6" i="16" s="1"/>
  <c r="AO6" i="16"/>
  <c r="AP6" i="16" s="1"/>
  <c r="AQ6" i="16"/>
  <c r="AR6" i="16" s="1"/>
  <c r="AS6" i="16"/>
  <c r="AT6" i="16" s="1"/>
  <c r="AU6" i="16"/>
  <c r="AV6" i="16" s="1"/>
  <c r="AW6" i="16"/>
  <c r="AX6" i="16" s="1"/>
  <c r="AY6" i="16"/>
  <c r="AZ6" i="16" s="1"/>
  <c r="BA6" i="16"/>
  <c r="BB6" i="16" s="1"/>
  <c r="BC6" i="16"/>
  <c r="BD6" i="16" s="1"/>
  <c r="A7" i="16"/>
  <c r="B7" i="16"/>
  <c r="D7" i="16"/>
  <c r="E7" i="16"/>
  <c r="F7" i="16" s="1"/>
  <c r="G7" i="16"/>
  <c r="H7" i="16" s="1"/>
  <c r="I7" i="16"/>
  <c r="J7" i="16" s="1"/>
  <c r="K7" i="16"/>
  <c r="L7" i="16" s="1"/>
  <c r="M7" i="16"/>
  <c r="N7" i="16" s="1"/>
  <c r="O7" i="16"/>
  <c r="P7" i="16" s="1"/>
  <c r="Q7" i="16"/>
  <c r="R7" i="16" s="1"/>
  <c r="S7" i="16"/>
  <c r="T7" i="16" s="1"/>
  <c r="U7" i="16"/>
  <c r="V7" i="16" s="1"/>
  <c r="W7" i="16"/>
  <c r="X7" i="16" s="1"/>
  <c r="Y7" i="16"/>
  <c r="Z7" i="16" s="1"/>
  <c r="AA7" i="16"/>
  <c r="AB7" i="16" s="1"/>
  <c r="AC7" i="16"/>
  <c r="AD7" i="16" s="1"/>
  <c r="AE7" i="16"/>
  <c r="AF7" i="16" s="1"/>
  <c r="AG7" i="16"/>
  <c r="AH7" i="16" s="1"/>
  <c r="AI7" i="16"/>
  <c r="AJ7" i="16" s="1"/>
  <c r="AK7" i="16"/>
  <c r="AL7" i="16" s="1"/>
  <c r="AM7" i="16"/>
  <c r="AN7" i="16" s="1"/>
  <c r="AO7" i="16"/>
  <c r="AP7" i="16" s="1"/>
  <c r="AQ7" i="16"/>
  <c r="AR7" i="16" s="1"/>
  <c r="AS7" i="16"/>
  <c r="AT7" i="16" s="1"/>
  <c r="AU7" i="16"/>
  <c r="AV7" i="16" s="1"/>
  <c r="AW7" i="16"/>
  <c r="AX7" i="16" s="1"/>
  <c r="AY7" i="16"/>
  <c r="AZ7" i="16" s="1"/>
  <c r="BA7" i="16"/>
  <c r="BB7" i="16" s="1"/>
  <c r="BC7" i="16"/>
  <c r="BD7" i="16" s="1"/>
  <c r="BE7" i="16"/>
  <c r="BF7" i="16" s="1"/>
  <c r="A8" i="16"/>
  <c r="B8" i="16"/>
  <c r="D8" i="16"/>
  <c r="E8" i="16"/>
  <c r="F8" i="16" s="1"/>
  <c r="BE8" i="16" s="1"/>
  <c r="BF8" i="16" s="1"/>
  <c r="G8" i="16"/>
  <c r="H8" i="16" s="1"/>
  <c r="I8" i="16"/>
  <c r="J8" i="16" s="1"/>
  <c r="K8" i="16"/>
  <c r="L8" i="16" s="1"/>
  <c r="M8" i="16"/>
  <c r="N8" i="16" s="1"/>
  <c r="O8" i="16"/>
  <c r="P8" i="16" s="1"/>
  <c r="Q8" i="16"/>
  <c r="R8" i="16" s="1"/>
  <c r="S8" i="16"/>
  <c r="T8" i="16" s="1"/>
  <c r="U8" i="16"/>
  <c r="V8" i="16" s="1"/>
  <c r="W8" i="16"/>
  <c r="X8" i="16" s="1"/>
  <c r="Y8" i="16"/>
  <c r="Z8" i="16" s="1"/>
  <c r="AA8" i="16"/>
  <c r="AB8" i="16" s="1"/>
  <c r="AC8" i="16"/>
  <c r="AD8" i="16" s="1"/>
  <c r="AE8" i="16"/>
  <c r="AF8" i="16" s="1"/>
  <c r="AG8" i="16"/>
  <c r="AH8" i="16" s="1"/>
  <c r="AI8" i="16"/>
  <c r="AJ8" i="16" s="1"/>
  <c r="AK8" i="16"/>
  <c r="AL8" i="16" s="1"/>
  <c r="AM8" i="16"/>
  <c r="AN8" i="16" s="1"/>
  <c r="AO8" i="16"/>
  <c r="AP8" i="16" s="1"/>
  <c r="AQ8" i="16"/>
  <c r="AR8" i="16" s="1"/>
  <c r="AS8" i="16"/>
  <c r="AT8" i="16" s="1"/>
  <c r="AU8" i="16"/>
  <c r="AV8" i="16" s="1"/>
  <c r="AW8" i="16"/>
  <c r="AX8" i="16" s="1"/>
  <c r="AY8" i="16"/>
  <c r="AZ8" i="16" s="1"/>
  <c r="BA8" i="16"/>
  <c r="BB8" i="16" s="1"/>
  <c r="BC8" i="16"/>
  <c r="BD8" i="16" s="1"/>
  <c r="A9" i="16"/>
  <c r="B9" i="16"/>
  <c r="D9" i="16"/>
  <c r="E9" i="16"/>
  <c r="F9" i="16" s="1"/>
  <c r="G9" i="16"/>
  <c r="H9" i="16" s="1"/>
  <c r="I9" i="16"/>
  <c r="J9" i="16" s="1"/>
  <c r="K9" i="16"/>
  <c r="L9" i="16" s="1"/>
  <c r="M9" i="16"/>
  <c r="N9" i="16" s="1"/>
  <c r="O9" i="16"/>
  <c r="P9" i="16" s="1"/>
  <c r="Q9" i="16"/>
  <c r="R9" i="16" s="1"/>
  <c r="S9" i="16"/>
  <c r="T9" i="16" s="1"/>
  <c r="U9" i="16"/>
  <c r="V9" i="16" s="1"/>
  <c r="W9" i="16"/>
  <c r="X9" i="16" s="1"/>
  <c r="Y9" i="16"/>
  <c r="Z9" i="16" s="1"/>
  <c r="AA9" i="16"/>
  <c r="AB9" i="16" s="1"/>
  <c r="AC9" i="16"/>
  <c r="AD9" i="16" s="1"/>
  <c r="AE9" i="16"/>
  <c r="AF9" i="16" s="1"/>
  <c r="AG9" i="16"/>
  <c r="AH9" i="16" s="1"/>
  <c r="AI9" i="16"/>
  <c r="AJ9" i="16" s="1"/>
  <c r="AK9" i="16"/>
  <c r="AL9" i="16" s="1"/>
  <c r="AM9" i="16"/>
  <c r="AN9" i="16" s="1"/>
  <c r="AO9" i="16"/>
  <c r="AP9" i="16" s="1"/>
  <c r="AQ9" i="16"/>
  <c r="AR9" i="16" s="1"/>
  <c r="AS9" i="16"/>
  <c r="AT9" i="16" s="1"/>
  <c r="AU9" i="16"/>
  <c r="AV9" i="16" s="1"/>
  <c r="AW9" i="16"/>
  <c r="AX9" i="16" s="1"/>
  <c r="AY9" i="16"/>
  <c r="AZ9" i="16" s="1"/>
  <c r="BA9" i="16"/>
  <c r="BB9" i="16" s="1"/>
  <c r="BC9" i="16"/>
  <c r="BD9" i="16" s="1"/>
  <c r="BE9" i="16"/>
  <c r="BF9" i="16" s="1"/>
  <c r="A10" i="16"/>
  <c r="B10" i="16"/>
  <c r="C10" i="16"/>
  <c r="D10" i="16"/>
  <c r="E10" i="16"/>
  <c r="F10" i="16" s="1"/>
  <c r="BE10" i="16" s="1"/>
  <c r="BF10" i="16" s="1"/>
  <c r="G10" i="16"/>
  <c r="H10" i="16" s="1"/>
  <c r="I10" i="16"/>
  <c r="J10" i="16" s="1"/>
  <c r="K10" i="16"/>
  <c r="L10" i="16" s="1"/>
  <c r="M10" i="16"/>
  <c r="N10" i="16" s="1"/>
  <c r="O10" i="16"/>
  <c r="P10" i="16" s="1"/>
  <c r="Q10" i="16"/>
  <c r="R10" i="16" s="1"/>
  <c r="S10" i="16"/>
  <c r="T10" i="16" s="1"/>
  <c r="U10" i="16"/>
  <c r="V10" i="16" s="1"/>
  <c r="W10" i="16"/>
  <c r="X10" i="16" s="1"/>
  <c r="Y10" i="16"/>
  <c r="Z10" i="16" s="1"/>
  <c r="AA10" i="16"/>
  <c r="AB10" i="16" s="1"/>
  <c r="AC10" i="16"/>
  <c r="AD10" i="16" s="1"/>
  <c r="AE10" i="16"/>
  <c r="AF10" i="16" s="1"/>
  <c r="AG10" i="16"/>
  <c r="AH10" i="16" s="1"/>
  <c r="AI10" i="16"/>
  <c r="AJ10" i="16" s="1"/>
  <c r="AK10" i="16"/>
  <c r="AL10" i="16" s="1"/>
  <c r="AM10" i="16"/>
  <c r="AN10" i="16" s="1"/>
  <c r="AO10" i="16"/>
  <c r="AP10" i="16" s="1"/>
  <c r="AQ10" i="16"/>
  <c r="AR10" i="16" s="1"/>
  <c r="AS10" i="16"/>
  <c r="AT10" i="16" s="1"/>
  <c r="AU10" i="16"/>
  <c r="AV10" i="16" s="1"/>
  <c r="AW10" i="16"/>
  <c r="AX10" i="16" s="1"/>
  <c r="AY10" i="16"/>
  <c r="AZ10" i="16" s="1"/>
  <c r="BA10" i="16"/>
  <c r="BB10" i="16" s="1"/>
  <c r="BC10" i="16"/>
  <c r="BD10" i="16" s="1"/>
  <c r="A11" i="16"/>
  <c r="B11" i="16"/>
  <c r="D11" i="16"/>
  <c r="E11" i="16"/>
  <c r="F11" i="16" s="1"/>
  <c r="G11" i="16"/>
  <c r="H11" i="16" s="1"/>
  <c r="I11" i="16"/>
  <c r="J11" i="16" s="1"/>
  <c r="K11" i="16"/>
  <c r="L11" i="16" s="1"/>
  <c r="M11" i="16"/>
  <c r="N11" i="16" s="1"/>
  <c r="O11" i="16"/>
  <c r="P11" i="16" s="1"/>
  <c r="Q11" i="16"/>
  <c r="R11" i="16" s="1"/>
  <c r="S11" i="16"/>
  <c r="T11" i="16" s="1"/>
  <c r="U11" i="16"/>
  <c r="V11" i="16" s="1"/>
  <c r="W11" i="16"/>
  <c r="X11" i="16" s="1"/>
  <c r="Y11" i="16"/>
  <c r="Z11" i="16" s="1"/>
  <c r="AA11" i="16"/>
  <c r="AB11" i="16" s="1"/>
  <c r="AC11" i="16"/>
  <c r="AD11" i="16" s="1"/>
  <c r="AE11" i="16"/>
  <c r="AF11" i="16" s="1"/>
  <c r="AG11" i="16"/>
  <c r="AH11" i="16" s="1"/>
  <c r="AI11" i="16"/>
  <c r="AJ11" i="16" s="1"/>
  <c r="AK11" i="16"/>
  <c r="AL11" i="16" s="1"/>
  <c r="AM11" i="16"/>
  <c r="AN11" i="16" s="1"/>
  <c r="AO11" i="16"/>
  <c r="AP11" i="16" s="1"/>
  <c r="AQ11" i="16"/>
  <c r="AR11" i="16" s="1"/>
  <c r="AS11" i="16"/>
  <c r="AT11" i="16" s="1"/>
  <c r="AU11" i="16"/>
  <c r="AV11" i="16" s="1"/>
  <c r="AW11" i="16"/>
  <c r="AX11" i="16" s="1"/>
  <c r="AY11" i="16"/>
  <c r="AZ11" i="16" s="1"/>
  <c r="BA11" i="16"/>
  <c r="BB11" i="16" s="1"/>
  <c r="BC11" i="16"/>
  <c r="BD11" i="16" s="1"/>
  <c r="BE11" i="16"/>
  <c r="BF11" i="16" s="1"/>
  <c r="A12" i="16"/>
  <c r="B12" i="16"/>
  <c r="D12" i="16"/>
  <c r="E12" i="16"/>
  <c r="F12" i="16" s="1"/>
  <c r="BE12" i="16" s="1"/>
  <c r="BF12" i="16" s="1"/>
  <c r="G12" i="16"/>
  <c r="H12" i="16" s="1"/>
  <c r="I12" i="16"/>
  <c r="J12" i="16" s="1"/>
  <c r="K12" i="16"/>
  <c r="L12" i="16" s="1"/>
  <c r="M12" i="16"/>
  <c r="N12" i="16" s="1"/>
  <c r="O12" i="16"/>
  <c r="P12" i="16" s="1"/>
  <c r="Q12" i="16"/>
  <c r="R12" i="16" s="1"/>
  <c r="S12" i="16"/>
  <c r="T12" i="16" s="1"/>
  <c r="U12" i="16"/>
  <c r="V12" i="16" s="1"/>
  <c r="W12" i="16"/>
  <c r="X12" i="16" s="1"/>
  <c r="Y12" i="16"/>
  <c r="Z12" i="16" s="1"/>
  <c r="AA12" i="16"/>
  <c r="AB12" i="16" s="1"/>
  <c r="AC12" i="16"/>
  <c r="AD12" i="16" s="1"/>
  <c r="AE12" i="16"/>
  <c r="AF12" i="16" s="1"/>
  <c r="AG12" i="16"/>
  <c r="AH12" i="16" s="1"/>
  <c r="AI12" i="16"/>
  <c r="AJ12" i="16" s="1"/>
  <c r="AK12" i="16"/>
  <c r="AL12" i="16" s="1"/>
  <c r="AM12" i="16"/>
  <c r="AN12" i="16" s="1"/>
  <c r="AO12" i="16"/>
  <c r="AP12" i="16" s="1"/>
  <c r="AQ12" i="16"/>
  <c r="AR12" i="16" s="1"/>
  <c r="AS12" i="16"/>
  <c r="AT12" i="16" s="1"/>
  <c r="AU12" i="16"/>
  <c r="AV12" i="16" s="1"/>
  <c r="AW12" i="16"/>
  <c r="AX12" i="16" s="1"/>
  <c r="AY12" i="16"/>
  <c r="AZ12" i="16" s="1"/>
  <c r="BA12" i="16"/>
  <c r="BB12" i="16" s="1"/>
  <c r="BC12" i="16"/>
  <c r="BD12" i="16" s="1"/>
  <c r="A13" i="16"/>
  <c r="B13" i="16"/>
  <c r="D13" i="16"/>
  <c r="E13" i="16"/>
  <c r="F13" i="16" s="1"/>
  <c r="G13" i="16"/>
  <c r="H13" i="16" s="1"/>
  <c r="I13" i="16"/>
  <c r="J13" i="16" s="1"/>
  <c r="K13" i="16"/>
  <c r="L13" i="16" s="1"/>
  <c r="M13" i="16"/>
  <c r="N13" i="16" s="1"/>
  <c r="O13" i="16"/>
  <c r="P13" i="16" s="1"/>
  <c r="Q13" i="16"/>
  <c r="R13" i="16" s="1"/>
  <c r="S13" i="16"/>
  <c r="T13" i="16" s="1"/>
  <c r="U13" i="16"/>
  <c r="V13" i="16" s="1"/>
  <c r="W13" i="16"/>
  <c r="X13" i="16" s="1"/>
  <c r="Y13" i="16"/>
  <c r="Z13" i="16" s="1"/>
  <c r="AA13" i="16"/>
  <c r="AB13" i="16" s="1"/>
  <c r="AC13" i="16"/>
  <c r="AD13" i="16" s="1"/>
  <c r="AE13" i="16"/>
  <c r="AF13" i="16" s="1"/>
  <c r="AG13" i="16"/>
  <c r="AH13" i="16" s="1"/>
  <c r="AI13" i="16"/>
  <c r="AJ13" i="16" s="1"/>
  <c r="AK13" i="16"/>
  <c r="AL13" i="16" s="1"/>
  <c r="AM13" i="16"/>
  <c r="AN13" i="16" s="1"/>
  <c r="AO13" i="16"/>
  <c r="AP13" i="16" s="1"/>
  <c r="AQ13" i="16"/>
  <c r="AR13" i="16" s="1"/>
  <c r="AS13" i="16"/>
  <c r="AT13" i="16" s="1"/>
  <c r="AU13" i="16"/>
  <c r="AV13" i="16" s="1"/>
  <c r="AW13" i="16"/>
  <c r="AX13" i="16" s="1"/>
  <c r="AY13" i="16"/>
  <c r="AZ13" i="16" s="1"/>
  <c r="BA13" i="16"/>
  <c r="BB13" i="16" s="1"/>
  <c r="BC13" i="16"/>
  <c r="BD13" i="16" s="1"/>
  <c r="BE13" i="16"/>
  <c r="BF13" i="16" s="1"/>
  <c r="A14" i="16"/>
  <c r="B14" i="16"/>
  <c r="C14" i="16"/>
  <c r="D14" i="16"/>
  <c r="E14" i="16"/>
  <c r="F14" i="16" s="1"/>
  <c r="BE14" i="16" s="1"/>
  <c r="BF14" i="16" s="1"/>
  <c r="G14" i="16"/>
  <c r="H14" i="16" s="1"/>
  <c r="I14" i="16"/>
  <c r="J14" i="16" s="1"/>
  <c r="K14" i="16"/>
  <c r="L14" i="16" s="1"/>
  <c r="M14" i="16"/>
  <c r="N14" i="16" s="1"/>
  <c r="O14" i="16"/>
  <c r="P14" i="16" s="1"/>
  <c r="Q14" i="16"/>
  <c r="R14" i="16" s="1"/>
  <c r="S14" i="16"/>
  <c r="T14" i="16" s="1"/>
  <c r="U14" i="16"/>
  <c r="V14" i="16" s="1"/>
  <c r="W14" i="16"/>
  <c r="X14" i="16" s="1"/>
  <c r="Y14" i="16"/>
  <c r="Z14" i="16" s="1"/>
  <c r="AA14" i="16"/>
  <c r="AB14" i="16" s="1"/>
  <c r="AC14" i="16"/>
  <c r="AD14" i="16" s="1"/>
  <c r="AE14" i="16"/>
  <c r="AF14" i="16" s="1"/>
  <c r="AG14" i="16"/>
  <c r="AH14" i="16" s="1"/>
  <c r="AI14" i="16"/>
  <c r="AJ14" i="16" s="1"/>
  <c r="AK14" i="16"/>
  <c r="AL14" i="16" s="1"/>
  <c r="AM14" i="16"/>
  <c r="AN14" i="16" s="1"/>
  <c r="AO14" i="16"/>
  <c r="AP14" i="16" s="1"/>
  <c r="AQ14" i="16"/>
  <c r="AR14" i="16" s="1"/>
  <c r="AS14" i="16"/>
  <c r="AT14" i="16" s="1"/>
  <c r="AU14" i="16"/>
  <c r="AV14" i="16" s="1"/>
  <c r="AW14" i="16"/>
  <c r="AX14" i="16" s="1"/>
  <c r="AY14" i="16"/>
  <c r="AZ14" i="16" s="1"/>
  <c r="BA14" i="16"/>
  <c r="BB14" i="16" s="1"/>
  <c r="BC14" i="16"/>
  <c r="BD14" i="16" s="1"/>
  <c r="A15" i="16"/>
  <c r="B15" i="16"/>
  <c r="C15" i="16"/>
  <c r="D15" i="16"/>
  <c r="E15" i="16"/>
  <c r="F15" i="16" s="1"/>
  <c r="BE15" i="16" s="1"/>
  <c r="BF15" i="16" s="1"/>
  <c r="G15" i="16"/>
  <c r="H15" i="16" s="1"/>
  <c r="I15" i="16"/>
  <c r="J15" i="16" s="1"/>
  <c r="K15" i="16"/>
  <c r="L15" i="16" s="1"/>
  <c r="M15" i="16"/>
  <c r="N15" i="16" s="1"/>
  <c r="O15" i="16"/>
  <c r="P15" i="16" s="1"/>
  <c r="Q15" i="16"/>
  <c r="R15" i="16" s="1"/>
  <c r="S15" i="16"/>
  <c r="T15" i="16" s="1"/>
  <c r="U15" i="16"/>
  <c r="V15" i="16" s="1"/>
  <c r="W15" i="16"/>
  <c r="X15" i="16" s="1"/>
  <c r="Y15" i="16"/>
  <c r="Z15" i="16" s="1"/>
  <c r="AA15" i="16"/>
  <c r="AB15" i="16" s="1"/>
  <c r="AC15" i="16"/>
  <c r="AD15" i="16" s="1"/>
  <c r="AE15" i="16"/>
  <c r="AF15" i="16" s="1"/>
  <c r="AG15" i="16"/>
  <c r="AH15" i="16" s="1"/>
  <c r="AI15" i="16"/>
  <c r="AJ15" i="16" s="1"/>
  <c r="AK15" i="16"/>
  <c r="AL15" i="16" s="1"/>
  <c r="AM15" i="16"/>
  <c r="AN15" i="16" s="1"/>
  <c r="AO15" i="16"/>
  <c r="AP15" i="16" s="1"/>
  <c r="AQ15" i="16"/>
  <c r="AR15" i="16" s="1"/>
  <c r="AS15" i="16"/>
  <c r="AT15" i="16" s="1"/>
  <c r="AU15" i="16"/>
  <c r="AV15" i="16" s="1"/>
  <c r="AW15" i="16"/>
  <c r="AX15" i="16" s="1"/>
  <c r="AY15" i="16"/>
  <c r="AZ15" i="16" s="1"/>
  <c r="BA15" i="16"/>
  <c r="BB15" i="16" s="1"/>
  <c r="BC15" i="16"/>
  <c r="BD15" i="16" s="1"/>
  <c r="A16" i="16"/>
  <c r="B16" i="16"/>
  <c r="C16" i="16"/>
  <c r="D16" i="16"/>
  <c r="E16" i="16"/>
  <c r="F16" i="16" s="1"/>
  <c r="G16" i="16"/>
  <c r="H16" i="16" s="1"/>
  <c r="I16" i="16"/>
  <c r="J16" i="16" s="1"/>
  <c r="K16" i="16"/>
  <c r="L16" i="16" s="1"/>
  <c r="M16" i="16"/>
  <c r="N16" i="16" s="1"/>
  <c r="O16" i="16"/>
  <c r="P16" i="16" s="1"/>
  <c r="Q16" i="16"/>
  <c r="R16" i="16" s="1"/>
  <c r="S16" i="16"/>
  <c r="T16" i="16" s="1"/>
  <c r="U16" i="16"/>
  <c r="V16" i="16" s="1"/>
  <c r="W16" i="16"/>
  <c r="X16" i="16" s="1"/>
  <c r="Y16" i="16"/>
  <c r="Z16" i="16" s="1"/>
  <c r="AA16" i="16"/>
  <c r="AB16" i="16" s="1"/>
  <c r="AC16" i="16"/>
  <c r="AD16" i="16" s="1"/>
  <c r="AE16" i="16"/>
  <c r="AF16" i="16" s="1"/>
  <c r="AG16" i="16"/>
  <c r="AH16" i="16" s="1"/>
  <c r="AI16" i="16"/>
  <c r="AJ16" i="16" s="1"/>
  <c r="AK16" i="16"/>
  <c r="AL16" i="16" s="1"/>
  <c r="AM16" i="16"/>
  <c r="AN16" i="16" s="1"/>
  <c r="AO16" i="16"/>
  <c r="AP16" i="16" s="1"/>
  <c r="AQ16" i="16"/>
  <c r="AR16" i="16" s="1"/>
  <c r="AS16" i="16"/>
  <c r="AT16" i="16" s="1"/>
  <c r="AU16" i="16"/>
  <c r="AV16" i="16" s="1"/>
  <c r="AW16" i="16"/>
  <c r="AX16" i="16" s="1"/>
  <c r="AY16" i="16"/>
  <c r="AZ16" i="16" s="1"/>
  <c r="BA16" i="16"/>
  <c r="BB16" i="16" s="1"/>
  <c r="BC16" i="16"/>
  <c r="BD16" i="16" s="1"/>
  <c r="BE16" i="16"/>
  <c r="BF16" i="16" s="1"/>
  <c r="A17" i="16"/>
  <c r="B17" i="16"/>
  <c r="C17" i="16"/>
  <c r="D17" i="16"/>
  <c r="E17" i="16"/>
  <c r="F17" i="16" s="1"/>
  <c r="BE17" i="16" s="1"/>
  <c r="BF17" i="16" s="1"/>
  <c r="G17" i="16"/>
  <c r="H17" i="16" s="1"/>
  <c r="I17" i="16"/>
  <c r="J17" i="16" s="1"/>
  <c r="K17" i="16"/>
  <c r="L17" i="16" s="1"/>
  <c r="M17" i="16"/>
  <c r="N17" i="16" s="1"/>
  <c r="O17" i="16"/>
  <c r="P17" i="16" s="1"/>
  <c r="Q17" i="16"/>
  <c r="R17" i="16" s="1"/>
  <c r="S17" i="16"/>
  <c r="T17" i="16" s="1"/>
  <c r="U17" i="16"/>
  <c r="V17" i="16" s="1"/>
  <c r="W17" i="16"/>
  <c r="X17" i="16" s="1"/>
  <c r="Y17" i="16"/>
  <c r="Z17" i="16" s="1"/>
  <c r="AA17" i="16"/>
  <c r="AB17" i="16" s="1"/>
  <c r="AC17" i="16"/>
  <c r="AD17" i="16" s="1"/>
  <c r="AE17" i="16"/>
  <c r="AF17" i="16" s="1"/>
  <c r="AG17" i="16"/>
  <c r="AH17" i="16" s="1"/>
  <c r="AI17" i="16"/>
  <c r="AJ17" i="16" s="1"/>
  <c r="AK17" i="16"/>
  <c r="AL17" i="16" s="1"/>
  <c r="AM17" i="16"/>
  <c r="AN17" i="16" s="1"/>
  <c r="AO17" i="16"/>
  <c r="AP17" i="16" s="1"/>
  <c r="AQ17" i="16"/>
  <c r="AR17" i="16" s="1"/>
  <c r="AS17" i="16"/>
  <c r="AT17" i="16" s="1"/>
  <c r="AU17" i="16"/>
  <c r="AV17" i="16" s="1"/>
  <c r="AW17" i="16"/>
  <c r="AX17" i="16" s="1"/>
  <c r="AY17" i="16"/>
  <c r="AZ17" i="16" s="1"/>
  <c r="BA17" i="16"/>
  <c r="BB17" i="16" s="1"/>
  <c r="BC17" i="16"/>
  <c r="BD17" i="16" s="1"/>
  <c r="A18" i="16"/>
  <c r="B18" i="16"/>
  <c r="C18" i="16"/>
  <c r="D18" i="16"/>
  <c r="E18" i="16"/>
  <c r="F18" i="16" s="1"/>
  <c r="G18" i="16"/>
  <c r="H18" i="16" s="1"/>
  <c r="I18" i="16"/>
  <c r="J18" i="16" s="1"/>
  <c r="K18" i="16"/>
  <c r="L18" i="16" s="1"/>
  <c r="M18" i="16"/>
  <c r="N18" i="16" s="1"/>
  <c r="O18" i="16"/>
  <c r="P18" i="16" s="1"/>
  <c r="Q18" i="16"/>
  <c r="R18" i="16" s="1"/>
  <c r="S18" i="16"/>
  <c r="T18" i="16" s="1"/>
  <c r="U18" i="16"/>
  <c r="V18" i="16" s="1"/>
  <c r="W18" i="16"/>
  <c r="X18" i="16" s="1"/>
  <c r="Y18" i="16"/>
  <c r="Z18" i="16" s="1"/>
  <c r="AA18" i="16"/>
  <c r="AB18" i="16" s="1"/>
  <c r="AC18" i="16"/>
  <c r="AD18" i="16" s="1"/>
  <c r="AE18" i="16"/>
  <c r="AF18" i="16" s="1"/>
  <c r="AG18" i="16"/>
  <c r="AH18" i="16" s="1"/>
  <c r="AI18" i="16"/>
  <c r="AJ18" i="16" s="1"/>
  <c r="AK18" i="16"/>
  <c r="AL18" i="16" s="1"/>
  <c r="AM18" i="16"/>
  <c r="AN18" i="16" s="1"/>
  <c r="AO18" i="16"/>
  <c r="AP18" i="16" s="1"/>
  <c r="AQ18" i="16"/>
  <c r="AR18" i="16" s="1"/>
  <c r="AS18" i="16"/>
  <c r="AT18" i="16" s="1"/>
  <c r="AU18" i="16"/>
  <c r="AV18" i="16" s="1"/>
  <c r="AW18" i="16"/>
  <c r="AX18" i="16" s="1"/>
  <c r="AY18" i="16"/>
  <c r="AZ18" i="16" s="1"/>
  <c r="BA18" i="16"/>
  <c r="BB18" i="16" s="1"/>
  <c r="BC18" i="16"/>
  <c r="BD18" i="16" s="1"/>
  <c r="BE18" i="16"/>
  <c r="BF18" i="16" s="1"/>
  <c r="A19" i="16"/>
  <c r="B19" i="16"/>
  <c r="C19" i="16"/>
  <c r="D19" i="16"/>
  <c r="E19" i="16"/>
  <c r="F19" i="16" s="1"/>
  <c r="BE19" i="16" s="1"/>
  <c r="BF19" i="16" s="1"/>
  <c r="G19" i="16"/>
  <c r="H19" i="16" s="1"/>
  <c r="I19" i="16"/>
  <c r="J19" i="16" s="1"/>
  <c r="K19" i="16"/>
  <c r="L19" i="16" s="1"/>
  <c r="M19" i="16"/>
  <c r="N19" i="16" s="1"/>
  <c r="O19" i="16"/>
  <c r="P19" i="16" s="1"/>
  <c r="Q19" i="16"/>
  <c r="R19" i="16" s="1"/>
  <c r="S19" i="16"/>
  <c r="T19" i="16" s="1"/>
  <c r="U19" i="16"/>
  <c r="V19" i="16" s="1"/>
  <c r="W19" i="16"/>
  <c r="X19" i="16" s="1"/>
  <c r="Y19" i="16"/>
  <c r="Z19" i="16" s="1"/>
  <c r="AA19" i="16"/>
  <c r="AB19" i="16" s="1"/>
  <c r="AC19" i="16"/>
  <c r="AD19" i="16" s="1"/>
  <c r="AE19" i="16"/>
  <c r="AF19" i="16" s="1"/>
  <c r="AG19" i="16"/>
  <c r="AH19" i="16" s="1"/>
  <c r="AI19" i="16"/>
  <c r="AJ19" i="16" s="1"/>
  <c r="AK19" i="16"/>
  <c r="AL19" i="16" s="1"/>
  <c r="AM19" i="16"/>
  <c r="AN19" i="16" s="1"/>
  <c r="AO19" i="16"/>
  <c r="AP19" i="16" s="1"/>
  <c r="AQ19" i="16"/>
  <c r="AR19" i="16" s="1"/>
  <c r="AS19" i="16"/>
  <c r="AT19" i="16" s="1"/>
  <c r="AU19" i="16"/>
  <c r="AV19" i="16" s="1"/>
  <c r="AW19" i="16"/>
  <c r="AX19" i="16" s="1"/>
  <c r="AY19" i="16"/>
  <c r="AZ19" i="16" s="1"/>
  <c r="BA19" i="16"/>
  <c r="BB19" i="16" s="1"/>
  <c r="BC19" i="16"/>
  <c r="BD19" i="16" s="1"/>
  <c r="A20" i="16"/>
  <c r="B20" i="16"/>
  <c r="C20" i="16"/>
  <c r="D20" i="16"/>
  <c r="E20" i="16"/>
  <c r="F20" i="16" s="1"/>
  <c r="BE20" i="16" s="1"/>
  <c r="BF20" i="16" s="1"/>
  <c r="G20" i="16"/>
  <c r="H20" i="16" s="1"/>
  <c r="I20" i="16"/>
  <c r="J20" i="16" s="1"/>
  <c r="K20" i="16"/>
  <c r="L20" i="16" s="1"/>
  <c r="M20" i="16"/>
  <c r="N20" i="16" s="1"/>
  <c r="O20" i="16"/>
  <c r="P20" i="16" s="1"/>
  <c r="Q20" i="16"/>
  <c r="R20" i="16" s="1"/>
  <c r="S20" i="16"/>
  <c r="T20" i="16" s="1"/>
  <c r="U20" i="16"/>
  <c r="V20" i="16" s="1"/>
  <c r="W20" i="16"/>
  <c r="X20" i="16" s="1"/>
  <c r="Y20" i="16"/>
  <c r="Z20" i="16" s="1"/>
  <c r="AA20" i="16"/>
  <c r="AB20" i="16" s="1"/>
  <c r="AC20" i="16"/>
  <c r="AD20" i="16" s="1"/>
  <c r="AE20" i="16"/>
  <c r="AF20" i="16" s="1"/>
  <c r="AG20" i="16"/>
  <c r="AH20" i="16" s="1"/>
  <c r="AI20" i="16"/>
  <c r="AJ20" i="16" s="1"/>
  <c r="AK20" i="16"/>
  <c r="AL20" i="16" s="1"/>
  <c r="AM20" i="16"/>
  <c r="AN20" i="16" s="1"/>
  <c r="AO20" i="16"/>
  <c r="AP20" i="16" s="1"/>
  <c r="AQ20" i="16"/>
  <c r="AR20" i="16" s="1"/>
  <c r="AS20" i="16"/>
  <c r="AT20" i="16" s="1"/>
  <c r="AU20" i="16"/>
  <c r="AV20" i="16" s="1"/>
  <c r="AW20" i="16"/>
  <c r="AX20" i="16" s="1"/>
  <c r="AY20" i="16"/>
  <c r="AZ20" i="16" s="1"/>
  <c r="BA20" i="16"/>
  <c r="BB20" i="16" s="1"/>
  <c r="BC20" i="16"/>
  <c r="BD20" i="16" s="1"/>
  <c r="A21" i="16"/>
  <c r="B21" i="16"/>
  <c r="D21" i="16"/>
  <c r="E21" i="16"/>
  <c r="F21" i="16" s="1"/>
  <c r="G21" i="16"/>
  <c r="H21" i="16" s="1"/>
  <c r="I21" i="16"/>
  <c r="J21" i="16" s="1"/>
  <c r="K21" i="16"/>
  <c r="L21" i="16" s="1"/>
  <c r="M21" i="16"/>
  <c r="N21" i="16" s="1"/>
  <c r="O21" i="16"/>
  <c r="P21" i="16" s="1"/>
  <c r="Q21" i="16"/>
  <c r="R21" i="16" s="1"/>
  <c r="S21" i="16"/>
  <c r="T21" i="16" s="1"/>
  <c r="U21" i="16"/>
  <c r="V21" i="16" s="1"/>
  <c r="W21" i="16"/>
  <c r="X21" i="16" s="1"/>
  <c r="Y21" i="16"/>
  <c r="Z21" i="16" s="1"/>
  <c r="AA21" i="16"/>
  <c r="AB21" i="16" s="1"/>
  <c r="AC21" i="16"/>
  <c r="AD21" i="16" s="1"/>
  <c r="AE21" i="16"/>
  <c r="AF21" i="16" s="1"/>
  <c r="AG21" i="16"/>
  <c r="AH21" i="16" s="1"/>
  <c r="AI21" i="16"/>
  <c r="AJ21" i="16" s="1"/>
  <c r="AK21" i="16"/>
  <c r="AL21" i="16" s="1"/>
  <c r="AM21" i="16"/>
  <c r="AN21" i="16" s="1"/>
  <c r="AO21" i="16"/>
  <c r="AP21" i="16" s="1"/>
  <c r="AQ21" i="16"/>
  <c r="AR21" i="16" s="1"/>
  <c r="AS21" i="16"/>
  <c r="AT21" i="16" s="1"/>
  <c r="AU21" i="16"/>
  <c r="AV21" i="16" s="1"/>
  <c r="AW21" i="16"/>
  <c r="AX21" i="16" s="1"/>
  <c r="AY21" i="16"/>
  <c r="AZ21" i="16" s="1"/>
  <c r="BA21" i="16"/>
  <c r="BB21" i="16" s="1"/>
  <c r="BC21" i="16"/>
  <c r="BD21" i="16" s="1"/>
  <c r="BE21" i="16"/>
  <c r="BF21" i="16" s="1"/>
  <c r="A22" i="16"/>
  <c r="B22" i="16"/>
  <c r="D22" i="16"/>
  <c r="E22" i="16"/>
  <c r="F22" i="16" s="1"/>
  <c r="G22" i="16"/>
  <c r="H22" i="16" s="1"/>
  <c r="I22" i="16"/>
  <c r="J22" i="16" s="1"/>
  <c r="K22" i="16"/>
  <c r="L22" i="16" s="1"/>
  <c r="M22" i="16"/>
  <c r="N22" i="16" s="1"/>
  <c r="O22" i="16"/>
  <c r="P22" i="16" s="1"/>
  <c r="Q22" i="16"/>
  <c r="R22" i="16" s="1"/>
  <c r="S22" i="16"/>
  <c r="T22" i="16" s="1"/>
  <c r="U22" i="16"/>
  <c r="V22" i="16" s="1"/>
  <c r="W22" i="16"/>
  <c r="X22" i="16" s="1"/>
  <c r="Y22" i="16"/>
  <c r="Z22" i="16" s="1"/>
  <c r="AA22" i="16"/>
  <c r="AB22" i="16" s="1"/>
  <c r="AC22" i="16"/>
  <c r="AD22" i="16" s="1"/>
  <c r="AE22" i="16"/>
  <c r="AF22" i="16" s="1"/>
  <c r="AG22" i="16"/>
  <c r="AH22" i="16" s="1"/>
  <c r="AI22" i="16"/>
  <c r="AJ22" i="16" s="1"/>
  <c r="AK22" i="16"/>
  <c r="AL22" i="16" s="1"/>
  <c r="AM22" i="16"/>
  <c r="AN22" i="16" s="1"/>
  <c r="AO22" i="16"/>
  <c r="AP22" i="16" s="1"/>
  <c r="AQ22" i="16"/>
  <c r="AR22" i="16" s="1"/>
  <c r="AS22" i="16"/>
  <c r="AT22" i="16" s="1"/>
  <c r="AU22" i="16"/>
  <c r="AV22" i="16" s="1"/>
  <c r="AW22" i="16"/>
  <c r="AX22" i="16" s="1"/>
  <c r="AY22" i="16"/>
  <c r="AZ22" i="16" s="1"/>
  <c r="BA22" i="16"/>
  <c r="BB22" i="16" s="1"/>
  <c r="BC22" i="16"/>
  <c r="BD22" i="16" s="1"/>
  <c r="BE22" i="16"/>
  <c r="BF22" i="16" s="1"/>
  <c r="A23" i="16"/>
  <c r="B23" i="16"/>
  <c r="D23" i="16"/>
  <c r="E23" i="16"/>
  <c r="F23" i="16" s="1"/>
  <c r="BE23" i="16" s="1"/>
  <c r="BF23" i="16" s="1"/>
  <c r="G23" i="16"/>
  <c r="H23" i="16" s="1"/>
  <c r="I23" i="16"/>
  <c r="J23" i="16" s="1"/>
  <c r="K23" i="16"/>
  <c r="L23" i="16" s="1"/>
  <c r="M23" i="16"/>
  <c r="N23" i="16" s="1"/>
  <c r="O23" i="16"/>
  <c r="P23" i="16" s="1"/>
  <c r="Q23" i="16"/>
  <c r="R23" i="16" s="1"/>
  <c r="S23" i="16"/>
  <c r="T23" i="16" s="1"/>
  <c r="U23" i="16"/>
  <c r="V23" i="16" s="1"/>
  <c r="W23" i="16"/>
  <c r="X23" i="16" s="1"/>
  <c r="Y23" i="16"/>
  <c r="Z23" i="16" s="1"/>
  <c r="AA23" i="16"/>
  <c r="AB23" i="16" s="1"/>
  <c r="AC23" i="16"/>
  <c r="AD23" i="16" s="1"/>
  <c r="AE23" i="16"/>
  <c r="AF23" i="16" s="1"/>
  <c r="AG23" i="16"/>
  <c r="AH23" i="16" s="1"/>
  <c r="AI23" i="16"/>
  <c r="AJ23" i="16" s="1"/>
  <c r="AK23" i="16"/>
  <c r="AL23" i="16" s="1"/>
  <c r="AM23" i="16"/>
  <c r="AN23" i="16" s="1"/>
  <c r="AO23" i="16"/>
  <c r="AP23" i="16" s="1"/>
  <c r="AQ23" i="16"/>
  <c r="AR23" i="16" s="1"/>
  <c r="AS23" i="16"/>
  <c r="AT23" i="16" s="1"/>
  <c r="AU23" i="16"/>
  <c r="AV23" i="16" s="1"/>
  <c r="AW23" i="16"/>
  <c r="AX23" i="16" s="1"/>
  <c r="AY23" i="16"/>
  <c r="AZ23" i="16" s="1"/>
  <c r="BA23" i="16"/>
  <c r="BB23" i="16" s="1"/>
  <c r="BC23" i="16"/>
  <c r="BD23" i="16" s="1"/>
  <c r="A24" i="16"/>
  <c r="B24" i="16"/>
  <c r="D24" i="16"/>
  <c r="E24" i="16"/>
  <c r="F24" i="16" s="1"/>
  <c r="G24" i="16"/>
  <c r="H24" i="16" s="1"/>
  <c r="I24" i="16"/>
  <c r="J24" i="16" s="1"/>
  <c r="K24" i="16"/>
  <c r="L24" i="16" s="1"/>
  <c r="M24" i="16"/>
  <c r="N24" i="16" s="1"/>
  <c r="O24" i="16"/>
  <c r="P24" i="16" s="1"/>
  <c r="Q24" i="16"/>
  <c r="R24" i="16" s="1"/>
  <c r="S24" i="16"/>
  <c r="T24" i="16" s="1"/>
  <c r="U24" i="16"/>
  <c r="V24" i="16" s="1"/>
  <c r="W24" i="16"/>
  <c r="X24" i="16" s="1"/>
  <c r="Y24" i="16"/>
  <c r="Z24" i="16" s="1"/>
  <c r="AA24" i="16"/>
  <c r="AB24" i="16" s="1"/>
  <c r="AC24" i="16"/>
  <c r="AD24" i="16" s="1"/>
  <c r="AE24" i="16"/>
  <c r="AF24" i="16" s="1"/>
  <c r="AG24" i="16"/>
  <c r="AH24" i="16" s="1"/>
  <c r="AI24" i="16"/>
  <c r="AJ24" i="16" s="1"/>
  <c r="AK24" i="16"/>
  <c r="AL24" i="16" s="1"/>
  <c r="AM24" i="16"/>
  <c r="AN24" i="16" s="1"/>
  <c r="AO24" i="16"/>
  <c r="AP24" i="16" s="1"/>
  <c r="AQ24" i="16"/>
  <c r="AR24" i="16" s="1"/>
  <c r="AS24" i="16"/>
  <c r="AT24" i="16" s="1"/>
  <c r="AU24" i="16"/>
  <c r="AV24" i="16" s="1"/>
  <c r="AW24" i="16"/>
  <c r="AX24" i="16" s="1"/>
  <c r="AY24" i="16"/>
  <c r="AZ24" i="16" s="1"/>
  <c r="BA24" i="16"/>
  <c r="BB24" i="16" s="1"/>
  <c r="BC24" i="16"/>
  <c r="BD24" i="16" s="1"/>
  <c r="BE24" i="16"/>
  <c r="BF24" i="16" s="1"/>
  <c r="A25" i="16"/>
  <c r="B25" i="16"/>
  <c r="D25" i="16"/>
  <c r="E25" i="16"/>
  <c r="F25" i="16" s="1"/>
  <c r="G25" i="16"/>
  <c r="H25" i="16" s="1"/>
  <c r="I25" i="16"/>
  <c r="J25" i="16" s="1"/>
  <c r="K25" i="16"/>
  <c r="L25" i="16" s="1"/>
  <c r="M25" i="16"/>
  <c r="N25" i="16" s="1"/>
  <c r="O25" i="16"/>
  <c r="P25" i="16" s="1"/>
  <c r="Q25" i="16"/>
  <c r="R25" i="16" s="1"/>
  <c r="S25" i="16"/>
  <c r="T25" i="16" s="1"/>
  <c r="U25" i="16"/>
  <c r="V25" i="16" s="1"/>
  <c r="W25" i="16"/>
  <c r="X25" i="16" s="1"/>
  <c r="Y25" i="16"/>
  <c r="Z25" i="16" s="1"/>
  <c r="AA25" i="16"/>
  <c r="AB25" i="16" s="1"/>
  <c r="AC25" i="16"/>
  <c r="AD25" i="16" s="1"/>
  <c r="AE25" i="16"/>
  <c r="AF25" i="16" s="1"/>
  <c r="AG25" i="16"/>
  <c r="AH25" i="16" s="1"/>
  <c r="AI25" i="16"/>
  <c r="AJ25" i="16" s="1"/>
  <c r="AK25" i="16"/>
  <c r="AL25" i="16" s="1"/>
  <c r="AM25" i="16"/>
  <c r="AN25" i="16" s="1"/>
  <c r="AO25" i="16"/>
  <c r="AP25" i="16" s="1"/>
  <c r="AQ25" i="16"/>
  <c r="AR25" i="16" s="1"/>
  <c r="AS25" i="16"/>
  <c r="AT25" i="16" s="1"/>
  <c r="AU25" i="16"/>
  <c r="AV25" i="16" s="1"/>
  <c r="AW25" i="16"/>
  <c r="AX25" i="16" s="1"/>
  <c r="AY25" i="16"/>
  <c r="AZ25" i="16" s="1"/>
  <c r="BA25" i="16"/>
  <c r="BB25" i="16" s="1"/>
  <c r="BC25" i="16"/>
  <c r="BD25" i="16" s="1"/>
  <c r="BE25" i="16"/>
  <c r="BF25" i="16" s="1"/>
  <c r="A26" i="16"/>
  <c r="B26" i="16"/>
  <c r="D26" i="16"/>
  <c r="E26" i="16"/>
  <c r="F26" i="16" s="1"/>
  <c r="BE26" i="16" s="1"/>
  <c r="BF26" i="16" s="1"/>
  <c r="G26" i="16"/>
  <c r="H26" i="16" s="1"/>
  <c r="I26" i="16"/>
  <c r="J26" i="16" s="1"/>
  <c r="K26" i="16"/>
  <c r="L26" i="16" s="1"/>
  <c r="M26" i="16"/>
  <c r="N26" i="16" s="1"/>
  <c r="O26" i="16"/>
  <c r="P26" i="16" s="1"/>
  <c r="Q26" i="16"/>
  <c r="R26" i="16" s="1"/>
  <c r="S26" i="16"/>
  <c r="T26" i="16" s="1"/>
  <c r="U26" i="16"/>
  <c r="V26" i="16" s="1"/>
  <c r="W26" i="16"/>
  <c r="X26" i="16" s="1"/>
  <c r="Y26" i="16"/>
  <c r="Z26" i="16" s="1"/>
  <c r="AA26" i="16"/>
  <c r="AB26" i="16" s="1"/>
  <c r="AC26" i="16"/>
  <c r="AD26" i="16" s="1"/>
  <c r="AE26" i="16"/>
  <c r="AF26" i="16" s="1"/>
  <c r="AG26" i="16"/>
  <c r="AH26" i="16" s="1"/>
  <c r="AI26" i="16"/>
  <c r="AJ26" i="16" s="1"/>
  <c r="AK26" i="16"/>
  <c r="AL26" i="16" s="1"/>
  <c r="AM26" i="16"/>
  <c r="AN26" i="16" s="1"/>
  <c r="AO26" i="16"/>
  <c r="AP26" i="16" s="1"/>
  <c r="AQ26" i="16"/>
  <c r="AR26" i="16" s="1"/>
  <c r="AS26" i="16"/>
  <c r="AT26" i="16" s="1"/>
  <c r="AU26" i="16"/>
  <c r="AV26" i="16" s="1"/>
  <c r="AW26" i="16"/>
  <c r="AX26" i="16" s="1"/>
  <c r="AY26" i="16"/>
  <c r="AZ26" i="16" s="1"/>
  <c r="BA26" i="16"/>
  <c r="BB26" i="16" s="1"/>
  <c r="BC26" i="16"/>
  <c r="BD26" i="16" s="1"/>
  <c r="A27" i="16"/>
  <c r="B27" i="16"/>
  <c r="D27" i="16"/>
  <c r="E27" i="16"/>
  <c r="F27" i="16" s="1"/>
  <c r="BE27" i="16" s="1"/>
  <c r="BF27" i="16" s="1"/>
  <c r="G27" i="16"/>
  <c r="H27" i="16" s="1"/>
  <c r="I27" i="16"/>
  <c r="J27" i="16" s="1"/>
  <c r="K27" i="16"/>
  <c r="L27" i="16" s="1"/>
  <c r="M27" i="16"/>
  <c r="N27" i="16" s="1"/>
  <c r="O27" i="16"/>
  <c r="P27" i="16" s="1"/>
  <c r="Q27" i="16"/>
  <c r="R27" i="16" s="1"/>
  <c r="S27" i="16"/>
  <c r="T27" i="16" s="1"/>
  <c r="U27" i="16"/>
  <c r="V27" i="16" s="1"/>
  <c r="W27" i="16"/>
  <c r="X27" i="16" s="1"/>
  <c r="Y27" i="16"/>
  <c r="Z27" i="16" s="1"/>
  <c r="AA27" i="16"/>
  <c r="AB27" i="16" s="1"/>
  <c r="AC27" i="16"/>
  <c r="AD27" i="16" s="1"/>
  <c r="AE27" i="16"/>
  <c r="AF27" i="16" s="1"/>
  <c r="AG27" i="16"/>
  <c r="AH27" i="16" s="1"/>
  <c r="AI27" i="16"/>
  <c r="AJ27" i="16" s="1"/>
  <c r="AK27" i="16"/>
  <c r="AL27" i="16" s="1"/>
  <c r="AM27" i="16"/>
  <c r="AN27" i="16" s="1"/>
  <c r="AO27" i="16"/>
  <c r="AP27" i="16" s="1"/>
  <c r="AQ27" i="16"/>
  <c r="AR27" i="16" s="1"/>
  <c r="AS27" i="16"/>
  <c r="AT27" i="16" s="1"/>
  <c r="AU27" i="16"/>
  <c r="AV27" i="16" s="1"/>
  <c r="AW27" i="16"/>
  <c r="AX27" i="16" s="1"/>
  <c r="AY27" i="16"/>
  <c r="AZ27" i="16" s="1"/>
  <c r="BA27" i="16"/>
  <c r="BB27" i="16" s="1"/>
  <c r="BC27" i="16"/>
  <c r="BD27" i="16" s="1"/>
  <c r="A28" i="16"/>
  <c r="B28" i="16"/>
  <c r="D28" i="16"/>
  <c r="E28" i="16"/>
  <c r="F28" i="16" s="1"/>
  <c r="G28" i="16"/>
  <c r="H28" i="16" s="1"/>
  <c r="I28" i="16"/>
  <c r="J28" i="16" s="1"/>
  <c r="K28" i="16"/>
  <c r="L28" i="16" s="1"/>
  <c r="M28" i="16"/>
  <c r="N28" i="16" s="1"/>
  <c r="O28" i="16"/>
  <c r="P28" i="16" s="1"/>
  <c r="Q28" i="16"/>
  <c r="R28" i="16" s="1"/>
  <c r="S28" i="16"/>
  <c r="T28" i="16" s="1"/>
  <c r="U28" i="16"/>
  <c r="V28" i="16" s="1"/>
  <c r="W28" i="16"/>
  <c r="X28" i="16" s="1"/>
  <c r="Y28" i="16"/>
  <c r="Z28" i="16" s="1"/>
  <c r="AA28" i="16"/>
  <c r="AB28" i="16" s="1"/>
  <c r="AC28" i="16"/>
  <c r="AD28" i="16" s="1"/>
  <c r="AE28" i="16"/>
  <c r="AF28" i="16" s="1"/>
  <c r="AG28" i="16"/>
  <c r="AH28" i="16" s="1"/>
  <c r="AI28" i="16"/>
  <c r="AJ28" i="16" s="1"/>
  <c r="AK28" i="16"/>
  <c r="AL28" i="16" s="1"/>
  <c r="AM28" i="16"/>
  <c r="AN28" i="16" s="1"/>
  <c r="AO28" i="16"/>
  <c r="AP28" i="16" s="1"/>
  <c r="AQ28" i="16"/>
  <c r="AR28" i="16" s="1"/>
  <c r="AS28" i="16"/>
  <c r="AT28" i="16" s="1"/>
  <c r="AU28" i="16"/>
  <c r="AV28" i="16" s="1"/>
  <c r="AW28" i="16"/>
  <c r="AX28" i="16" s="1"/>
  <c r="AY28" i="16"/>
  <c r="AZ28" i="16" s="1"/>
  <c r="BA28" i="16"/>
  <c r="BB28" i="16" s="1"/>
  <c r="BC28" i="16"/>
  <c r="BD28" i="16" s="1"/>
  <c r="BE28" i="16"/>
  <c r="BF28" i="16" s="1"/>
  <c r="A29" i="16"/>
  <c r="B29" i="16"/>
  <c r="D29" i="16"/>
  <c r="E29" i="16"/>
  <c r="F29" i="16" s="1"/>
  <c r="BE29" i="16" s="1"/>
  <c r="BF29" i="16" s="1"/>
  <c r="G29" i="16"/>
  <c r="H29" i="16" s="1"/>
  <c r="I29" i="16"/>
  <c r="J29" i="16" s="1"/>
  <c r="K29" i="16"/>
  <c r="L29" i="16" s="1"/>
  <c r="M29" i="16"/>
  <c r="N29" i="16" s="1"/>
  <c r="O29" i="16"/>
  <c r="P29" i="16" s="1"/>
  <c r="Q29" i="16"/>
  <c r="R29" i="16" s="1"/>
  <c r="S29" i="16"/>
  <c r="T29" i="16" s="1"/>
  <c r="U29" i="16"/>
  <c r="V29" i="16" s="1"/>
  <c r="W29" i="16"/>
  <c r="X29" i="16" s="1"/>
  <c r="Y29" i="16"/>
  <c r="Z29" i="16" s="1"/>
  <c r="AA29" i="16"/>
  <c r="AB29" i="16" s="1"/>
  <c r="AC29" i="16"/>
  <c r="AD29" i="16" s="1"/>
  <c r="AE29" i="16"/>
  <c r="AF29" i="16" s="1"/>
  <c r="AG29" i="16"/>
  <c r="AH29" i="16" s="1"/>
  <c r="AI29" i="16"/>
  <c r="AJ29" i="16" s="1"/>
  <c r="AK29" i="16"/>
  <c r="AL29" i="16" s="1"/>
  <c r="AM29" i="16"/>
  <c r="AN29" i="16" s="1"/>
  <c r="AO29" i="16"/>
  <c r="AP29" i="16" s="1"/>
  <c r="AQ29" i="16"/>
  <c r="AR29" i="16" s="1"/>
  <c r="AS29" i="16"/>
  <c r="AT29" i="16" s="1"/>
  <c r="AU29" i="16"/>
  <c r="AV29" i="16" s="1"/>
  <c r="AW29" i="16"/>
  <c r="AX29" i="16" s="1"/>
  <c r="AY29" i="16"/>
  <c r="AZ29" i="16" s="1"/>
  <c r="BA29" i="16"/>
  <c r="BB29" i="16" s="1"/>
  <c r="BC29" i="16"/>
  <c r="BD29" i="16" s="1"/>
  <c r="A30" i="16"/>
  <c r="B30" i="16"/>
  <c r="D30" i="16"/>
  <c r="E30" i="16"/>
  <c r="F30" i="16" s="1"/>
  <c r="BE30" i="16" s="1"/>
  <c r="BF30" i="16" s="1"/>
  <c r="G30" i="16"/>
  <c r="H30" i="16" s="1"/>
  <c r="I30" i="16"/>
  <c r="J30" i="16" s="1"/>
  <c r="K30" i="16"/>
  <c r="L30" i="16" s="1"/>
  <c r="M30" i="16"/>
  <c r="N30" i="16" s="1"/>
  <c r="O30" i="16"/>
  <c r="P30" i="16" s="1"/>
  <c r="Q30" i="16"/>
  <c r="R30" i="16" s="1"/>
  <c r="S30" i="16"/>
  <c r="T30" i="16" s="1"/>
  <c r="U30" i="16"/>
  <c r="V30" i="16" s="1"/>
  <c r="W30" i="16"/>
  <c r="X30" i="16" s="1"/>
  <c r="Y30" i="16"/>
  <c r="Z30" i="16" s="1"/>
  <c r="AA30" i="16"/>
  <c r="AB30" i="16" s="1"/>
  <c r="AC30" i="16"/>
  <c r="AD30" i="16" s="1"/>
  <c r="AE30" i="16"/>
  <c r="AF30" i="16" s="1"/>
  <c r="AG30" i="16"/>
  <c r="AH30" i="16" s="1"/>
  <c r="AI30" i="16"/>
  <c r="AJ30" i="16" s="1"/>
  <c r="AK30" i="16"/>
  <c r="AL30" i="16" s="1"/>
  <c r="AM30" i="16"/>
  <c r="AN30" i="16" s="1"/>
  <c r="AO30" i="16"/>
  <c r="AP30" i="16" s="1"/>
  <c r="AQ30" i="16"/>
  <c r="AR30" i="16" s="1"/>
  <c r="AS30" i="16"/>
  <c r="AT30" i="16" s="1"/>
  <c r="AU30" i="16"/>
  <c r="AV30" i="16" s="1"/>
  <c r="AW30" i="16"/>
  <c r="AX30" i="16" s="1"/>
  <c r="AY30" i="16"/>
  <c r="AZ30" i="16" s="1"/>
  <c r="BA30" i="16"/>
  <c r="BB30" i="16" s="1"/>
  <c r="BC30" i="16"/>
  <c r="BD30" i="16" s="1"/>
  <c r="A31" i="16"/>
  <c r="B31" i="16"/>
  <c r="D31" i="16"/>
  <c r="E31" i="16"/>
  <c r="F31" i="16" s="1"/>
  <c r="BE31" i="16" s="1"/>
  <c r="BF31" i="16" s="1"/>
  <c r="G31" i="16"/>
  <c r="H31" i="16" s="1"/>
  <c r="I31" i="16"/>
  <c r="J31" i="16" s="1"/>
  <c r="K31" i="16"/>
  <c r="L31" i="16" s="1"/>
  <c r="M31" i="16"/>
  <c r="N31" i="16" s="1"/>
  <c r="O31" i="16"/>
  <c r="P31" i="16" s="1"/>
  <c r="Q31" i="16"/>
  <c r="R31" i="16" s="1"/>
  <c r="S31" i="16"/>
  <c r="T31" i="16" s="1"/>
  <c r="U31" i="16"/>
  <c r="V31" i="16" s="1"/>
  <c r="W31" i="16"/>
  <c r="X31" i="16" s="1"/>
  <c r="Y31" i="16"/>
  <c r="Z31" i="16" s="1"/>
  <c r="AA31" i="16"/>
  <c r="AB31" i="16" s="1"/>
  <c r="AC31" i="16"/>
  <c r="AD31" i="16" s="1"/>
  <c r="AE31" i="16"/>
  <c r="AF31" i="16" s="1"/>
  <c r="AG31" i="16"/>
  <c r="AH31" i="16" s="1"/>
  <c r="AI31" i="16"/>
  <c r="AJ31" i="16" s="1"/>
  <c r="AK31" i="16"/>
  <c r="AL31" i="16" s="1"/>
  <c r="AM31" i="16"/>
  <c r="AN31" i="16" s="1"/>
  <c r="AO31" i="16"/>
  <c r="AP31" i="16" s="1"/>
  <c r="AQ31" i="16"/>
  <c r="AR31" i="16" s="1"/>
  <c r="AS31" i="16"/>
  <c r="AT31" i="16" s="1"/>
  <c r="AU31" i="16"/>
  <c r="AV31" i="16" s="1"/>
  <c r="AW31" i="16"/>
  <c r="AX31" i="16" s="1"/>
  <c r="AY31" i="16"/>
  <c r="AZ31" i="16" s="1"/>
  <c r="BA31" i="16"/>
  <c r="BB31" i="16" s="1"/>
  <c r="BC31" i="16"/>
  <c r="BD31" i="16" s="1"/>
  <c r="A32" i="16"/>
  <c r="D32" i="16"/>
  <c r="E32" i="16"/>
  <c r="F32" i="16" s="1"/>
  <c r="BE32" i="16" s="1"/>
  <c r="BF32" i="16" s="1"/>
  <c r="G32" i="16"/>
  <c r="H32" i="16" s="1"/>
  <c r="I32" i="16"/>
  <c r="J32" i="16" s="1"/>
  <c r="K32" i="16"/>
  <c r="L32" i="16" s="1"/>
  <c r="M32" i="16"/>
  <c r="N32" i="16" s="1"/>
  <c r="O32" i="16"/>
  <c r="P32" i="16" s="1"/>
  <c r="Q32" i="16"/>
  <c r="R32" i="16" s="1"/>
  <c r="S32" i="16"/>
  <c r="T32" i="16" s="1"/>
  <c r="U32" i="16"/>
  <c r="V32" i="16" s="1"/>
  <c r="W32" i="16"/>
  <c r="X32" i="16" s="1"/>
  <c r="Y32" i="16"/>
  <c r="Z32" i="16" s="1"/>
  <c r="AA32" i="16"/>
  <c r="AB32" i="16" s="1"/>
  <c r="AC32" i="16"/>
  <c r="AD32" i="16" s="1"/>
  <c r="AE32" i="16"/>
  <c r="AF32" i="16" s="1"/>
  <c r="AG32" i="16"/>
  <c r="AH32" i="16" s="1"/>
  <c r="AI32" i="16"/>
  <c r="AJ32" i="16" s="1"/>
  <c r="AK32" i="16"/>
  <c r="AL32" i="16" s="1"/>
  <c r="AM32" i="16"/>
  <c r="AN32" i="16" s="1"/>
  <c r="AO32" i="16"/>
  <c r="AP32" i="16" s="1"/>
  <c r="AQ32" i="16"/>
  <c r="AR32" i="16" s="1"/>
  <c r="AS32" i="16"/>
  <c r="AT32" i="16" s="1"/>
  <c r="AU32" i="16"/>
  <c r="AV32" i="16" s="1"/>
  <c r="AW32" i="16"/>
  <c r="AX32" i="16" s="1"/>
  <c r="AY32" i="16"/>
  <c r="AZ32" i="16" s="1"/>
  <c r="BA32" i="16"/>
  <c r="BB32" i="16" s="1"/>
  <c r="BC32" i="16"/>
  <c r="BD32" i="16" s="1"/>
  <c r="A33" i="16"/>
  <c r="B33" i="16"/>
  <c r="D33" i="16"/>
  <c r="E33" i="16"/>
  <c r="F33" i="16" s="1"/>
  <c r="BE33" i="16" s="1"/>
  <c r="BF33" i="16" s="1"/>
  <c r="G33" i="16"/>
  <c r="H33" i="16" s="1"/>
  <c r="I33" i="16"/>
  <c r="J33" i="16" s="1"/>
  <c r="K33" i="16"/>
  <c r="L33" i="16" s="1"/>
  <c r="M33" i="16"/>
  <c r="N33" i="16" s="1"/>
  <c r="O33" i="16"/>
  <c r="P33" i="16" s="1"/>
  <c r="Q33" i="16"/>
  <c r="R33" i="16" s="1"/>
  <c r="S33" i="16"/>
  <c r="T33" i="16" s="1"/>
  <c r="U33" i="16"/>
  <c r="V33" i="16" s="1"/>
  <c r="W33" i="16"/>
  <c r="X33" i="16" s="1"/>
  <c r="Y33" i="16"/>
  <c r="Z33" i="16" s="1"/>
  <c r="AA33" i="16"/>
  <c r="AB33" i="16" s="1"/>
  <c r="AC33" i="16"/>
  <c r="AD33" i="16" s="1"/>
  <c r="AE33" i="16"/>
  <c r="AF33" i="16" s="1"/>
  <c r="AG33" i="16"/>
  <c r="AH33" i="16" s="1"/>
  <c r="AI33" i="16"/>
  <c r="AJ33" i="16" s="1"/>
  <c r="AK33" i="16"/>
  <c r="AL33" i="16" s="1"/>
  <c r="AM33" i="16"/>
  <c r="AN33" i="16" s="1"/>
  <c r="AO33" i="16"/>
  <c r="AP33" i="16" s="1"/>
  <c r="AQ33" i="16"/>
  <c r="AR33" i="16" s="1"/>
  <c r="AS33" i="16"/>
  <c r="AT33" i="16" s="1"/>
  <c r="AU33" i="16"/>
  <c r="AV33" i="16" s="1"/>
  <c r="AW33" i="16"/>
  <c r="AX33" i="16" s="1"/>
  <c r="AY33" i="16"/>
  <c r="AZ33" i="16" s="1"/>
  <c r="BA33" i="16"/>
  <c r="BB33" i="16" s="1"/>
  <c r="BC33" i="16"/>
  <c r="BD33" i="16" s="1"/>
  <c r="A34" i="16"/>
  <c r="B34" i="16"/>
  <c r="D34" i="16"/>
  <c r="E34" i="16"/>
  <c r="F34" i="16" s="1"/>
  <c r="BE34" i="16" s="1"/>
  <c r="BF34" i="16" s="1"/>
  <c r="G34" i="16"/>
  <c r="H34" i="16" s="1"/>
  <c r="I34" i="16"/>
  <c r="J34" i="16" s="1"/>
  <c r="K34" i="16"/>
  <c r="L34" i="16" s="1"/>
  <c r="M34" i="16"/>
  <c r="N34" i="16" s="1"/>
  <c r="O34" i="16"/>
  <c r="P34" i="16" s="1"/>
  <c r="Q34" i="16"/>
  <c r="R34" i="16" s="1"/>
  <c r="S34" i="16"/>
  <c r="T34" i="16" s="1"/>
  <c r="U34" i="16"/>
  <c r="V34" i="16" s="1"/>
  <c r="W34" i="16"/>
  <c r="X34" i="16" s="1"/>
  <c r="Y34" i="16"/>
  <c r="Z34" i="16" s="1"/>
  <c r="AA34" i="16"/>
  <c r="AB34" i="16" s="1"/>
  <c r="AC34" i="16"/>
  <c r="AD34" i="16" s="1"/>
  <c r="AE34" i="16"/>
  <c r="AF34" i="16" s="1"/>
  <c r="AG34" i="16"/>
  <c r="AH34" i="16" s="1"/>
  <c r="AI34" i="16"/>
  <c r="AJ34" i="16" s="1"/>
  <c r="AK34" i="16"/>
  <c r="AL34" i="16" s="1"/>
  <c r="AM34" i="16"/>
  <c r="AN34" i="16" s="1"/>
  <c r="AO34" i="16"/>
  <c r="AP34" i="16" s="1"/>
  <c r="AQ34" i="16"/>
  <c r="AR34" i="16" s="1"/>
  <c r="AS34" i="16"/>
  <c r="AT34" i="16" s="1"/>
  <c r="AU34" i="16"/>
  <c r="AV34" i="16" s="1"/>
  <c r="AW34" i="16"/>
  <c r="AX34" i="16" s="1"/>
  <c r="AY34" i="16"/>
  <c r="AZ34" i="16" s="1"/>
  <c r="BA34" i="16"/>
  <c r="BB34" i="16" s="1"/>
  <c r="BC34" i="16"/>
  <c r="BD34" i="16" s="1"/>
  <c r="A2" i="13"/>
  <c r="B2" i="13"/>
  <c r="A3" i="13"/>
  <c r="B3" i="13"/>
  <c r="C3" i="13"/>
  <c r="D3" i="13" s="1"/>
  <c r="K3" i="13" s="1"/>
  <c r="L3" i="13" s="1"/>
  <c r="M3" i="13" s="1"/>
  <c r="E3" i="13"/>
  <c r="F3" i="13" s="1"/>
  <c r="G3" i="13"/>
  <c r="H3" i="13" s="1"/>
  <c r="I3" i="13"/>
  <c r="J3" i="13" s="1"/>
  <c r="B4" i="13"/>
  <c r="C4" i="13"/>
  <c r="D4" i="13" s="1"/>
  <c r="K4" i="13" s="1"/>
  <c r="L4" i="13" s="1"/>
  <c r="M4" i="13" s="1"/>
  <c r="E4" i="13"/>
  <c r="F4" i="13" s="1"/>
  <c r="G4" i="13"/>
  <c r="H4" i="13" s="1"/>
  <c r="I4" i="13"/>
  <c r="J4" i="13" s="1"/>
  <c r="B5" i="13"/>
  <c r="C5" i="13"/>
  <c r="D5" i="13" s="1"/>
  <c r="K5" i="13" s="1"/>
  <c r="L5" i="13" s="1"/>
  <c r="M5" i="13" s="1"/>
  <c r="E5" i="13"/>
  <c r="F5" i="13" s="1"/>
  <c r="G5" i="13"/>
  <c r="H5" i="13" s="1"/>
  <c r="I5" i="13"/>
  <c r="J5" i="13" s="1"/>
  <c r="B6" i="13"/>
  <c r="C6" i="13"/>
  <c r="D6" i="13" s="1"/>
  <c r="K6" i="13" s="1"/>
  <c r="L6" i="13" s="1"/>
  <c r="M6" i="13" s="1"/>
  <c r="E6" i="13"/>
  <c r="F6" i="13" s="1"/>
  <c r="G6" i="13"/>
  <c r="H6" i="13" s="1"/>
  <c r="I6" i="13"/>
  <c r="J6" i="13" s="1"/>
  <c r="B7" i="13"/>
  <c r="C7" i="13"/>
  <c r="D7" i="13" s="1"/>
  <c r="K7" i="13" s="1"/>
  <c r="L7" i="13" s="1"/>
  <c r="M7" i="13" s="1"/>
  <c r="E7" i="13"/>
  <c r="F7" i="13" s="1"/>
  <c r="G7" i="13"/>
  <c r="H7" i="13" s="1"/>
  <c r="I7" i="13"/>
  <c r="J7" i="13" s="1"/>
  <c r="B8" i="13"/>
  <c r="C8" i="13"/>
  <c r="D8" i="13" s="1"/>
  <c r="K8" i="13" s="1"/>
  <c r="L8" i="13" s="1"/>
  <c r="M8" i="13" s="1"/>
  <c r="E8" i="13"/>
  <c r="F8" i="13" s="1"/>
  <c r="G8" i="13"/>
  <c r="H8" i="13" s="1"/>
  <c r="I8" i="13"/>
  <c r="J8" i="13" s="1"/>
  <c r="B9" i="13"/>
  <c r="C9" i="13"/>
  <c r="D9" i="13" s="1"/>
  <c r="K9" i="13" s="1"/>
  <c r="L9" i="13" s="1"/>
  <c r="M9" i="13" s="1"/>
  <c r="E9" i="13"/>
  <c r="F9" i="13" s="1"/>
  <c r="G9" i="13"/>
  <c r="H9" i="13" s="1"/>
  <c r="I9" i="13"/>
  <c r="J9" i="13" s="1"/>
  <c r="B10" i="13"/>
  <c r="C10" i="13"/>
  <c r="D10" i="13" s="1"/>
  <c r="K10" i="13" s="1"/>
  <c r="L10" i="13" s="1"/>
  <c r="M10" i="13" s="1"/>
  <c r="E10" i="13"/>
  <c r="F10" i="13" s="1"/>
  <c r="G10" i="13"/>
  <c r="H10" i="13" s="1"/>
  <c r="I10" i="13"/>
  <c r="J10" i="13" s="1"/>
  <c r="B11" i="13"/>
  <c r="C11" i="13"/>
  <c r="D11" i="13" s="1"/>
  <c r="K11" i="13" s="1"/>
  <c r="L11" i="13" s="1"/>
  <c r="M11" i="13" s="1"/>
  <c r="E11" i="13"/>
  <c r="F11" i="13" s="1"/>
  <c r="G11" i="13"/>
  <c r="H11" i="13" s="1"/>
  <c r="I11" i="13"/>
  <c r="J11" i="13" s="1"/>
  <c r="B12" i="13"/>
  <c r="C12" i="13"/>
  <c r="D12" i="13" s="1"/>
  <c r="K12" i="13" s="1"/>
  <c r="L12" i="13" s="1"/>
  <c r="M12" i="13" s="1"/>
  <c r="E12" i="13"/>
  <c r="F12" i="13" s="1"/>
  <c r="G12" i="13"/>
  <c r="H12" i="13" s="1"/>
  <c r="I12" i="13"/>
  <c r="J12" i="13" s="1"/>
  <c r="B13" i="13"/>
  <c r="C13" i="13"/>
  <c r="D13" i="13" s="1"/>
  <c r="K13" i="13" s="1"/>
  <c r="L13" i="13" s="1"/>
  <c r="M13" i="13" s="1"/>
  <c r="E13" i="13"/>
  <c r="F13" i="13" s="1"/>
  <c r="G13" i="13"/>
  <c r="H13" i="13" s="1"/>
  <c r="I13" i="13"/>
  <c r="J13" i="13" s="1"/>
  <c r="B14" i="13"/>
  <c r="C14" i="13"/>
  <c r="D14" i="13" s="1"/>
  <c r="K14" i="13" s="1"/>
  <c r="L14" i="13" s="1"/>
  <c r="M14" i="13" s="1"/>
  <c r="E14" i="13"/>
  <c r="F14" i="13" s="1"/>
  <c r="G14" i="13"/>
  <c r="H14" i="13" s="1"/>
  <c r="I14" i="13"/>
  <c r="J14" i="13" s="1"/>
  <c r="B15" i="13"/>
  <c r="C15" i="13"/>
  <c r="D15" i="13" s="1"/>
  <c r="K15" i="13" s="1"/>
  <c r="L15" i="13" s="1"/>
  <c r="M15" i="13" s="1"/>
  <c r="E15" i="13"/>
  <c r="F15" i="13" s="1"/>
  <c r="G15" i="13"/>
  <c r="H15" i="13" s="1"/>
  <c r="I15" i="13"/>
  <c r="J15" i="13" s="1"/>
  <c r="B16" i="13"/>
  <c r="C16" i="13"/>
  <c r="D16" i="13" s="1"/>
  <c r="K16" i="13" s="1"/>
  <c r="L16" i="13" s="1"/>
  <c r="M16" i="13" s="1"/>
  <c r="E16" i="13"/>
  <c r="F16" i="13" s="1"/>
  <c r="G16" i="13"/>
  <c r="H16" i="13" s="1"/>
  <c r="I16" i="13"/>
  <c r="J16" i="13" s="1"/>
  <c r="B17" i="13"/>
  <c r="C17" i="13"/>
  <c r="D17" i="13" s="1"/>
  <c r="K17" i="13" s="1"/>
  <c r="L17" i="13" s="1"/>
  <c r="M17" i="13" s="1"/>
  <c r="E17" i="13"/>
  <c r="F17" i="13" s="1"/>
  <c r="G17" i="13"/>
  <c r="H17" i="13" s="1"/>
  <c r="I17" i="13"/>
  <c r="J17" i="13" s="1"/>
  <c r="B18" i="13"/>
  <c r="C18" i="13"/>
  <c r="D18" i="13" s="1"/>
  <c r="K18" i="13" s="1"/>
  <c r="L18" i="13" s="1"/>
  <c r="M18" i="13" s="1"/>
  <c r="E18" i="13"/>
  <c r="F18" i="13" s="1"/>
  <c r="G18" i="13"/>
  <c r="H18" i="13" s="1"/>
  <c r="I18" i="13"/>
  <c r="J18" i="13" s="1"/>
  <c r="B19" i="13"/>
  <c r="C19" i="13"/>
  <c r="D19" i="13" s="1"/>
  <c r="K19" i="13" s="1"/>
  <c r="L19" i="13" s="1"/>
  <c r="M19" i="13" s="1"/>
  <c r="E19" i="13"/>
  <c r="F19" i="13" s="1"/>
  <c r="G19" i="13"/>
  <c r="H19" i="13" s="1"/>
  <c r="I19" i="13"/>
  <c r="J19" i="13" s="1"/>
  <c r="B20" i="13"/>
  <c r="C20" i="13"/>
  <c r="D20" i="13" s="1"/>
  <c r="K20" i="13" s="1"/>
  <c r="L20" i="13" s="1"/>
  <c r="M20" i="13" s="1"/>
  <c r="E20" i="13"/>
  <c r="F20" i="13" s="1"/>
  <c r="G20" i="13"/>
  <c r="H20" i="13" s="1"/>
  <c r="I20" i="13"/>
  <c r="J20" i="13" s="1"/>
  <c r="B21" i="13"/>
  <c r="C21" i="13"/>
  <c r="D21" i="13" s="1"/>
  <c r="K21" i="13" s="1"/>
  <c r="L21" i="13" s="1"/>
  <c r="M21" i="13" s="1"/>
  <c r="E21" i="13"/>
  <c r="F21" i="13" s="1"/>
  <c r="G21" i="13"/>
  <c r="H21" i="13" s="1"/>
  <c r="I21" i="13"/>
  <c r="J21" i="13" s="1"/>
  <c r="B22" i="13"/>
  <c r="C22" i="13"/>
  <c r="D22" i="13" s="1"/>
  <c r="K22" i="13" s="1"/>
  <c r="L22" i="13" s="1"/>
  <c r="M22" i="13" s="1"/>
  <c r="E22" i="13"/>
  <c r="F22" i="13" s="1"/>
  <c r="G22" i="13"/>
  <c r="H22" i="13" s="1"/>
  <c r="I22" i="13"/>
  <c r="J22" i="13" s="1"/>
  <c r="B23" i="13"/>
  <c r="C23" i="13"/>
  <c r="D23" i="13" s="1"/>
  <c r="K23" i="13" s="1"/>
  <c r="L23" i="13" s="1"/>
  <c r="M23" i="13" s="1"/>
  <c r="E23" i="13"/>
  <c r="F23" i="13" s="1"/>
  <c r="G23" i="13"/>
  <c r="H23" i="13" s="1"/>
  <c r="I23" i="13"/>
  <c r="J23" i="13" s="1"/>
  <c r="B24" i="13"/>
  <c r="C24" i="13"/>
  <c r="D24" i="13" s="1"/>
  <c r="K24" i="13" s="1"/>
  <c r="L24" i="13" s="1"/>
  <c r="M24" i="13" s="1"/>
  <c r="E24" i="13"/>
  <c r="F24" i="13" s="1"/>
  <c r="G24" i="13"/>
  <c r="H24" i="13" s="1"/>
  <c r="I24" i="13"/>
  <c r="J24" i="13" s="1"/>
  <c r="B25" i="13"/>
  <c r="C25" i="13"/>
  <c r="D25" i="13" s="1"/>
  <c r="K25" i="13" s="1"/>
  <c r="L25" i="13" s="1"/>
  <c r="M25" i="13" s="1"/>
  <c r="E25" i="13"/>
  <c r="F25" i="13" s="1"/>
  <c r="G25" i="13"/>
  <c r="H25" i="13" s="1"/>
  <c r="I25" i="13"/>
  <c r="J25" i="13" s="1"/>
  <c r="B26" i="13"/>
  <c r="C26" i="13"/>
  <c r="D26" i="13" s="1"/>
  <c r="K26" i="13" s="1"/>
  <c r="L26" i="13" s="1"/>
  <c r="M26" i="13" s="1"/>
  <c r="E26" i="13"/>
  <c r="F26" i="13" s="1"/>
  <c r="G26" i="13"/>
  <c r="H26" i="13" s="1"/>
  <c r="I26" i="13"/>
  <c r="J26" i="13" s="1"/>
  <c r="B27" i="13"/>
  <c r="C27" i="13"/>
  <c r="D27" i="13" s="1"/>
  <c r="K27" i="13" s="1"/>
  <c r="L27" i="13" s="1"/>
  <c r="M27" i="13" s="1"/>
  <c r="E27" i="13"/>
  <c r="F27" i="13" s="1"/>
  <c r="G27" i="13"/>
  <c r="H27" i="13" s="1"/>
  <c r="I27" i="13"/>
  <c r="J27" i="13" s="1"/>
  <c r="B28" i="13"/>
  <c r="C28" i="13"/>
  <c r="D28" i="13" s="1"/>
  <c r="K28" i="13" s="1"/>
  <c r="L28" i="13" s="1"/>
  <c r="M28" i="13" s="1"/>
  <c r="E28" i="13"/>
  <c r="F28" i="13" s="1"/>
  <c r="G28" i="13"/>
  <c r="H28" i="13" s="1"/>
  <c r="I28" i="13"/>
  <c r="J28" i="13" s="1"/>
  <c r="B29" i="13"/>
  <c r="C29" i="13"/>
  <c r="D29" i="13" s="1"/>
  <c r="K29" i="13" s="1"/>
  <c r="L29" i="13" s="1"/>
  <c r="M29" i="13" s="1"/>
  <c r="E29" i="13"/>
  <c r="F29" i="13" s="1"/>
  <c r="G29" i="13"/>
  <c r="H29" i="13" s="1"/>
  <c r="I29" i="13"/>
  <c r="J29" i="13" s="1"/>
  <c r="B30" i="13"/>
  <c r="C30" i="13"/>
  <c r="D30" i="13" s="1"/>
  <c r="K30" i="13" s="1"/>
  <c r="L30" i="13" s="1"/>
  <c r="M30" i="13" s="1"/>
  <c r="E30" i="13"/>
  <c r="F30" i="13" s="1"/>
  <c r="G30" i="13"/>
  <c r="H30" i="13" s="1"/>
  <c r="I30" i="13"/>
  <c r="J30" i="13" s="1"/>
  <c r="C31" i="13"/>
  <c r="D31" i="13" s="1"/>
  <c r="K31" i="13" s="1"/>
  <c r="L31" i="13" s="1"/>
  <c r="M31" i="13" s="1"/>
  <c r="E31" i="13"/>
  <c r="F31" i="13" s="1"/>
  <c r="G31" i="13"/>
  <c r="H31" i="13" s="1"/>
  <c r="I31" i="13"/>
  <c r="J31" i="13" s="1"/>
  <c r="B32" i="13"/>
  <c r="C32" i="13"/>
  <c r="D32" i="13" s="1"/>
  <c r="K32" i="13" s="1"/>
  <c r="L32" i="13" s="1"/>
  <c r="M32" i="13" s="1"/>
  <c r="E32" i="13"/>
  <c r="F32" i="13" s="1"/>
  <c r="G32" i="13"/>
  <c r="H32" i="13" s="1"/>
  <c r="I32" i="13"/>
  <c r="J32" i="13" s="1"/>
  <c r="B33" i="13"/>
  <c r="C33" i="13"/>
  <c r="D33" i="13" s="1"/>
  <c r="K33" i="13" s="1"/>
  <c r="E33" i="13"/>
  <c r="F33" i="13" s="1"/>
  <c r="G33" i="13"/>
  <c r="H33" i="13" s="1"/>
  <c r="I33" i="13"/>
  <c r="J33" i="13" s="1"/>
  <c r="B3" i="12"/>
  <c r="C3" i="12"/>
  <c r="B5" i="12"/>
  <c r="A2" i="5"/>
  <c r="B2" i="5"/>
  <c r="C2" i="5"/>
  <c r="A5" i="5"/>
  <c r="B5" i="5"/>
  <c r="A3" i="14"/>
  <c r="C20" i="14" l="1"/>
  <c r="C21" i="11"/>
  <c r="C20" i="35"/>
  <c r="L40" i="11"/>
  <c r="M40" i="11" s="1"/>
  <c r="M44" i="11" s="1"/>
  <c r="L41" i="11"/>
  <c r="M41" i="11" s="1"/>
  <c r="M45" i="11" s="1"/>
  <c r="A5" i="32"/>
  <c r="A4" i="35"/>
  <c r="A5" i="33"/>
  <c r="C21" i="33"/>
  <c r="C21" i="30"/>
  <c r="C22" i="31"/>
  <c r="C22" i="12"/>
  <c r="C21" i="32"/>
  <c r="C22" i="5"/>
  <c r="W41" i="11"/>
  <c r="W45" i="11" s="1"/>
  <c r="T45" i="11"/>
  <c r="W42" i="11"/>
  <c r="W46" i="11" s="1"/>
  <c r="T46" i="11"/>
  <c r="W40" i="11"/>
  <c r="W44" i="11" s="1"/>
  <c r="T44" i="11"/>
  <c r="R14" i="27"/>
  <c r="T26" i="27"/>
  <c r="L6" i="27"/>
  <c r="AQ6" i="27" s="1"/>
  <c r="AR6" i="27" s="1"/>
  <c r="A5" i="18"/>
  <c r="A5" i="30"/>
  <c r="A6" i="31"/>
  <c r="A6" i="12"/>
  <c r="T20" i="27"/>
  <c r="T30" i="27"/>
  <c r="R22" i="27"/>
  <c r="F18" i="27"/>
  <c r="T17" i="27"/>
  <c r="T8" i="27"/>
  <c r="L30" i="27"/>
  <c r="AQ30" i="27" s="1"/>
  <c r="AR30" i="27" s="1"/>
  <c r="T24" i="27"/>
  <c r="F22" i="27"/>
  <c r="T21" i="27"/>
  <c r="R18" i="27"/>
  <c r="T16" i="27"/>
  <c r="F14" i="27"/>
  <c r="T13" i="27"/>
  <c r="L12" i="27"/>
  <c r="AQ12" i="27" s="1"/>
  <c r="AR12" i="27" s="1"/>
  <c r="L8" i="27"/>
  <c r="AQ8" i="27" s="1"/>
  <c r="AR8" i="27" s="1"/>
  <c r="T6" i="27"/>
  <c r="A5" i="27"/>
  <c r="F32" i="27"/>
  <c r="L32" i="27"/>
  <c r="AQ32" i="27" s="1"/>
  <c r="AR32" i="27" s="1"/>
  <c r="L24" i="27"/>
  <c r="AQ24" i="27" s="1"/>
  <c r="AR24" i="27" s="1"/>
  <c r="L20" i="27"/>
  <c r="AQ20" i="27" s="1"/>
  <c r="AR20" i="27" s="1"/>
  <c r="L16" i="27"/>
  <c r="AQ16" i="27" s="1"/>
  <c r="AR16" i="27" s="1"/>
  <c r="T34" i="27"/>
  <c r="T29" i="27"/>
  <c r="L9" i="27"/>
  <c r="AQ9" i="27" s="1"/>
  <c r="AR9" i="27" s="1"/>
  <c r="L7" i="27"/>
  <c r="AQ7" i="27" s="1"/>
  <c r="AR7" i="27" s="1"/>
  <c r="L5" i="27"/>
  <c r="AQ5" i="27" s="1"/>
  <c r="AR5" i="27" s="1"/>
  <c r="L33" i="27"/>
  <c r="AQ33" i="27" s="1"/>
  <c r="AR33" i="27" s="1"/>
  <c r="L28" i="27"/>
  <c r="AQ28" i="27" s="1"/>
  <c r="AR28" i="27" s="1"/>
  <c r="L27" i="27"/>
  <c r="AQ27" i="27" s="1"/>
  <c r="AR27" i="27" s="1"/>
  <c r="T19" i="27"/>
  <c r="T15" i="27"/>
  <c r="T11" i="27"/>
  <c r="T10" i="27"/>
  <c r="T4" i="27"/>
  <c r="R25" i="27"/>
  <c r="T25" i="27"/>
  <c r="F23" i="27"/>
  <c r="L23" i="27"/>
  <c r="AQ23" i="27" s="1"/>
  <c r="AR23" i="27" s="1"/>
  <c r="F19" i="27"/>
  <c r="L19" i="27"/>
  <c r="AQ19" i="27" s="1"/>
  <c r="AR19" i="27" s="1"/>
  <c r="F15" i="27"/>
  <c r="L15" i="27"/>
  <c r="AQ15" i="27" s="1"/>
  <c r="AR15" i="27" s="1"/>
  <c r="F11" i="27"/>
  <c r="L11" i="27"/>
  <c r="AQ11" i="27" s="1"/>
  <c r="AR11" i="27" s="1"/>
  <c r="R9" i="27"/>
  <c r="T9" i="27"/>
  <c r="R7" i="27"/>
  <c r="T7" i="27"/>
  <c r="R5" i="27"/>
  <c r="T5" i="27"/>
  <c r="A4" i="25"/>
  <c r="A4" i="20"/>
  <c r="A5" i="24"/>
  <c r="A5" i="19"/>
  <c r="A5" i="23"/>
  <c r="A5" i="17"/>
  <c r="A4" i="13"/>
  <c r="A6" i="5"/>
  <c r="A4" i="14"/>
  <c r="T32" i="27"/>
  <c r="F31" i="27"/>
  <c r="L31" i="27"/>
  <c r="AQ31" i="27" s="1"/>
  <c r="AR31" i="27" s="1"/>
  <c r="T28" i="27"/>
  <c r="L26" i="27"/>
  <c r="AQ26" i="27" s="1"/>
  <c r="AR26" i="27" s="1"/>
  <c r="F21" i="27"/>
  <c r="L21" i="27"/>
  <c r="AQ21" i="27" s="1"/>
  <c r="AR21" i="27" s="1"/>
  <c r="F17" i="27"/>
  <c r="L17" i="27"/>
  <c r="AQ17" i="27" s="1"/>
  <c r="AR17" i="27" s="1"/>
  <c r="F13" i="27"/>
  <c r="L13" i="27"/>
  <c r="AQ13" i="27" s="1"/>
  <c r="AR13" i="27" s="1"/>
  <c r="T12" i="27"/>
  <c r="L10" i="27"/>
  <c r="AQ10" i="27" s="1"/>
  <c r="AR10" i="27" s="1"/>
  <c r="L4" i="27"/>
  <c r="AQ4" i="27" s="1"/>
  <c r="AR4" i="27" s="1"/>
  <c r="A5" i="11"/>
  <c r="L34" i="27"/>
  <c r="AQ34" i="27" s="1"/>
  <c r="AR34" i="27" s="1"/>
  <c r="T33" i="27"/>
  <c r="T31" i="27"/>
  <c r="L29" i="27"/>
  <c r="AQ29" i="27" s="1"/>
  <c r="AR29" i="27" s="1"/>
  <c r="T27" i="27"/>
  <c r="L25" i="27"/>
  <c r="AQ25" i="27" s="1"/>
  <c r="AR25" i="27" s="1"/>
  <c r="T23" i="27"/>
  <c r="C21" i="14" l="1"/>
  <c r="C22" i="11"/>
  <c r="C21" i="35"/>
  <c r="A6" i="32"/>
  <c r="A5" i="35"/>
  <c r="A6" i="33"/>
  <c r="C22" i="33"/>
  <c r="C23" i="31"/>
  <c r="C23" i="12"/>
  <c r="C22" i="30"/>
  <c r="C22" i="32"/>
  <c r="C23" i="5"/>
  <c r="C21" i="27"/>
  <c r="C21" i="16"/>
  <c r="C20" i="25"/>
  <c r="C20" i="20"/>
  <c r="C21" i="24"/>
  <c r="C21" i="19"/>
  <c r="C21" i="18"/>
  <c r="C21" i="23"/>
  <c r="A6" i="19"/>
  <c r="A6" i="30"/>
  <c r="A7" i="31"/>
  <c r="A7" i="12"/>
  <c r="A6" i="11"/>
  <c r="A5" i="14"/>
  <c r="A6" i="27"/>
  <c r="A7" i="5"/>
  <c r="A5" i="13"/>
  <c r="A6" i="17"/>
  <c r="A6" i="23"/>
  <c r="A6" i="24"/>
  <c r="A5" i="20"/>
  <c r="A5" i="25"/>
  <c r="A6" i="18"/>
  <c r="C6" i="24"/>
  <c r="C5" i="25"/>
  <c r="C5" i="20"/>
  <c r="C6" i="19"/>
  <c r="C6" i="27"/>
  <c r="C6" i="18"/>
  <c r="C6" i="23"/>
  <c r="C6" i="16"/>
  <c r="C22" i="14" l="1"/>
  <c r="C23" i="11"/>
  <c r="C22" i="35"/>
  <c r="A7" i="32"/>
  <c r="A6" i="35"/>
  <c r="A7" i="33"/>
  <c r="C23" i="33"/>
  <c r="C23" i="30"/>
  <c r="C24" i="31"/>
  <c r="C24" i="12"/>
  <c r="C23" i="32"/>
  <c r="C24" i="5"/>
  <c r="C22" i="24"/>
  <c r="C22" i="19"/>
  <c r="C22" i="27"/>
  <c r="C21" i="25"/>
  <c r="C21" i="20"/>
  <c r="C22" i="18"/>
  <c r="C22" i="23"/>
  <c r="C22" i="16"/>
  <c r="A7" i="30"/>
  <c r="A8" i="31"/>
  <c r="A8" i="12"/>
  <c r="A7" i="18"/>
  <c r="A6" i="13"/>
  <c r="A7" i="23"/>
  <c r="A7" i="24"/>
  <c r="A6" i="25"/>
  <c r="A7" i="19"/>
  <c r="A7" i="11"/>
  <c r="A8" i="5"/>
  <c r="A7" i="17"/>
  <c r="A7" i="27"/>
  <c r="A6" i="20"/>
  <c r="A6" i="14"/>
  <c r="C6" i="25"/>
  <c r="C6" i="20"/>
  <c r="C7" i="24"/>
  <c r="C7" i="19"/>
  <c r="C7" i="27"/>
  <c r="C7" i="18"/>
  <c r="C7" i="23"/>
  <c r="C7" i="16"/>
  <c r="C23" i="14" l="1"/>
  <c r="C24" i="11"/>
  <c r="C23" i="35"/>
  <c r="A8" i="32"/>
  <c r="A7" i="35"/>
  <c r="A8" i="33"/>
  <c r="C24" i="33"/>
  <c r="C25" i="31"/>
  <c r="C25" i="12"/>
  <c r="C24" i="30"/>
  <c r="C24" i="32"/>
  <c r="C25" i="5"/>
  <c r="C23" i="24"/>
  <c r="C23" i="27"/>
  <c r="C23" i="16"/>
  <c r="C22" i="25"/>
  <c r="C22" i="20"/>
  <c r="C23" i="19"/>
  <c r="C23" i="18"/>
  <c r="C23" i="23"/>
  <c r="A8" i="30"/>
  <c r="A9" i="31"/>
  <c r="A9" i="12"/>
  <c r="A8" i="23"/>
  <c r="A8" i="24"/>
  <c r="A7" i="14"/>
  <c r="A8" i="19"/>
  <c r="A7" i="13"/>
  <c r="A7" i="25"/>
  <c r="A8" i="27"/>
  <c r="A7" i="20"/>
  <c r="A9" i="5"/>
  <c r="A8" i="11"/>
  <c r="A8" i="18"/>
  <c r="A8" i="17"/>
  <c r="C8" i="24"/>
  <c r="C7" i="25"/>
  <c r="C7" i="20"/>
  <c r="C8" i="19"/>
  <c r="C8" i="27"/>
  <c r="C8" i="18"/>
  <c r="C8" i="23"/>
  <c r="C8" i="16"/>
  <c r="C24" i="14" l="1"/>
  <c r="C25" i="11"/>
  <c r="C24" i="35"/>
  <c r="A9" i="32"/>
  <c r="A8" i="35"/>
  <c r="A9" i="33"/>
  <c r="C25" i="33"/>
  <c r="C25" i="30"/>
  <c r="C26" i="31"/>
  <c r="C26" i="12"/>
  <c r="C25" i="32"/>
  <c r="C26" i="5"/>
  <c r="C24" i="19"/>
  <c r="C24" i="27"/>
  <c r="C24" i="16"/>
  <c r="C23" i="25"/>
  <c r="C23" i="20"/>
  <c r="C24" i="24"/>
  <c r="C24" i="18"/>
  <c r="C24" i="23"/>
  <c r="A9" i="30"/>
  <c r="A10" i="31"/>
  <c r="A10" i="12"/>
  <c r="A8" i="14"/>
  <c r="A10" i="5"/>
  <c r="A9" i="17"/>
  <c r="A9" i="27"/>
  <c r="A8" i="20"/>
  <c r="A9" i="18"/>
  <c r="A9" i="11"/>
  <c r="A9" i="19"/>
  <c r="A8" i="13"/>
  <c r="A9" i="23"/>
  <c r="A9" i="24"/>
  <c r="A8" i="25"/>
  <c r="C8" i="25"/>
  <c r="C8" i="20"/>
  <c r="C9" i="24"/>
  <c r="C9" i="19"/>
  <c r="C9" i="27"/>
  <c r="C9" i="18"/>
  <c r="C9" i="23"/>
  <c r="C9" i="16"/>
  <c r="C25" i="14" l="1"/>
  <c r="C26" i="11"/>
  <c r="C25" i="35"/>
  <c r="A10" i="32"/>
  <c r="A9" i="35"/>
  <c r="A10" i="33"/>
  <c r="C26" i="33"/>
  <c r="C27" i="31"/>
  <c r="C27" i="12"/>
  <c r="C26" i="30"/>
  <c r="C26" i="32"/>
  <c r="C27" i="5"/>
  <c r="C25" i="27"/>
  <c r="C24" i="25"/>
  <c r="C24" i="20"/>
  <c r="C25" i="24"/>
  <c r="C25" i="19"/>
  <c r="C25" i="18"/>
  <c r="C25" i="23"/>
  <c r="C25" i="16"/>
  <c r="A10" i="30"/>
  <c r="A11" i="31"/>
  <c r="A11" i="12"/>
  <c r="A11" i="5"/>
  <c r="A10" i="17"/>
  <c r="A9" i="14"/>
  <c r="A10" i="19"/>
  <c r="A10" i="27"/>
  <c r="A9" i="20"/>
  <c r="A10" i="23"/>
  <c r="A10" i="11"/>
  <c r="A9" i="13"/>
  <c r="A9" i="25"/>
  <c r="A10" i="18"/>
  <c r="A10" i="24"/>
  <c r="B31" i="25"/>
  <c r="B31" i="20"/>
  <c r="B32" i="24"/>
  <c r="B32" i="19"/>
  <c r="B32" i="27"/>
  <c r="B32" i="18"/>
  <c r="B32" i="23"/>
  <c r="B32" i="16"/>
  <c r="B31" i="13"/>
  <c r="C26" i="14" l="1"/>
  <c r="C27" i="11"/>
  <c r="C26" i="35"/>
  <c r="A11" i="32"/>
  <c r="A10" i="35"/>
  <c r="A11" i="33"/>
  <c r="C27" i="33"/>
  <c r="C27" i="30"/>
  <c r="C28" i="12"/>
  <c r="C28" i="31"/>
  <c r="C27" i="32"/>
  <c r="C28" i="5"/>
  <c r="C26" i="24"/>
  <c r="C26" i="19"/>
  <c r="C26" i="27"/>
  <c r="C26" i="16"/>
  <c r="C25" i="25"/>
  <c r="C25" i="20"/>
  <c r="C26" i="18"/>
  <c r="C26" i="23"/>
  <c r="A11" i="30"/>
  <c r="A12" i="31"/>
  <c r="A12" i="12"/>
  <c r="A11" i="18"/>
  <c r="A12" i="5"/>
  <c r="A11" i="17"/>
  <c r="A11" i="27"/>
  <c r="A10" i="20"/>
  <c r="A10" i="14"/>
  <c r="A11" i="11"/>
  <c r="A11" i="19"/>
  <c r="A10" i="13"/>
  <c r="A11" i="23"/>
  <c r="A11" i="24"/>
  <c r="A10" i="25"/>
  <c r="C10" i="25"/>
  <c r="C10" i="20"/>
  <c r="C11" i="24"/>
  <c r="C11" i="19"/>
  <c r="C11" i="27"/>
  <c r="C11" i="18"/>
  <c r="C11" i="23"/>
  <c r="C11" i="16"/>
  <c r="C27" i="14" l="1"/>
  <c r="C28" i="11"/>
  <c r="C27" i="35"/>
  <c r="A12" i="32"/>
  <c r="A11" i="35"/>
  <c r="A12" i="33"/>
  <c r="C28" i="33"/>
  <c r="C29" i="31"/>
  <c r="C29" i="12"/>
  <c r="C28" i="30"/>
  <c r="C28" i="32"/>
  <c r="C29" i="5"/>
  <c r="C27" i="27"/>
  <c r="C27" i="16"/>
  <c r="C26" i="25"/>
  <c r="C26" i="20"/>
  <c r="C27" i="24"/>
  <c r="C27" i="19"/>
  <c r="C27" i="18"/>
  <c r="C27" i="23"/>
  <c r="A12" i="30"/>
  <c r="A13" i="31"/>
  <c r="A13" i="12"/>
  <c r="A12" i="23"/>
  <c r="A12" i="24"/>
  <c r="A12" i="18"/>
  <c r="A13" i="5"/>
  <c r="A12" i="17"/>
  <c r="A11" i="25"/>
  <c r="A12" i="11"/>
  <c r="A12" i="27"/>
  <c r="A11" i="14"/>
  <c r="A12" i="19"/>
  <c r="A11" i="13"/>
  <c r="A11" i="20"/>
  <c r="C11" i="25"/>
  <c r="C11" i="20"/>
  <c r="C12" i="24"/>
  <c r="C12" i="19"/>
  <c r="C12" i="27"/>
  <c r="C12" i="18"/>
  <c r="C12" i="23"/>
  <c r="C12" i="16"/>
  <c r="C28" i="14" l="1"/>
  <c r="C29" i="11"/>
  <c r="C28" i="35"/>
  <c r="A13" i="32"/>
  <c r="A12" i="35"/>
  <c r="A13" i="33"/>
  <c r="C29" i="33"/>
  <c r="C29" i="30"/>
  <c r="C30" i="31"/>
  <c r="C30" i="12"/>
  <c r="C29" i="32"/>
  <c r="C30" i="5"/>
  <c r="C28" i="24"/>
  <c r="C28" i="19"/>
  <c r="C28" i="27"/>
  <c r="C28" i="16"/>
  <c r="C27" i="25"/>
  <c r="C27" i="20"/>
  <c r="C28" i="18"/>
  <c r="C28" i="23"/>
  <c r="A13" i="30"/>
  <c r="A14" i="31"/>
  <c r="A14" i="12"/>
  <c r="A14" i="5"/>
  <c r="A13" i="17"/>
  <c r="A13" i="27"/>
  <c r="A12" i="20"/>
  <c r="A12" i="14"/>
  <c r="A13" i="19"/>
  <c r="A13" i="11"/>
  <c r="A12" i="13"/>
  <c r="A13" i="23"/>
  <c r="A13" i="24"/>
  <c r="A12" i="25"/>
  <c r="A13" i="18"/>
  <c r="C12" i="25"/>
  <c r="C12" i="20"/>
  <c r="C13" i="24"/>
  <c r="C13" i="19"/>
  <c r="C13" i="27"/>
  <c r="C13" i="18"/>
  <c r="C13" i="23"/>
  <c r="C13" i="16"/>
  <c r="C29" i="14" l="1"/>
  <c r="C30" i="11"/>
  <c r="C29" i="35"/>
  <c r="A14" i="32"/>
  <c r="A13" i="35"/>
  <c r="A14" i="33"/>
  <c r="C30" i="33"/>
  <c r="C31" i="31"/>
  <c r="C31" i="12"/>
  <c r="C30" i="30"/>
  <c r="C30" i="32"/>
  <c r="C31" i="5"/>
  <c r="C29" i="27"/>
  <c r="C28" i="25"/>
  <c r="C28" i="20"/>
  <c r="C29" i="24"/>
  <c r="C29" i="19"/>
  <c r="C29" i="18"/>
  <c r="C29" i="23"/>
  <c r="C29" i="16"/>
  <c r="A13" i="14"/>
  <c r="A14" i="30"/>
  <c r="A15" i="31"/>
  <c r="A15" i="12"/>
  <c r="A14" i="14"/>
  <c r="A15" i="5"/>
  <c r="A14" i="17"/>
  <c r="A13" i="25"/>
  <c r="A14" i="18"/>
  <c r="A14" i="23"/>
  <c r="A14" i="24"/>
  <c r="A14" i="11"/>
  <c r="A13" i="13"/>
  <c r="A13" i="20"/>
  <c r="A14" i="19"/>
  <c r="A14" i="27"/>
  <c r="C30" i="14" l="1"/>
  <c r="C31" i="11"/>
  <c r="C30" i="35"/>
  <c r="A16" i="32"/>
  <c r="A15" i="35"/>
  <c r="A15" i="33"/>
  <c r="A15" i="32"/>
  <c r="A14" i="35"/>
  <c r="A16" i="33"/>
  <c r="C31" i="33"/>
  <c r="C31" i="30"/>
  <c r="C32" i="12"/>
  <c r="C32" i="31"/>
  <c r="C31" i="32"/>
  <c r="C32" i="5"/>
  <c r="C30" i="24"/>
  <c r="C30" i="19"/>
  <c r="C30" i="27"/>
  <c r="C29" i="25"/>
  <c r="C29" i="20"/>
  <c r="C30" i="18"/>
  <c r="C30" i="23"/>
  <c r="C30" i="16"/>
  <c r="A15" i="11"/>
  <c r="A16" i="5"/>
  <c r="A16" i="30"/>
  <c r="A17" i="31"/>
  <c r="A17" i="12"/>
  <c r="A15" i="30"/>
  <c r="A16" i="31"/>
  <c r="A16" i="12"/>
  <c r="A15" i="14"/>
  <c r="A16" i="11"/>
  <c r="A15" i="19"/>
  <c r="A14" i="13"/>
  <c r="A15" i="23"/>
  <c r="A15" i="24"/>
  <c r="A14" i="25"/>
  <c r="A15" i="18"/>
  <c r="A17" i="5"/>
  <c r="A15" i="17"/>
  <c r="A15" i="27"/>
  <c r="A14" i="20"/>
  <c r="C31" i="14" l="1"/>
  <c r="C32" i="11"/>
  <c r="C31" i="35"/>
  <c r="A17" i="32"/>
  <c r="A16" i="35"/>
  <c r="A17" i="33"/>
  <c r="C32" i="33"/>
  <c r="C33" i="31"/>
  <c r="C33" i="12"/>
  <c r="C32" i="30"/>
  <c r="C32" i="32"/>
  <c r="C33" i="5"/>
  <c r="C31" i="27"/>
  <c r="C30" i="25"/>
  <c r="C30" i="20"/>
  <c r="C31" i="24"/>
  <c r="C31" i="19"/>
  <c r="C31" i="18"/>
  <c r="C31" i="23"/>
  <c r="C31" i="16"/>
  <c r="A17" i="30"/>
  <c r="A18" i="31"/>
  <c r="A18" i="12"/>
  <c r="A16" i="14"/>
  <c r="A17" i="11"/>
  <c r="A16" i="23"/>
  <c r="A15" i="20"/>
  <c r="A16" i="18"/>
  <c r="A18" i="5"/>
  <c r="A16" i="17"/>
  <c r="A15" i="25"/>
  <c r="A16" i="24"/>
  <c r="A16" i="19"/>
  <c r="A15" i="13"/>
  <c r="A16" i="27"/>
  <c r="C32" i="14" l="1"/>
  <c r="C33" i="11"/>
  <c r="C32" i="35"/>
  <c r="A18" i="32"/>
  <c r="A17" i="35"/>
  <c r="C33" i="33"/>
  <c r="C33" i="30"/>
  <c r="C34" i="31"/>
  <c r="C34" i="12"/>
  <c r="C33" i="32"/>
  <c r="C34" i="5"/>
  <c r="C31" i="25"/>
  <c r="C31" i="20"/>
  <c r="C32" i="18"/>
  <c r="C32" i="23"/>
  <c r="C32" i="16"/>
  <c r="C32" i="24"/>
  <c r="C32" i="19"/>
  <c r="C32" i="27"/>
  <c r="A18" i="33"/>
  <c r="A18" i="30"/>
  <c r="A19" i="31"/>
  <c r="A19" i="12"/>
  <c r="A17" i="14"/>
  <c r="A18" i="11"/>
  <c r="A19" i="5"/>
  <c r="A17" i="17"/>
  <c r="A17" i="27"/>
  <c r="A16" i="20"/>
  <c r="A17" i="19"/>
  <c r="A16" i="13"/>
  <c r="A17" i="23"/>
  <c r="A17" i="24"/>
  <c r="A16" i="25"/>
  <c r="A17" i="18"/>
  <c r="C33" i="14" l="1"/>
  <c r="C34" i="11"/>
  <c r="C33" i="35"/>
  <c r="A19" i="32"/>
  <c r="A18" i="35"/>
  <c r="C34" i="33"/>
  <c r="C35" i="31"/>
  <c r="C35" i="12"/>
  <c r="C34" i="30"/>
  <c r="C34" i="32"/>
  <c r="C35" i="5"/>
  <c r="C32" i="25"/>
  <c r="C32" i="20"/>
  <c r="C33" i="24"/>
  <c r="C33" i="19"/>
  <c r="C33" i="18"/>
  <c r="C33" i="23"/>
  <c r="C33" i="16"/>
  <c r="C33" i="27"/>
  <c r="A19" i="33"/>
  <c r="A19" i="30"/>
  <c r="A20" i="31"/>
  <c r="A20" i="12"/>
  <c r="A18" i="14"/>
  <c r="A19" i="11"/>
  <c r="A17" i="13"/>
  <c r="A18" i="23"/>
  <c r="A17" i="25"/>
  <c r="A18" i="18"/>
  <c r="A20" i="5"/>
  <c r="A17" i="20"/>
  <c r="A18" i="17"/>
  <c r="A18" i="27"/>
  <c r="A18" i="19"/>
  <c r="A18" i="24"/>
  <c r="C34" i="14" l="1"/>
  <c r="C35" i="11"/>
  <c r="C34" i="35"/>
  <c r="A20" i="32"/>
  <c r="A19" i="35"/>
  <c r="A20" i="33"/>
  <c r="C35" i="33"/>
  <c r="C36" i="30"/>
  <c r="C35" i="32"/>
  <c r="C35" i="30"/>
  <c r="C36" i="12"/>
  <c r="C36" i="31"/>
  <c r="C36" i="5"/>
  <c r="C33" i="25"/>
  <c r="C33" i="20"/>
  <c r="C34" i="27"/>
  <c r="C34" i="23"/>
  <c r="C34" i="16"/>
  <c r="C34" i="18"/>
  <c r="A20" i="30"/>
  <c r="A21" i="31"/>
  <c r="A21" i="12"/>
  <c r="A19" i="14"/>
  <c r="A20" i="11"/>
  <c r="A19" i="18"/>
  <c r="A21" i="5"/>
  <c r="A19" i="17"/>
  <c r="A19" i="27"/>
  <c r="A18" i="20"/>
  <c r="A19" i="19"/>
  <c r="A18" i="13"/>
  <c r="A19" i="23"/>
  <c r="A19" i="24"/>
  <c r="A18" i="25"/>
  <c r="C35" i="14" l="1"/>
  <c r="C36" i="11"/>
  <c r="C35" i="35"/>
  <c r="A21" i="32"/>
  <c r="A20" i="35"/>
  <c r="A21" i="33"/>
  <c r="C36" i="33"/>
  <c r="C36" i="32"/>
  <c r="C37" i="31"/>
  <c r="C37" i="12"/>
  <c r="C37" i="5"/>
  <c r="A21" i="30"/>
  <c r="A22" i="31"/>
  <c r="A22" i="12"/>
  <c r="A20" i="14"/>
  <c r="A21" i="11"/>
  <c r="A20" i="24"/>
  <c r="A20" i="19"/>
  <c r="A19" i="13"/>
  <c r="A20" i="23"/>
  <c r="A19" i="25"/>
  <c r="A19" i="20"/>
  <c r="A20" i="18"/>
  <c r="A22" i="5"/>
  <c r="A20" i="17"/>
  <c r="A20" i="27"/>
  <c r="C36" i="14" l="1"/>
  <c r="C37" i="11"/>
  <c r="C36" i="35"/>
  <c r="C37" i="32"/>
  <c r="C37" i="33"/>
  <c r="C37" i="30"/>
  <c r="C38" i="31"/>
  <c r="C38" i="12"/>
  <c r="C38" i="5"/>
  <c r="A22" i="32"/>
  <c r="A21" i="35"/>
  <c r="A22" i="33"/>
  <c r="A22" i="30"/>
  <c r="A23" i="31"/>
  <c r="A23" i="12"/>
  <c r="A21" i="14"/>
  <c r="A22" i="11"/>
  <c r="A23" i="5"/>
  <c r="A21" i="17"/>
  <c r="A21" i="27"/>
  <c r="A20" i="20"/>
  <c r="A21" i="19"/>
  <c r="A20" i="13"/>
  <c r="A21" i="23"/>
  <c r="A21" i="24"/>
  <c r="A20" i="25"/>
  <c r="A21" i="18"/>
  <c r="C38" i="11" l="1"/>
  <c r="C37" i="35"/>
  <c r="C38" i="33"/>
  <c r="C38" i="30"/>
  <c r="C39" i="31"/>
  <c r="C39" i="12"/>
  <c r="C39" i="5"/>
  <c r="C38" i="32"/>
  <c r="A23" i="32"/>
  <c r="A22" i="35"/>
  <c r="A23" i="33"/>
  <c r="A23" i="30"/>
  <c r="A24" i="31"/>
  <c r="A24" i="12"/>
  <c r="A22" i="14"/>
  <c r="A23" i="11"/>
  <c r="A24" i="5"/>
  <c r="A22" i="17"/>
  <c r="A22" i="27"/>
  <c r="A22" i="19"/>
  <c r="A21" i="20"/>
  <c r="A21" i="13"/>
  <c r="A22" i="23"/>
  <c r="A21" i="25"/>
  <c r="A22" i="18"/>
  <c r="A22" i="24"/>
  <c r="A24" i="32" l="1"/>
  <c r="A23" i="35"/>
  <c r="A24" i="33"/>
  <c r="A24" i="30"/>
  <c r="A25" i="31"/>
  <c r="A25" i="12"/>
  <c r="A23" i="14"/>
  <c r="A24" i="11"/>
  <c r="A23" i="19"/>
  <c r="A22" i="13"/>
  <c r="A23" i="23"/>
  <c r="A23" i="24"/>
  <c r="A22" i="25"/>
  <c r="A22" i="20"/>
  <c r="A23" i="18"/>
  <c r="A25" i="5"/>
  <c r="A23" i="17"/>
  <c r="A23" i="27"/>
  <c r="A25" i="32" l="1"/>
  <c r="A24" i="35"/>
  <c r="A25" i="33"/>
  <c r="A25" i="30"/>
  <c r="A26" i="31"/>
  <c r="A26" i="12"/>
  <c r="A24" i="14"/>
  <c r="A25" i="11"/>
  <c r="A24" i="27"/>
  <c r="A24" i="19"/>
  <c r="A23" i="13"/>
  <c r="A24" i="23"/>
  <c r="A23" i="25"/>
  <c r="A24" i="24"/>
  <c r="A24" i="18"/>
  <c r="A26" i="5"/>
  <c r="A24" i="17"/>
  <c r="A23" i="20"/>
  <c r="A26" i="33" l="1"/>
  <c r="A26" i="32"/>
  <c r="A25" i="35"/>
  <c r="A26" i="30"/>
  <c r="A27" i="31"/>
  <c r="A27" i="12"/>
  <c r="A25" i="14"/>
  <c r="A26" i="11"/>
  <c r="A27" i="5"/>
  <c r="A25" i="17"/>
  <c r="A25" i="27"/>
  <c r="A24" i="20"/>
  <c r="A25" i="19"/>
  <c r="A24" i="13"/>
  <c r="A25" i="23"/>
  <c r="A25" i="24"/>
  <c r="A24" i="25"/>
  <c r="A25" i="18"/>
  <c r="A27" i="33" l="1"/>
  <c r="A27" i="32"/>
  <c r="A26" i="35"/>
  <c r="A27" i="30"/>
  <c r="A28" i="31"/>
  <c r="A28" i="12"/>
  <c r="A26" i="14"/>
  <c r="A27" i="11"/>
  <c r="A25" i="13"/>
  <c r="A25" i="20"/>
  <c r="A26" i="19"/>
  <c r="A26" i="23"/>
  <c r="A26" i="24"/>
  <c r="A26" i="17"/>
  <c r="A25" i="25"/>
  <c r="A26" i="18"/>
  <c r="A28" i="5"/>
  <c r="A26" i="27"/>
  <c r="A28" i="33" l="1"/>
  <c r="A28" i="32"/>
  <c r="A27" i="35"/>
  <c r="A28" i="30"/>
  <c r="A29" i="31"/>
  <c r="A29" i="12"/>
  <c r="A27" i="14"/>
  <c r="A28" i="11"/>
  <c r="A29" i="5"/>
  <c r="A27" i="17"/>
  <c r="A27" i="27"/>
  <c r="A26" i="20"/>
  <c r="A27" i="19"/>
  <c r="A27" i="18"/>
  <c r="A26" i="13"/>
  <c r="A27" i="23"/>
  <c r="A27" i="24"/>
  <c r="A26" i="25"/>
  <c r="A29" i="33" l="1"/>
  <c r="A29" i="32"/>
  <c r="A28" i="35"/>
  <c r="A29" i="30"/>
  <c r="A30" i="31"/>
  <c r="A30" i="12"/>
  <c r="A28" i="14"/>
  <c r="A29" i="11"/>
  <c r="A28" i="27"/>
  <c r="A28" i="19"/>
  <c r="A27" i="13"/>
  <c r="A27" i="20"/>
  <c r="A28" i="23"/>
  <c r="A28" i="24"/>
  <c r="A28" i="18"/>
  <c r="A30" i="5"/>
  <c r="A28" i="17"/>
  <c r="A27" i="25"/>
  <c r="A30" i="33" l="1"/>
  <c r="A30" i="32"/>
  <c r="A29" i="35"/>
  <c r="A30" i="30"/>
  <c r="A31" i="31"/>
  <c r="A31" i="12"/>
  <c r="A29" i="14"/>
  <c r="A30" i="11"/>
  <c r="A29" i="19"/>
  <c r="A28" i="13"/>
  <c r="A29" i="23"/>
  <c r="A29" i="24"/>
  <c r="A28" i="25"/>
  <c r="A29" i="18"/>
  <c r="A31" i="5"/>
  <c r="A29" i="17"/>
  <c r="A29" i="27"/>
  <c r="A28" i="20"/>
  <c r="A31" i="33" l="1"/>
  <c r="A31" i="32"/>
  <c r="A30" i="35"/>
  <c r="A31" i="30"/>
  <c r="A32" i="31"/>
  <c r="A32" i="12"/>
  <c r="A30" i="14"/>
  <c r="A31" i="11"/>
  <c r="A29" i="13"/>
  <c r="A29" i="20"/>
  <c r="A30" i="18"/>
  <c r="A30" i="27"/>
  <c r="A30" i="17"/>
  <c r="A30" i="19"/>
  <c r="A30" i="23"/>
  <c r="A30" i="24"/>
  <c r="A32" i="5"/>
  <c r="A29" i="25"/>
  <c r="A32" i="33" l="1"/>
  <c r="A32" i="32"/>
  <c r="A31" i="35"/>
  <c r="A32" i="30"/>
  <c r="A33" i="31"/>
  <c r="A33" i="12"/>
  <c r="A31" i="14"/>
  <c r="A32" i="11"/>
  <c r="A33" i="5"/>
  <c r="A31" i="17"/>
  <c r="A31" i="27"/>
  <c r="A30" i="20"/>
  <c r="A31" i="18"/>
  <c r="A31" i="19"/>
  <c r="A30" i="13"/>
  <c r="A31" i="23"/>
  <c r="A31" i="24"/>
  <c r="A30" i="25"/>
  <c r="A33" i="32" l="1"/>
  <c r="A32" i="35"/>
  <c r="A33" i="11"/>
  <c r="A33" i="33"/>
  <c r="A33" i="30"/>
  <c r="A34" i="31"/>
  <c r="A34" i="12"/>
  <c r="A32" i="14"/>
  <c r="A32" i="23"/>
  <c r="A31" i="25"/>
  <c r="A32" i="18"/>
  <c r="A34" i="5"/>
  <c r="A32" i="17"/>
  <c r="A31" i="20"/>
  <c r="A32" i="27"/>
  <c r="A32" i="19"/>
  <c r="A31" i="13"/>
  <c r="A32" i="24"/>
  <c r="A34" i="32" l="1"/>
  <c r="A33" i="35"/>
  <c r="A34" i="11"/>
  <c r="A34" i="33"/>
  <c r="A34" i="30"/>
  <c r="A35" i="31"/>
  <c r="A35" i="12"/>
  <c r="A33" i="14"/>
  <c r="A33" i="18"/>
  <c r="A32" i="13"/>
  <c r="A33" i="23"/>
  <c r="A33" i="24"/>
  <c r="A32" i="25"/>
  <c r="A33" i="19"/>
  <c r="A35" i="5"/>
  <c r="A33" i="17"/>
  <c r="A33" i="27"/>
  <c r="A32" i="20"/>
  <c r="A35" i="32" l="1"/>
  <c r="A34" i="35"/>
  <c r="A35" i="11"/>
  <c r="A35" i="33"/>
  <c r="A35" i="30"/>
  <c r="A36" i="31"/>
  <c r="A36" i="12"/>
  <c r="A34" i="14"/>
  <c r="A34" i="17"/>
  <c r="A36" i="5"/>
  <c r="A33" i="25"/>
  <c r="A33" i="13"/>
  <c r="A33" i="20"/>
  <c r="A34" i="23"/>
  <c r="A36" i="32" l="1"/>
  <c r="A35" i="14"/>
  <c r="A35" i="35"/>
  <c r="A36" i="11"/>
  <c r="A36" i="33"/>
  <c r="A36" i="30"/>
  <c r="A37" i="12"/>
  <c r="A37" i="31"/>
  <c r="A37" i="5"/>
  <c r="A36" i="14" l="1"/>
  <c r="A37" i="11"/>
  <c r="A37" i="32"/>
  <c r="A36" i="35"/>
  <c r="A37" i="33"/>
  <c r="A37" i="30"/>
  <c r="A38" i="31"/>
  <c r="A38" i="12"/>
  <c r="A38" i="5"/>
  <c r="D20" i="3"/>
  <c r="E20" i="3" s="1"/>
  <c r="D23" i="3"/>
  <c r="E23" i="3" s="1"/>
  <c r="D16" i="3"/>
  <c r="E16" i="3" s="1"/>
  <c r="D10" i="3"/>
  <c r="E10" i="3" s="1"/>
  <c r="A37" i="35" l="1"/>
  <c r="A38" i="33"/>
  <c r="A38" i="30"/>
  <c r="A39" i="31"/>
  <c r="A39" i="12"/>
  <c r="A39" i="5"/>
  <c r="A38" i="11"/>
  <c r="A38" i="32"/>
  <c r="AD5" i="5"/>
  <c r="D7" i="3" s="1"/>
  <c r="G4" i="33" l="1"/>
  <c r="AE5" i="5"/>
  <c r="H4" i="33" s="1"/>
  <c r="D6" i="3"/>
  <c r="E6" i="3" s="1"/>
  <c r="D4" i="11" l="1"/>
  <c r="D41" i="11" s="1"/>
  <c r="G41" i="11" s="1"/>
  <c r="G45" i="11" s="1"/>
  <c r="D40" i="11" l="1"/>
  <c r="G40" i="11" s="1"/>
  <c r="G44" i="11" s="1"/>
  <c r="D42" i="11"/>
  <c r="G42" i="11" s="1"/>
  <c r="H42" i="11" s="1"/>
  <c r="I42" i="11" s="1"/>
  <c r="G46" i="11" l="1"/>
  <c r="J42" i="11"/>
  <c r="K42" i="11" s="1"/>
  <c r="L42" i="11" s="1"/>
  <c r="M42" i="11" l="1"/>
  <c r="M46" i="11" s="1"/>
</calcChain>
</file>

<file path=xl/sharedStrings.xml><?xml version="1.0" encoding="utf-8"?>
<sst xmlns="http://schemas.openxmlformats.org/spreadsheetml/2006/main" count="541" uniqueCount="316">
  <si>
    <t>итог</t>
  </si>
  <si>
    <t>сумма</t>
  </si>
  <si>
    <t>значение</t>
  </si>
  <si>
    <t>№</t>
  </si>
  <si>
    <t>Уровень</t>
  </si>
  <si>
    <t>уровень</t>
  </si>
  <si>
    <t>часть А</t>
  </si>
  <si>
    <t>часть Б</t>
  </si>
  <si>
    <t>учебно-познавательный интерес</t>
  </si>
  <si>
    <t>часть 2</t>
  </si>
  <si>
    <t>чсть Б</t>
  </si>
  <si>
    <t>целеполагание</t>
  </si>
  <si>
    <t>познавательный интерес</t>
  </si>
  <si>
    <t>Критерий оценки поведения</t>
  </si>
  <si>
    <t>Дополнительный диагностический признак</t>
  </si>
  <si>
    <t>1. Отсутствие интереса</t>
  </si>
  <si>
    <t>Интерес практически не обнаруживается. Исключение составляет яркий, смешной, забавный материал.</t>
  </si>
  <si>
    <t>Безразличное или негативное отношение к решению любых учебных задач. Более охотно выполняет привычные действия, чем осваивает новые.</t>
  </si>
  <si>
    <t>2. Реакция на новизну</t>
  </si>
  <si>
    <t xml:space="preserve">Интерес  возникает лишь на новый материал, касающийся конкретных фактов, но не теории </t>
  </si>
  <si>
    <t>Оживляется, задает вопросы о новом фактическом материале, включается в выполнение задания, связанного с ним, но длительной устойчивой активности не проявляет</t>
  </si>
  <si>
    <t>3. Любопытство</t>
  </si>
  <si>
    <t>Интерес возникает на новый материал, но не на способы решения.</t>
  </si>
  <si>
    <t>Проявляет интерес и задает вопросы достаточно часто, включается в выполнение заданий, но интерес быстро иссякает</t>
  </si>
  <si>
    <t>4. Ситуативный учебный интерес</t>
  </si>
  <si>
    <t>Интерес возникает к способам решения новой частной единичной задачи (но не к системам задач)</t>
  </si>
  <si>
    <t>Включается в процессе решения задачи, пытается самостоятельно найти способ решения и довести задание до конца, после решения задачи интерес исчерпывается</t>
  </si>
  <si>
    <t>5. Устойчивый учебно-познавательный интерес</t>
  </si>
  <si>
    <t>Интерес возникает к общему способу решения задач, но не выходит за пределы изучаемого материала</t>
  </si>
  <si>
    <t>Охотно включается в процесс выполнения заданий, работает длительно и устойчиво, принимает предложения найти новые применения найденному способу</t>
  </si>
  <si>
    <t>6. Обобщенный учебно-познавательный интерес</t>
  </si>
  <si>
    <t>Интерес возникает независимо от внешних требований и выходит за рамки изучаемого материала. Ученик ориентирован на общие способы решения системы задач.</t>
  </si>
  <si>
    <t>Интерес – постоянная характеристика ученика, проявляет  выраженное творческое отношение к общему способу решения задач, стремится получить дополнительную информацию. Имеется мотивированная избирательность интересов.</t>
  </si>
  <si>
    <t>Уровни</t>
  </si>
  <si>
    <t>Показатели</t>
  </si>
  <si>
    <t>Поведенческие индикаторы</t>
  </si>
  <si>
    <t>1. Отсутствие оценки</t>
  </si>
  <si>
    <t>Ученик не умеет, не пытается и не испытывает потребности в оценке своих действий – ни самостоятельной, ни по просьбе учителя</t>
  </si>
  <si>
    <t>Всецело полагается на отметку учителя, воспринимает ее некритически (даже в случае явного занижения), не воспринимает аргументацию оценки; не может оценить свои силы относительно решения поставленной задачи</t>
  </si>
  <si>
    <t>2. Адекватная ретроспективная оценка</t>
  </si>
  <si>
    <t>Умеет самостоятельно оценить свои действия и содержательно обосновать правильность или ошибочность результата, соотнося его со схемой действия</t>
  </si>
  <si>
    <t>Критически относится к отметкам учителя; не может оценить своих возможностей перед решением новой задачи и не пытается этого делать; может оценить действия других учеников</t>
  </si>
  <si>
    <t>3. Неадекватная прогностическая оценка</t>
  </si>
  <si>
    <t>Приступая к решению новой задачи, пытается оценить свои возможности относительно ее решения, однако при этом учитывает лишь факт того,  знает ли он ее или нет, а не возможность изменения известных ему способов действия</t>
  </si>
  <si>
    <t>Свободно и аргументировано оценивает уже решенные им задачи, пытается оценивать свои возможности в решении новых задач, часто допускает ошибки, учитывает лишь внешние признаки задачи, а не ее структуру, не может этого сделать до решения задачи</t>
  </si>
  <si>
    <t>4. Потенциально адекватная прогностическая оценка</t>
  </si>
  <si>
    <t>Приступая к решению новой задачи, может с помощью учителя оценить свои возможности в ее решении, учитывая изменения известных ему способов действий</t>
  </si>
  <si>
    <t xml:space="preserve"> Может с помощью учителя обосновать свою возможность или невозможность решить стоящую перед ним задачу, опираясь на анализ известных ему способов действия; делает  это неуверенно, с трудом</t>
  </si>
  <si>
    <t>5. Актуально адекватная прогностическая оценка</t>
  </si>
  <si>
    <t>Приступая к решению новой задачи, может самостоятельно оценить свои возможности в ее решении, учитывая изменения известных способов действия.</t>
  </si>
  <si>
    <t>Самостоятельно обосновывает еще до решения задачи свои силы, исходя из четкого осознания усвоенных способов и их вариаций, а также границ их применения</t>
  </si>
  <si>
    <t>Показатели сформированности</t>
  </si>
  <si>
    <t>1. Отсутствие контроля</t>
  </si>
  <si>
    <t>Ученик не контролирует учебные действия, не замечает допущенных ошибок.</t>
  </si>
  <si>
    <t>Ученик не умеет обнаружить и исправить ошибку даже по просьбе учителя, некритично относится к исправленным ошибкам в своих работах и не замечает ошибок других учеников</t>
  </si>
  <si>
    <t>2. Контроль на уровне непроизвольного внимания</t>
  </si>
  <si>
    <t>Контроль носит случайный непроизвольный характер, заметив ошибку, ученик не может обосновать своих действий</t>
  </si>
  <si>
    <t>3. Потенциальный контроль на уровне произвольного внимания</t>
  </si>
  <si>
    <t>Ученик осознает  правило контроля, но одновременное выполнение учебных действий и контроля затруднено; ошибки ученик исправляет и объясняет</t>
  </si>
  <si>
    <t>В процессе решения задачи контроль затруднен, после решения ученик может найти и исправить ошибки, в многократно повторенных действиях ошибок не допускает</t>
  </si>
  <si>
    <t>4. Актуальный контроль на уровне произвольного внимания</t>
  </si>
  <si>
    <t>В процессе выполнения действия ученик ориентируется на правило контроля и успешно использует ее в процессе решения задач, почти не допуская ошибок</t>
  </si>
  <si>
    <t>5. Потенциальный рефлексивный контроль</t>
  </si>
  <si>
    <t>Решая новую задачу ученик применяет старый неадекватный способ, с помощью учителя обнаруживает неадекватность способа и пытается ввести коррективы.</t>
  </si>
  <si>
    <t>6. Актуальный рефлексивный контроль</t>
  </si>
  <si>
    <t>Самостоятельно обнаруживает ошибки, вызванные несоответствие усвоенного способа действия и условий задачи и вносит коррективы</t>
  </si>
  <si>
    <t>Контролирует соответствие выполняемых действий способу, при изменении условий вносит коррективы в способ действия до начала решения</t>
  </si>
  <si>
    <t>уровни развития контроля</t>
  </si>
  <si>
    <t>уровни развития оценка</t>
  </si>
  <si>
    <t>Поведенческие индикаторы с сформированности</t>
  </si>
  <si>
    <t>1. Отсутствие цели</t>
  </si>
  <si>
    <t>Предъявляемое требование осознается лишь частично. Включаясь в работу, быстро отвлекается или ведет себя хаотично. Может принимать лишь простейшие цели (не предполагающие промежуточные цели-требования)</t>
  </si>
  <si>
    <t>Плохо различает учебные задачи разного типа; отсутствует реакция на новизну задачи, не может выделить промежуточные цели,  нужается в пооперационном контроле со стоны учителя, не может ответить на вопросы о том, что он собирается делать или сделал</t>
  </si>
  <si>
    <t>2. Принятие практической задачи</t>
  </si>
  <si>
    <t>Принимает и выполняет только практические задачи (но не теоретические), в теоретических задачах не ориентируется</t>
  </si>
  <si>
    <t>Осознает, что надо делать в процессе решения практической задачи; в отношении теоретических задач не может осуществлять целенаправленных действий</t>
  </si>
  <si>
    <t>3. Переопределение познавательной задачи в практическую</t>
  </si>
  <si>
    <t>Принимает и выполняет только практические задачи, в теоретических задачах не ориентируется</t>
  </si>
  <si>
    <t>Осознает, что надо делать и сделал в процессе решения практической задачи; в отношении теоретических задач не может осуществлять целенаправленных действий</t>
  </si>
  <si>
    <t>4. Принятие познавательной цели</t>
  </si>
  <si>
    <t>Принятая познавательная цель сохраняется при  выполнении учебных действий и регулирует весь процесс их выполнения; четко выполняется требование познавательной задачи</t>
  </si>
  <si>
    <t>Охотно осуществляет решение познаватель-ной задачи, не изменяя ее (не подменяя практической задачей и не выходя за ее требования), четко может дать отчет о своих действиях после принятого решения</t>
  </si>
  <si>
    <t>5. Переопределение практической задачи в теоретическую</t>
  </si>
  <si>
    <t>Столкнувшись с новой практической задачей, самостоятельно формулирует познавательную                                                                                           цель и строит действие в соответствии с ней</t>
  </si>
  <si>
    <t>Невозможность решить новую практическую задачу объясняет отсутствие адекватных способов; четко осознает свою цель и структуру найденного способа.</t>
  </si>
  <si>
    <t>6. Самостоятельная постановка учебных целей</t>
  </si>
  <si>
    <t>Самостоятельно формулирует познавательные цели, выходя за пределы требований программы</t>
  </si>
  <si>
    <t>уровни развития целеполагания</t>
  </si>
  <si>
    <t>Умеет обнаружить несоответствие новой зада­чи и усвоенного способа, пытается самостоя­тельно перестроить известный ему способ, однако может это пра­вильно сделать только при помощи учителя,</t>
  </si>
  <si>
    <t>1.Отсутствие учебных действий как целостных единиц деятельности</t>
  </si>
  <si>
    <t>2.Выполнение учебных действий в сотрудничестве с учителем</t>
  </si>
  <si>
    <t>3.Неадекватный перенос учебных действий</t>
  </si>
  <si>
    <t>4.Адекватный перенос учебных действий.</t>
  </si>
  <si>
    <t>Достаточно полно анализирует условия задачи и чётко соотносит их с известными способами; легко принимает косвенную помощь учителя; осознает и готов описать причины своих затруднений и особенности нового способа действия</t>
  </si>
  <si>
    <t>Самостоятельное построение учебных действий.</t>
  </si>
  <si>
    <t>Обобщение учебных действий</t>
  </si>
  <si>
    <t>Опирается на принципы построения способов деления и решает новую задачу с хода, выводя новый способ из этого принципа, а не из модификации известного частного способа.</t>
  </si>
  <si>
    <t>Овладевая новым способом, осознает не только его состав, но и принципы его построения (т.е. то, на чём он основан), осознаёт сходство между различными модификациями и их связи с условиями задач</t>
  </si>
  <si>
    <t>Критически оценивает свои действия, на всех этапах, решения задачи может дать отчет о них; нахождение нового спосо­ба осуществляется медленно, неуверенно, с частым обращением к повторному анализу условий задачи, по на всех этапах полностью самостоятельно</t>
  </si>
  <si>
    <t>Решая новую задачу, самостоятельно строит новый способ действии или модифицирует известный ему способ, делает это постепенно, шаг за шагом и в конце без какой-либо помощи извне правильно решает задачу.</t>
  </si>
  <si>
    <t>Выдвигает содержательные гипотезы, учебная деятельность приобретает форму активного исследования способов  действия</t>
  </si>
  <si>
    <t>Ребенок самостоятельно применяет усвоенный способ действия к решению ноной задачи, однако не способен внести в него даже небольшие изменения, чтобы приноровить его к условиям конкретной задачи.</t>
  </si>
  <si>
    <t>Усвоенный способ применяет «слепо», не соотнося его с условиями задачи; такое соотнесение и перестройку действия может осуществлять лишь с помощью учителя, а не самостоятельно; при неизменности условий способ не успешно выполнять действия самостоятельно.</t>
  </si>
  <si>
    <t>Содержание действий и их операционный состав осознаются. Приступает к выполнению действий, од­нако без внешней помощи организовать свои действия и довести их до конца" не может; в сотрудничестве с учителем работает относительно успешно</t>
  </si>
  <si>
    <t>Может дать отчет о своих действиях, но затрудняется в их практическом воплощении; помощь учителя принимается сравнительно легко; эффективно работает при пооперационном контроле, самостоятельные учебные действия практически отсутствуют</t>
  </si>
  <si>
    <t>Не может выполнять учебные действия как таковые, может выполнять лишь отдельные операции без их внутренней связи друг с другом или копировать внешнюю форму действий.</t>
  </si>
  <si>
    <t>Не осознаёт содержание учебных действий и не может дать отчёта о них ни самостоятельно, ни с помощью учителя (за исключением прямого показа) не способен выполнять учебные действии; навыки образуются с трудом и оказываются крайне неустойчивыми.</t>
  </si>
  <si>
    <t>формирование учебных действий</t>
  </si>
  <si>
    <t>Задачи, соответствующие усвоенному способу выполняются безошибочно. Без помощи учителя не может обнаружить несоответствие усвоенного способа действия новым условиям</t>
  </si>
  <si>
    <t>Ошибки исправляет самостоятельно, контролирует процесс решения задачи другими учениками, при решении новой задачи не может скорректировать правило контроля новым условиям</t>
  </si>
  <si>
    <t>Действуя неосознанно, предугадывает правиль-ное направление действия; сделанные ошибки исправляет неуверенно, в малознакомых действиях ошибки допускает чаще, чем в знакомых</t>
  </si>
  <si>
    <t xml:space="preserve">дата </t>
  </si>
  <si>
    <t>Высокий уровень школьной зрелости означает, что ребенок готов к обучению в любой школе (в том числе и повышенного уровня), и есть достаточные основания полагать, что при внимании и адекватной помощи со стороны родителей он успешно справится с любой предложенной ему программой обучения.</t>
  </si>
  <si>
    <t xml:space="preserve">Низкий уровень школьной зрелости означает, что освоение даже обычной программы начальной школы будет представлять для ребенка значительную трудность. Если, несмотря на это, принято решение в школу идти, то для такого ребенка необходимы специальные коррекционные занятия по подготовке к школе. Их может осуществлять как психолог, наблюдающий ребенка, так и сами родители при помощи соответствующих пособий и в тесном контакте с психологом. Как правило, при низком уровне школьной зрелости различные функции восприятия и мышления развиты неравномерно. Например, при неплохом уровне общей информированности и психосоциальной зрелости очень плохая зрительная память и почти полностью отсутствует произвольное внимание. Или - хорошая слуховая память (ребенок легко заучивает длинные стихи) и очень низкая умственная работоспособность. Психолог подскажет родителям, какие именно функции наиболее страдают у их сына (или дочки) и порекомендует соответствующие упражнения.                                           
</t>
  </si>
  <si>
    <t xml:space="preserve">Средний уровень школьной зрелости означает, что ребенок готов к обучению по программе массовой начальной школы. Обучение в школе повышенного уровня может оказаться для него тяжеловатым, и если родители все же отдают его в такую школу, то (по крайней мере в начале обучения) они должны оказывать своему сыну (или дочери) очень существенную помощь, тщательно соблюдать режим дня, создавать для ребенка щадящую атмосферу, по возможности лишенную сильных стрессов. Иначе может наступить перенапряжение и истощение адаптационных механизмов организма ребенка.  Сама по себе такая жизнь - перенапряг в школе и щадящая обстановка в семье - неполезна для развития и психического здоровья ребенка, и если амбиции родителей не чрезмерно велики, то лучше не создавать такой ситуации. Лучше комфортно и хорошо закончить начальную школу, в конце ее еще раз пройти тестирование и, если способности ребенка действительно окажутся существенно выше среднего (ребенок не сумел проявить себя на первом тестировании или за три года начальной школы имел место значительный прогресс в развитии способностей ребенка), держать экзамен в какую-нибудь гимназию.
</t>
  </si>
  <si>
    <t xml:space="preserve">Владеет большим арсеналом игр с правилами разного типа: на удачу, на ловкость, на умственную компетенцию. Легко вербализует критерии выигрыша, в новой игре устанавливает их по аналогии со знакомыми играми. Стремится к выигрышу, но умеет контролировать свои эмоции при проигрыше.Легко организует сверстников для игры, инициирует договор о варианте правил перед началом игры. Часто использует различные виды жребия (считалка, предметный) при разрешении конфликтов.
Может придумать правила для игры с незнакомым материалом во всей их полноте (правила действий, правила взаимодействия, критерии выигрыша).
Часто придумывает новые варианты правил для знакомых игр и предлагает их сверстникам
</t>
  </si>
  <si>
    <t>В знакомых играх придерживается правил, ориентирован на выигрыш. Контролирует соблюдение правил другими, подчиняется требованиям партнёров, если сам нарушил правила. Может организовать нескольких сверстников для игры, предварительно договориться об одном известном варианте правил. К новому материалу может придумать правила, близкие к знакомым играм, но скорее откажется от игры, чем будет придумывать. Предпочитает известные игры и готовые варианты правил. Пользуется жребием (считалкой) при конфликтах в распределении функций</t>
  </si>
  <si>
    <t>Знает правила часто употребляемых в совместной практике игр, ориентируется в них на критерии выигрыша. Соблюдает правила до тех пор, пока не ощущает угрозу проигрыша, в этом случае нарушает правила, после чего объявляет свой вариант действий законным, не считая необходимым сохранение в процесс игры договорных обязательств. Всегда больше контролирует других, чем себя. В ситуации с новым, незнакомым материалом затрудняется придумать правила, установить критерии выигрыша, предпочитая неспецифичные для игры манипуляции с материалом. Обычно включается в игру автоматически, без предварительного договора о правилах, редко прибегает к жребию при разрешении конфликтов, предпочитая «силовые» способы</t>
  </si>
  <si>
    <t>сводный протокол по группе</t>
  </si>
  <si>
    <t>СОЦИАЛЬНО-КОММУНИКАТИВНОЕ РАЗВИТИЕ</t>
  </si>
  <si>
    <t xml:space="preserve">Овладение
коммуникативной деятельностью и
элементарными общепринятыми нормами и правилами поведения в социуме
</t>
  </si>
  <si>
    <t>Самопознание</t>
  </si>
  <si>
    <t>Мир, в котором я живу</t>
  </si>
  <si>
    <r>
      <t xml:space="preserve">Овладение элементарной трудовой деятельностью
                                                                                                         </t>
    </r>
    <r>
      <rPr>
        <i/>
        <sz val="11"/>
        <color indexed="8"/>
        <rFont val="Calibri"/>
        <family val="2"/>
        <charset val="204"/>
      </rPr>
      <t/>
    </r>
  </si>
  <si>
    <t xml:space="preserve">Овладение основами собственной безопасности и безопасности окружающего мира
</t>
  </si>
  <si>
    <t>ПОЗНАВАТЕЛЬНОЕ РАЗВИТИЕ</t>
  </si>
  <si>
    <t>Сенсорное развитие</t>
  </si>
  <si>
    <t>Познавательно-исследовательская   деятельность</t>
  </si>
  <si>
    <r>
      <t xml:space="preserve">Конструирование                                                                                                                           </t>
    </r>
    <r>
      <rPr>
        <i/>
        <sz val="11"/>
        <color indexed="8"/>
        <rFont val="Calibri"/>
        <family val="2"/>
        <charset val="204"/>
      </rPr>
      <t/>
    </r>
  </si>
  <si>
    <t>Развитие элементарных математических представлений</t>
  </si>
  <si>
    <t>Овладение  познавательно-исследовательской­ деятельностью. Развитие интересов детей, любознательности и познавательной мотивации. Развитие воображения и творческой активности. Формирование первичных представлений о себе, других людях, объектах окружающего мира</t>
  </si>
  <si>
    <t xml:space="preserve">Развитие детей в процессе овладения  изобразительной деятельностью
</t>
  </si>
  <si>
    <t xml:space="preserve">Развитие детей в процессе овладения музыкальной деятельностью
</t>
  </si>
  <si>
    <t>ХУДОЖЕСТВЕННО-ЭСТЕТИЧЕСКОЕ РАЗВИТИЕ</t>
  </si>
  <si>
    <t>Рисование</t>
  </si>
  <si>
    <t>Лепка</t>
  </si>
  <si>
    <t>РЕЧЕВОЕ РАЗВИТИЕ</t>
  </si>
  <si>
    <t xml:space="preserve">Овладение речью как средством общения и культуры
</t>
  </si>
  <si>
    <t>ФИЗИЧЕСКОЕ РАЗВИТИЕ</t>
  </si>
  <si>
    <t xml:space="preserve">Овладение элементарными нормами и правилами здорового образа жизни
</t>
  </si>
  <si>
    <t xml:space="preserve">Овладение элементарной трудовой деятельностью
                                                                                                        </t>
  </si>
  <si>
    <t xml:space="preserve">Обогащение   активного словаря в процессе восприятия  художественной литературы
</t>
  </si>
  <si>
    <t>Познавательно-исследовательская деятельность</t>
  </si>
  <si>
    <t>Конструирование</t>
  </si>
  <si>
    <t>Мир живой и неживой природы</t>
  </si>
  <si>
    <t>Овладение коммуникативной деятельностью и элементарными общепринятыми нормами и правилами поведения в социуме</t>
  </si>
  <si>
    <t>Развитие детей в процессе овладения  изобразительной деятельностью</t>
  </si>
  <si>
    <t>Развитие детей в процессе овладения  музыкальной деятельностью</t>
  </si>
  <si>
    <t>Овладение речью как средством общения и культуры</t>
  </si>
  <si>
    <t>Обогащение   активного словаря в процессе восприятия                     художественной литературы</t>
  </si>
  <si>
    <t>Овладение двигательной деятельностью</t>
  </si>
  <si>
    <t>Овладение элементарными нормами       и правилами здорового образа жизни</t>
  </si>
  <si>
    <t>Фамилия, имя воспитанника</t>
  </si>
  <si>
    <t>Социально-коммуникативное развитие</t>
  </si>
  <si>
    <t>Овладение коммуникативной деятельностью и
элементарными общепринятыми нормами и правилами поведения в социуме</t>
  </si>
  <si>
    <t>Овладение элементарной трудовой деятельностью</t>
  </si>
  <si>
    <t>Овладение основами собственной безопасности и безопасности окружающего мира</t>
  </si>
  <si>
    <t>Познавательное развитие</t>
  </si>
  <si>
    <t>Художественно-эстетическое развитие</t>
  </si>
  <si>
    <t>Развитие детей в процессе овладения музыкальной деятельностью</t>
  </si>
  <si>
    <t>Речевое развитие</t>
  </si>
  <si>
    <t>Обогащение   активного словаря в процессе восприятия  художественной литературы</t>
  </si>
  <si>
    <t xml:space="preserve">Физическое развитие </t>
  </si>
  <si>
    <t>Овладение элементарными нормами и правилами здорового образа жизни</t>
  </si>
  <si>
    <t xml:space="preserve">          Индивидуальная карта развития                                                                                                                                                                       </t>
  </si>
  <si>
    <t>Аппликация и конструирование</t>
  </si>
  <si>
    <t>Развитие детей в процессе овладения театрализованной деятельностью</t>
  </si>
  <si>
    <t>Развитие детей в процнссе театрализованной деятельности</t>
  </si>
  <si>
    <t>группа</t>
  </si>
  <si>
    <t>Называет фамилию, имя, отчество родителей, домашний адрес, родственные связи и свою социальную роль в них (тётя, дядя, племянница, племянник, внук, внучка, прабабушка, прадедушка, двоюродные брат, сестра, родословная, наш род).</t>
  </si>
  <si>
    <t>Устанавливает  и  объясняет  причинные связи и зависимости: между человеком и животным; органами чувств и выполняемой им функцией; возможными заболеваниями и отношением к своему организму.</t>
  </si>
  <si>
    <t>Находит различия между людьми.</t>
  </si>
  <si>
    <t>Управляет своим настроением, чувствами, сравнивает и оценивает свои и чужие поступки, понимает последствия своих поступков, их влияние на эмоциональное состояние людей.</t>
  </si>
  <si>
    <t>Умеет дружить, оказывает помощь, делится игрушками.</t>
  </si>
  <si>
    <t>Использует в речи вежливые выражения «добрый день», «до завтра», «извините», «не могли бы вы…», «будьте любезны» и т.д.</t>
  </si>
  <si>
    <t>Уважительно  относится к себе,  имеет чувство собственного достоинства; поддерживает уверенность в себе («Я могу!»).</t>
  </si>
  <si>
    <t>Умеет спокойно отстаивать своё мнение.</t>
  </si>
  <si>
    <t>Умеет слушать собеседника, не перебивая без надобности.</t>
  </si>
  <si>
    <t>Проявляет интерес к жизни детей в школе и их учебному процессу.</t>
  </si>
  <si>
    <t>Проявляет настойчивость в достижении поставленных целей.</t>
  </si>
  <si>
    <t>Имеет представления о мужественности и женственности, стереотипах мужского и женского поведения.</t>
  </si>
  <si>
    <t>Имеет представления о природе и труде людей родного края.</t>
  </si>
  <si>
    <t>Знает о том, что армия — защитница нашей Родины, что в годы Великой Отечественной войны солдаты отважно сражались и победили фашистских захватчиков.</t>
  </si>
  <si>
    <t>Прислушивается к себе, к собственным переживаниям, эмоциональным состояниям.</t>
  </si>
  <si>
    <t>Договаривается с партнёрами по игре и распределяет роли.</t>
  </si>
  <si>
    <t>Использует знания об окружающем мире в играх.</t>
  </si>
  <si>
    <t>Обыгрывает проблемные ситуации в сюжетно-ролевой игре.</t>
  </si>
  <si>
    <t>Считается с мнением других и справедливо решает конфликты и ссоры.</t>
  </si>
  <si>
    <t>Осознаёт себя гражданином РФ, уважительно и с гордостью относится к символике страны (флаг, герб, гимн), города.</t>
  </si>
  <si>
    <t xml:space="preserve">Проявляет интерес к своей культуре и культуре народов, живущих рядом. </t>
  </si>
  <si>
    <t>Самостоятельно  организует  театрализованные игры, выбирает сказку, стихотворение, песню для постановки. Готовит необходимые атрибуты и декорации к спектаклю.</t>
  </si>
  <si>
    <t>Организует своё рабочее место и приводит его в порядок по окончании работы.</t>
  </si>
  <si>
    <t>Осуществляет простые виды трудовой деятельности в природе, по уходу за растениями, на участке и в группе в соответствии с сезоном.</t>
  </si>
  <si>
    <t>Выстраивает  свою  деятельность:  ставит цель и удерживает её во время работы, определяет пути достижения задуманного, контролирует процесс деятельности, получает результат.</t>
  </si>
  <si>
    <t>Отличает друзей, знакомых и незнакомых.</t>
  </si>
  <si>
    <t>Предвидит возможность насильственного поведения со стороны незнакомого взрослого.</t>
  </si>
  <si>
    <t>Знает элементарные правила поведения при начинающемся пожаре: не бояться позвать на помощь, накинуть на источник возгорания тяжёлое одеяло.</t>
  </si>
  <si>
    <t>Знает, что при возникновении подобной опасности надо громко кричать, призывая на помощь и привлекая внимание окружающих.</t>
  </si>
  <si>
    <t>Понимает, какую опасность несут открытые окна, балконы, лифты, лестницы, нельзя самостоятельно открывать окно, заходить в лифт, выходить на балкон, устраивать игры</t>
  </si>
  <si>
    <t>Чётко знает предметы, которыми детям можно пользоваться, но с осторожностью, а какими нельзя и почему.</t>
  </si>
  <si>
    <t>Знает номера телефонов экстренных служб 01, 02, 03, 04 (единый телефон Службы спасения 112), а также номера близких взрослых, умеет пользоваться этими номерами.</t>
  </si>
  <si>
    <t>Понимает, что существует проблема загрязнения окружающей среды, какое влияние это оказывает на человека и живую природу.</t>
  </si>
  <si>
    <t>Соблюдает элементарные требования взрослых: не пить некипячёную воду, мыть руки перед едой, употреблять в пищу только хорошо вымытые фрукты и овощи, для того чтобы уберечь себя от болезней, а иногда и спасти жизнь.</t>
  </si>
  <si>
    <t>Знает и называет некоторые ядовитые растения, ягоды.</t>
  </si>
  <si>
    <t>Соблюдает меры предосторожности в обращении с объектами природы, замечает некоторые сигналы опасности у животных, растений (шипы, колючки, звуки, рога и др.).</t>
  </si>
  <si>
    <t>Знает правила поведения на солнце, водоёмах в летний и зимний периоды времени.</t>
  </si>
  <si>
    <t>Знает некоторые дорожные знаки.</t>
  </si>
  <si>
    <t>Имеет представление о работе полицейского-регулировщика и его функциях.</t>
  </si>
  <si>
    <t>Знает, где и как правильно кататься на велосипеде.</t>
  </si>
  <si>
    <t>Самостоятельно  изменяет  конструкцию в высоту, ширину, длину, преобразовывает плоскостной материал в объёмные формы.</t>
  </si>
  <si>
    <t>Владеет  способами  познания  (анализ, сравнение, классификация, сериация, суждение, обобщение, выводы).</t>
  </si>
  <si>
    <t>Пытается самостоятельно найти ответы на некоторые возникающие вопросы путём экспериментирования,</t>
  </si>
  <si>
    <t>Использует в процессе практического познания, экспериментирования специальные приборы, материалы (весы, термометр, лупа, линейка и т.п.).</t>
  </si>
  <si>
    <t>Включается в игры с использованием символов, знаков.</t>
  </si>
  <si>
    <t>Создаёт макет знакомого помещения в уменьшенном масштабе, используя разнообразный материал.</t>
  </si>
  <si>
    <t>Создаёт постройку, конструкцию по заданному чертежу, комментируя последовательность действий.</t>
  </si>
  <si>
    <t>Придумывает свои знаки и символы и самостоятельно использует их в играх.</t>
  </si>
  <si>
    <t>Проводит под руководством взрослого (воспитателя, родителя) исследования о предметах, обобщает результаты, сообщает о них сверстникам.</t>
  </si>
  <si>
    <t>Видит конструкцию предмета и анализирует её с учётом практического назначения.</t>
  </si>
  <si>
    <t>Классифицирует объекты и явления по существенным основаниям.</t>
  </si>
  <si>
    <t>Проявляет творческие находки в продуктивной деятельности.</t>
  </si>
  <si>
    <t>Проявляет эстетические переживания в процессе общения с природой.</t>
  </si>
  <si>
    <t>Выделяет противоречия в суждениях, использует разные способы проверки предположений.</t>
  </si>
  <si>
    <t>Моделирует частные и общие связи (взаимозависимости в природе).</t>
  </si>
  <si>
    <t>Применяет самостоятельно знания о природе при анализе новых ситуаций (в самостоятельных проектах и исследованиях).</t>
  </si>
  <si>
    <t>Находит части целого множества и целое по известным частям.</t>
  </si>
  <si>
    <t>Считает до 10 и дальше (количественный и порядковый счёт в пределах 20).</t>
  </si>
  <si>
    <t>Соотносит цифру и количество предметов.</t>
  </si>
  <si>
    <t>Составляет и решает задачи в одно действие на сложение и вычитание, пользуясь цифрами и арифметическими знаками (+, –, =).</t>
  </si>
  <si>
    <t>Различает величины: длину, ширину, высоту, объём (вместимость), массу (вес предметов) и способы их измерения.</t>
  </si>
  <si>
    <t>Различает и называет: отрезок, угол, круг (овал), многоугольники (треугольники, четырёхугольники, пятиугольники), шар, куб; проводит их сравнение.</t>
  </si>
  <si>
    <t>Определяет временные отношения (день - неделя - месяц), время по часам с точностью до 1 ч.</t>
  </si>
  <si>
    <t>Знает состав чисел первого десятка (из отдельных единиц) и состав чисел первого пятка из двух меньших.</t>
  </si>
  <si>
    <t>Классифицирует предметы по двум - четырём признакам одновременно.</t>
  </si>
  <si>
    <t>Читает простую схему, способ и последовательность выполнения действий.</t>
  </si>
  <si>
    <t>Создаёт индивидуальные и коллективные рисунки, декоративные предметные и сюжетные композиции на темы окружающей жизни, литературных произведений.</t>
  </si>
  <si>
    <t>Лепит различные предметы, передавая их форму, пропорции, позы и движения фигур.</t>
  </si>
  <si>
    <t>Создаёт сюжетные композиции из 2 - 3 и более изображений.</t>
  </si>
  <si>
    <t>Выполняет декоративные композиции способами налепа и рельефа.</t>
  </si>
  <si>
    <t>Создаёт  изображения  различных  предметов, используя бумагу разной фактуры и усвоенные способы вырезания и обрывания.</t>
  </si>
  <si>
    <t>Создаёт сюжетные и декоративные композиции.</t>
  </si>
  <si>
    <t>Действует в образе-маске и соответственно образу организует движения, жест, слова.</t>
  </si>
  <si>
    <t>Фантазирует на основе трансформации образов природного и предметного мира.</t>
  </si>
  <si>
    <t>Владеет навыками коллективной работы (оценка своего и чужого исполнения, умение радоваться удаче другого, умение преодолевать скованность и зажим, нежелание выходить на сценическую площадку)</t>
  </si>
  <si>
    <r>
      <rPr>
        <b/>
        <sz val="11"/>
        <color theme="1"/>
        <rFont val="Times New Roman"/>
        <family val="1"/>
        <charset val="204"/>
      </rPr>
      <t>итог</t>
    </r>
    <r>
      <rPr>
        <sz val="11"/>
        <color theme="1"/>
        <rFont val="Times New Roman"/>
        <family val="1"/>
        <charset val="204"/>
      </rPr>
      <t xml:space="preserve"> </t>
    </r>
  </si>
  <si>
    <t>Вступает в речевое общение различными способами: сообщает о своих впечатлениях, переживаниях; задаёт вопросы; побуждает партнёра по общению к совместной деятельности, действию.</t>
  </si>
  <si>
    <t>Высказывается простыми распространёнными предложениями, грамматически правильно строит сложные предложения.</t>
  </si>
  <si>
    <t>Строит связную речь без пауз, запинок, повторений, неточностей словоупотребления.</t>
  </si>
  <si>
    <t>Составляет предложения, делит предложения на слова.</t>
  </si>
  <si>
    <t>Использует обобщающие слова, антонимы, синонимы.</t>
  </si>
  <si>
    <t>Использует речь для планирования действий.</t>
  </si>
  <si>
    <t>Пересказывает и драматизирует небольшие литературные произведения.</t>
  </si>
  <si>
    <t>Различает понятия «звук», «слог», «слово», «предложение»; называет в последовательности слова в предложении, звуки и слоги в словах.</t>
  </si>
  <si>
    <t>Владеет средствами  звукового анализа слов, определят качественные характеристики звуков в слове (гласный — согласный, твёрдый — мягкий, ударный — безударный гласный, место звука в слове).</t>
  </si>
  <si>
    <t>Проявляет самостоятельность в сочинении сюжетных рассказов, различных историй с использованием в них образных выражений, эпитетов, сравнений.</t>
  </si>
  <si>
    <t>Различает на слух и правильно воспроизводит все звуковые единицы родного языка.</t>
  </si>
  <si>
    <t>Различает жанры литературных произведений.</t>
  </si>
  <si>
    <t>Называет любимые сказки и рассказы.</t>
  </si>
  <si>
    <t>Знает 2 - 3 любимых стихотворения, 2 - 3 считалки, 2 - 3 загадки.</t>
  </si>
  <si>
    <t>Называет 2 - 3 авторов и 2 - 3 иллюстраторов книг.</t>
  </si>
  <si>
    <t>Выразительно читает стихотворение, пересказывает отрывок из сказки, рассказа.</t>
  </si>
  <si>
    <t>Развиты физические качества (скорость, гибкость,  выносливость,  сила,  координация), улучшен индивидуальный результат в конце учебного года</t>
  </si>
  <si>
    <t>Прыгает на мягкое покрытие с высоты до 40 см; мягко приземляется, прыгает в длину с места; прыгает через короткую и длинную скакалку разными способами.</t>
  </si>
  <si>
    <t>Перебрасывает  набивные  мячи,  метает предметы правой и левой рукой.</t>
  </si>
  <si>
    <t>Выполняет физические упражнения из разных исходных положений чётко и ритмично, в заданном темпе, под музыку, по словесной инструкции.</t>
  </si>
  <si>
    <t>Умеет сохранять правильную осанку.</t>
  </si>
  <si>
    <t>Активно участвует в играх с элементами спорта (городки, бадминтон, баскетбол, футбол, хоккей, настольный теннис, шахматы).</t>
  </si>
  <si>
    <t>Знает правила игр, экипировку игроков.</t>
  </si>
  <si>
    <t>Выполняет упражнение  на  равновесие: ступни на одной линии, руки в стороны.</t>
  </si>
  <si>
    <t>Выполняет лазание, висы, упражнения на металлических и пластиковых конструкциях.</t>
  </si>
  <si>
    <t>Выполняет упражнения: сидя, лёжа спиной, животом на фитнес-мяче. Выполняет прыжки на фитболе.</t>
  </si>
  <si>
    <t>Выполняет упражнения на оздоровительных тренажёрах.</t>
  </si>
  <si>
    <t>Выполняет упражнения на гимнастической стенке: прогибание вперёд-назад, уголок, смешанные висы.</t>
  </si>
  <si>
    <t>Имеет представление о строении человека.</t>
  </si>
  <si>
    <t>Знает некоторые особенности функционирования своего организма.</t>
  </si>
  <si>
    <t>Соблюдает правила  ухода  за органами чувств и своим организмом.</t>
  </si>
  <si>
    <t>Проявляет инициативность, самостоятельность, навыки сотрудничества в разных видах двигательной активности.</t>
  </si>
  <si>
    <t xml:space="preserve">итог </t>
  </si>
  <si>
    <t>сформирован</t>
  </si>
  <si>
    <t>в стадии формирования</t>
  </si>
  <si>
    <t>не сформирован</t>
  </si>
  <si>
    <t>Даёт качественные характеристики музыкальных звуков (темп, ритм, высота, динамика, длительность).</t>
  </si>
  <si>
    <t>Дифференцирует и подбирает произведения живописи, детской литературы к прослушанной музыке, анализирует средства выразительности стихов, репродукций.</t>
  </si>
  <si>
    <t>Ориентируется в средствах выразительности музыки, изобразительного искусства, литературы, осваивает средства выразительности в собственной  деятельности.</t>
  </si>
  <si>
    <t>«Озвучивает» средствами пластики содержание воображаемых образов прослушанного музыкального произведения в контексте определённой темы программы (темы месяцев)</t>
  </si>
  <si>
    <t>Сопоставляет использованные средства передачи воображаемых образов между собой, находит различное и схожее.</t>
  </si>
  <si>
    <t>Оценивает и высказывается о жанрах (песня, марш, танец) и форме (1, 2, 3-частные, рондо) музыкальных произведений.</t>
  </si>
  <si>
    <t>Передаёт в пении мини-импровизации с различными интонациями, исполняя их в разном темпе.</t>
  </si>
  <si>
    <t>Сотрудничает в коллективном музыкально-театральном творчестве, в том числе в совместной взросло-детской деятельности</t>
  </si>
  <si>
    <t>подготовительная группа</t>
  </si>
  <si>
    <t>кол-во детей принявших участие</t>
  </si>
  <si>
    <t>Имеет понятие о сохранении количества и величины</t>
  </si>
  <si>
    <t>Сформированность показателей развития в соответствии с целевыми ориентирами</t>
  </si>
  <si>
    <t>Ребенок овладевает основными культурными способами деятельности, проявляет инициативу и самостоятельность в разных видах деятельности - игре, общении, познавательно-исследовательской деятельности, конструировании и др.; способен выбирать себе род занятий, участников по совместной деятельности.</t>
  </si>
  <si>
    <t>Ребенок обладает установкой положительного отношения к миру, к разным видам труда, другим людям и самому себе, обладает чувством собственного достоинства; активно взаимодействует со сверстниками и взрослыми, участвует в совместных играх. Способен договариваться, учитывать интересы и чувства других, сопереживать неудачам и радоваться успехам других, адекватно проявляет свои чувства, в том числе чувство веры в себя, старается разрешать конфликты.</t>
  </si>
  <si>
    <t xml:space="preserve"> Ребенок обладает развитым воображением, которое реализуется в разных видах деятельности, и прежде всего в игре; ребенок владеет разными формами и видами игры, различает условную и реальную ситуации, умеет подчиняться разным правилам и социальным нормам.</t>
  </si>
  <si>
    <t xml:space="preserve"> Ребенок достаточно хорошо владеет устной речью, может выражать свои мысли и желания, может использовать речь для выражения своих мыслей, чувств и желаний, построения речевого высказывания в ситуации общения, может выделять звуки в словах, у ребенка складываются предпосылки грамотности.</t>
  </si>
  <si>
    <t>  У ребенка развита крупная и мелкая моторика; он подвижен, вынослив, владеет основными движениями, может контролировать свои движения и управлять ими.</t>
  </si>
  <si>
    <t>Ребенок способен к волевым усилиям, может следовать социальным нормам поведения и правилам в разных видах деятельности, во взаимоотношениях со взрослыми и сверстниками, может соблюдать правила безопасного поведения и личной гигиены.</t>
  </si>
  <si>
    <t>  Ребенок проявляет любознательность, задает вопросы взрослым и сверстникам, интересуется причинно-следственными связями, пытается самостоятельно придумывать объяснения явлениям природы и поступкам людей; склонен наблюдать, экспериментировать. Обладает начальными знаниями о себе, о природном и социальном мире, в котором он живет; знаком с произведениями детской литературы, обладает элементарными представлениями из области живой природы, естествознания, математики, истории и т.п.; ребенок способен к принятию собственных решений, опираясь на свои знания и умения в различных видах деятельности.</t>
  </si>
  <si>
    <t>Понимает, что существует проблема загрязнения окружающей среды, какое влияние это оказывает на человека и живую природу</t>
  </si>
  <si>
    <t>Моделирует частные и общие связи (взаимозависимости в природе</t>
  </si>
  <si>
    <t>Ребенок обладает развитым воображением, которое реализуется в разных видах деятельности, и прежде всего в игре; ребенок владеет разными формами и видами игры, различает условную и реальную ситуации, умеет подчиняться разным правилам и социальным нормам.</t>
  </si>
  <si>
    <t>Ребенок достаточно хорошо владеет устной речью, может выражать свои мысли и желания, может использовать речь для выражения своих мыслей, чувств и желаний, построения речевого высказывания в ситуации общения, может выделять звуки в словах, у ребенка складываются предпосылки грамотности.</t>
  </si>
  <si>
    <t xml:space="preserve"> У ребенка развита крупная и мелкая моторика; он подвижен, вынослив, владеет основными движениями, может контролировать свои движения и управлять ими.</t>
  </si>
  <si>
    <t>Ребенок проявляет любознательность, задает вопросы взрослым и сверстникам, интересуется причинно-следственными связями, пытается самостоятельно придумывать объяснения явлениям природы и поступкам людей; склонен наблюдать, экспериментировать. Обладает начальными знаниями о себе, о природном и социальном мире, в котором он живет; знаком с произведениями детской литературы, обладает элементарными представлениями из области живой природы, естествознания, математики, истории и т.п.; ребенок способен к принятию собственных решений, опираясь на свои знания и умения в различных видах деятельности.</t>
  </si>
  <si>
    <t>Ухаживает за своими вещами (ставит на место обувь, своевременно сушит мокрые вещи).</t>
  </si>
  <si>
    <t>Имеет представление о специфике  профессий,  связанных  с местными условиями, профессиях и месте работы родителей.</t>
  </si>
  <si>
    <t>Стремится поддерживать порядок в группе и на участке детского сада, самостоятельно убирает игрушки, оборудование, делает это без напоминаний со стороны взрослых.</t>
  </si>
  <si>
    <t>Владеет основными движениями, двигается с правильной координацией рук и ног, легко, ритмично, соответственно характеру музыки или под звучащий ударный инструмент (барабан, бубен, бубенцы).</t>
  </si>
  <si>
    <t>Ходит на лыжах переменным скользящим шагом. Поднимается на горку и спускается с неё.</t>
  </si>
  <si>
    <t>Владеет основными движениями, двигается с правильной координацией рук и ног, легко, ритмично, соответственно характеру музыки или под звучащий ударный инструмент (бубен, бубенцы).</t>
  </si>
  <si>
    <t>Самостоятельно строится в колонну по одному, по двое, в круг, несколько колонн, звеньв, шеренгу. Перестраивается из одной колонны в несколько на ходу.</t>
  </si>
  <si>
    <t>Пытается самостоятельно найти ответы на некоторые возникающие вопросы путём экспериментирования, проявляет творчество, высказывает догадки, выдвигает гипотезы, проверяет экспериментально; обсуждает результаты, делает умозаключения.</t>
  </si>
  <si>
    <t>Развитие детей в процессе театрализованной деятельности</t>
  </si>
  <si>
    <t>кол-во детей, принимавших участие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</si>
</sst>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charset val="204"/>
      <scheme val="minor"/>
    </font>
    <font>
      <i/>
      <sz val="11"/>
      <color indexed="8"/>
      <name val="Calibri"/>
      <family val="2"/>
      <charset val="204"/>
    </font>
    <font>
      <b/>
      <sz val="12"/>
      <name val="Arial Cyr"/>
      <charset val="204"/>
    </font>
    <font>
      <b/>
      <i/>
      <sz val="12"/>
      <name val="Arial Cyr"/>
      <charset val="204"/>
    </font>
    <font>
      <sz val="11"/>
      <color indexed="8"/>
      <name val="Calibri"/>
      <family val="2"/>
      <charset val="204"/>
    </font>
    <font>
      <b/>
      <sz val="11"/>
      <color indexed="8"/>
      <name val="Calibri"/>
      <family val="2"/>
      <charset val="204"/>
    </font>
    <font>
      <i/>
      <sz val="11"/>
      <color indexed="8"/>
      <name val="Calibri"/>
      <family val="2"/>
      <charset val="204"/>
    </font>
    <font>
      <b/>
      <i/>
      <sz val="11"/>
      <color indexed="8"/>
      <name val="Calibri"/>
      <family val="2"/>
      <charset val="204"/>
    </font>
    <font>
      <b/>
      <sz val="12"/>
      <color indexed="8"/>
      <name val="Calibri"/>
      <family val="2"/>
      <charset val="204"/>
    </font>
    <font>
      <sz val="12"/>
      <color indexed="8"/>
      <name val="Times New Roman"/>
      <family val="1"/>
      <charset val="204"/>
    </font>
    <font>
      <b/>
      <i/>
      <sz val="12"/>
      <color indexed="8"/>
      <name val="Times New Roman"/>
      <family val="1"/>
      <charset val="204"/>
    </font>
    <font>
      <b/>
      <sz val="12"/>
      <color indexed="8"/>
      <name val="Times New Roman"/>
      <family val="1"/>
      <charset val="204"/>
    </font>
    <font>
      <b/>
      <i/>
      <sz val="11"/>
      <color indexed="8"/>
      <name val="Times New Roman"/>
      <family val="1"/>
      <charset val="204"/>
    </font>
    <font>
      <b/>
      <sz val="14"/>
      <color indexed="8"/>
      <name val="Times New Roman"/>
      <family val="1"/>
      <charset val="204"/>
    </font>
    <font>
      <sz val="12"/>
      <color theme="1"/>
      <name val="Times New Roman"/>
      <family val="1"/>
      <charset val="204"/>
    </font>
    <font>
      <sz val="9"/>
      <color rgb="FF000000"/>
      <name val="Arial"/>
      <family val="2"/>
      <charset val="204"/>
    </font>
    <font>
      <b/>
      <sz val="14"/>
      <color theme="1"/>
      <name val="Times New Roman"/>
      <family val="1"/>
      <charset val="204"/>
    </font>
    <font>
      <sz val="14"/>
      <color theme="1"/>
      <name val="Times New Roman"/>
      <family val="1"/>
      <charset val="204"/>
    </font>
    <font>
      <b/>
      <sz val="11"/>
      <color indexed="8"/>
      <name val="Times New Roman"/>
      <family val="1"/>
      <charset val="204"/>
    </font>
    <font>
      <sz val="11"/>
      <color theme="1"/>
      <name val="Times New Roman"/>
      <family val="1"/>
      <charset val="204"/>
    </font>
    <font>
      <sz val="11"/>
      <color indexed="8"/>
      <name val="Times New Roman"/>
      <family val="1"/>
      <charset val="204"/>
    </font>
    <font>
      <b/>
      <sz val="11"/>
      <color rgb="FF000000"/>
      <name val="Times New Roman"/>
      <family val="1"/>
      <charset val="204"/>
    </font>
    <font>
      <b/>
      <sz val="11"/>
      <color theme="1"/>
      <name val="Times New Roman"/>
      <family val="1"/>
      <charset val="204"/>
    </font>
    <font>
      <b/>
      <sz val="16"/>
      <color indexed="8"/>
      <name val="Times New Roman"/>
      <family val="1"/>
      <charset val="204"/>
    </font>
    <font>
      <b/>
      <sz val="11"/>
      <name val="Times New Roman"/>
      <family val="1"/>
      <charset val="204"/>
    </font>
    <font>
      <sz val="10"/>
      <color rgb="FF000000"/>
      <name val="Times New Roman"/>
      <family val="1"/>
      <charset val="204"/>
    </font>
    <font>
      <sz val="12"/>
      <color rgb="FF000000"/>
      <name val="Times New Roman"/>
      <family val="1"/>
      <charset val="204"/>
    </font>
    <font>
      <sz val="11"/>
      <color rgb="FF000000"/>
      <name val="Times New Roman"/>
      <family val="1"/>
      <charset val="204"/>
    </font>
    <font>
      <sz val="11"/>
      <name val="Times New Roman"/>
      <family val="1"/>
      <charset val="204"/>
    </font>
    <font>
      <sz val="11"/>
      <color theme="0"/>
      <name val="Times New Roman"/>
      <family val="1"/>
      <charset val="204"/>
    </font>
    <font>
      <sz val="12"/>
      <color theme="0"/>
      <name val="Times New Roman"/>
      <family val="1"/>
      <charset val="204"/>
    </font>
    <font>
      <b/>
      <sz val="14"/>
      <color rgb="FF000000"/>
      <name val="Times New Roman"/>
      <family val="1"/>
      <charset val="204"/>
    </font>
    <font>
      <b/>
      <sz val="12"/>
      <color theme="0"/>
      <name val="Times New Roman"/>
      <family val="1"/>
      <charset val="204"/>
    </font>
    <font>
      <b/>
      <sz val="12"/>
      <color theme="1"/>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B8F173"/>
        <bgColor indexed="64"/>
      </patternFill>
    </fill>
    <fill>
      <patternFill patternType="solid">
        <fgColor rgb="FFCCFF99"/>
        <bgColor indexed="64"/>
      </patternFill>
    </fill>
    <fill>
      <patternFill patternType="solid">
        <fgColor rgb="FFFFFF00"/>
        <bgColor rgb="FF000000"/>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509">
    <xf numFmtId="0" fontId="0" fillId="0" borderId="0" xfId="0"/>
    <xf numFmtId="0" fontId="0" fillId="0" borderId="1" xfId="0" applyBorder="1"/>
    <xf numFmtId="0" fontId="5" fillId="0" borderId="1" xfId="0" applyFont="1" applyBorder="1"/>
    <xf numFmtId="0" fontId="7" fillId="0" borderId="1" xfId="0" applyFont="1" applyBorder="1"/>
    <xf numFmtId="0" fontId="0" fillId="0" borderId="1" xfId="0" applyBorder="1"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8" xfId="0" applyBorder="1"/>
    <xf numFmtId="0" fontId="7" fillId="0" borderId="9" xfId="0" applyFont="1" applyBorder="1" applyAlignment="1"/>
    <xf numFmtId="0" fontId="7" fillId="0" borderId="10" xfId="0" applyFont="1" applyBorder="1" applyAlignment="1"/>
    <xf numFmtId="0" fontId="5" fillId="0" borderId="3" xfId="0" applyFont="1" applyBorder="1" applyAlignment="1">
      <alignment textRotation="90"/>
    </xf>
    <xf numFmtId="14" fontId="0" fillId="0" borderId="1" xfId="0" applyNumberFormat="1" applyBorder="1"/>
    <xf numFmtId="0" fontId="8" fillId="0" borderId="11" xfId="0" applyFont="1" applyBorder="1" applyAlignment="1">
      <alignment horizontal="center"/>
    </xf>
    <xf numFmtId="0" fontId="8" fillId="0" borderId="2" xfId="0" applyFont="1" applyBorder="1" applyAlignment="1">
      <alignment horizontal="center"/>
    </xf>
    <xf numFmtId="0" fontId="0" fillId="0" borderId="1" xfId="0" applyNumberFormat="1" applyBorder="1" applyAlignment="1">
      <alignment horizontal="center" wrapText="1"/>
    </xf>
    <xf numFmtId="0" fontId="0" fillId="0" borderId="4" xfId="0" applyNumberFormat="1" applyBorder="1" applyAlignment="1">
      <alignment horizontal="center" wrapText="1"/>
    </xf>
    <xf numFmtId="0" fontId="8" fillId="0" borderId="11" xfId="0" applyFont="1" applyBorder="1" applyAlignment="1"/>
    <xf numFmtId="0" fontId="8" fillId="0" borderId="2" xfId="0" applyFont="1" applyBorder="1" applyAlignment="1"/>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9" fillId="2" borderId="3" xfId="0" applyFont="1" applyFill="1" applyBorder="1" applyAlignment="1">
      <alignment horizontal="justify" vertical="top" wrapText="1"/>
    </xf>
    <xf numFmtId="0" fontId="9" fillId="2" borderId="3" xfId="0" applyFont="1" applyFill="1" applyBorder="1" applyAlignment="1">
      <alignment horizontal="left" vertical="top" wrapText="1"/>
    </xf>
    <xf numFmtId="0" fontId="10" fillId="0" borderId="1" xfId="0"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15"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2" xfId="0" applyFont="1" applyBorder="1" applyAlignment="1">
      <alignment vertical="top" wrapText="1"/>
    </xf>
    <xf numFmtId="0" fontId="10" fillId="0" borderId="16" xfId="0" applyFont="1" applyBorder="1" applyAlignment="1">
      <alignment vertical="top" wrapText="1"/>
    </xf>
    <xf numFmtId="0" fontId="9" fillId="0" borderId="17" xfId="0" applyFont="1" applyBorder="1" applyAlignment="1">
      <alignment vertical="top" wrapText="1"/>
    </xf>
    <xf numFmtId="0" fontId="0" fillId="0" borderId="18" xfId="0" applyBorder="1"/>
    <xf numFmtId="0" fontId="10" fillId="0" borderId="4" xfId="0" applyFont="1" applyBorder="1" applyAlignment="1">
      <alignment horizontal="center" vertical="top" wrapText="1"/>
    </xf>
    <xf numFmtId="0" fontId="10" fillId="0" borderId="17" xfId="0" applyFont="1" applyBorder="1" applyAlignment="1">
      <alignment horizontal="center" vertical="top" wrapText="1"/>
    </xf>
    <xf numFmtId="0" fontId="9" fillId="0" borderId="19" xfId="0" applyFont="1" applyBorder="1" applyAlignment="1">
      <alignment vertical="top" wrapText="1"/>
    </xf>
    <xf numFmtId="0" fontId="0" fillId="0" borderId="20" xfId="0" applyBorder="1"/>
    <xf numFmtId="0" fontId="10" fillId="0" borderId="15" xfId="0" applyFont="1" applyBorder="1" applyAlignment="1">
      <alignment horizontal="center" vertical="top" wrapText="1"/>
    </xf>
    <xf numFmtId="0" fontId="9" fillId="0" borderId="4" xfId="0" applyFont="1" applyBorder="1" applyAlignment="1">
      <alignment horizontal="justify" vertical="top" wrapText="1"/>
    </xf>
    <xf numFmtId="0" fontId="9" fillId="0" borderId="5"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12" xfId="0" applyFont="1" applyBorder="1" applyAlignment="1">
      <alignment horizontal="justify" vertical="top" wrapText="1"/>
    </xf>
    <xf numFmtId="0" fontId="10" fillId="0" borderId="14" xfId="0" applyFont="1" applyBorder="1" applyAlignment="1">
      <alignment vertical="top" wrapText="1"/>
    </xf>
    <xf numFmtId="0" fontId="9" fillId="2" borderId="4" xfId="0" applyFont="1" applyFill="1" applyBorder="1" applyAlignment="1">
      <alignment horizontal="justify" vertical="top" wrapText="1"/>
    </xf>
    <xf numFmtId="0" fontId="9" fillId="2" borderId="21" xfId="0" applyFont="1" applyFill="1" applyBorder="1" applyAlignment="1">
      <alignment vertical="top" wrapText="1"/>
    </xf>
    <xf numFmtId="0" fontId="9" fillId="2" borderId="5" xfId="0" applyFont="1" applyFill="1" applyBorder="1" applyAlignment="1">
      <alignment horizontal="lef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2" borderId="22"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horizontal="justify" vertical="top" wrapText="1"/>
    </xf>
    <xf numFmtId="0" fontId="9" fillId="2" borderId="12" xfId="0" applyFont="1" applyFill="1" applyBorder="1" applyAlignment="1">
      <alignment horizontal="left" vertical="top" wrapText="1"/>
    </xf>
    <xf numFmtId="0" fontId="5" fillId="0" borderId="13" xfId="0" applyFont="1" applyBorder="1"/>
    <xf numFmtId="0" fontId="5" fillId="0" borderId="4" xfId="0" applyFont="1" applyBorder="1"/>
    <xf numFmtId="0" fontId="5" fillId="0" borderId="5" xfId="0" applyFont="1" applyBorder="1"/>
    <xf numFmtId="0" fontId="5" fillId="0" borderId="6" xfId="0" applyFont="1" applyBorder="1"/>
    <xf numFmtId="0" fontId="5" fillId="0" borderId="12" xfId="0" applyFont="1" applyBorder="1"/>
    <xf numFmtId="0" fontId="0" fillId="0" borderId="23" xfId="0" applyBorder="1"/>
    <xf numFmtId="0" fontId="5" fillId="0" borderId="15" xfId="0" applyFont="1" applyBorder="1"/>
    <xf numFmtId="0" fontId="0" fillId="0" borderId="1" xfId="0" applyBorder="1" applyProtection="1">
      <protection locked="0"/>
    </xf>
    <xf numFmtId="14" fontId="0" fillId="0" borderId="1" xfId="0" applyNumberFormat="1" applyBorder="1" applyProtection="1">
      <protection locked="0"/>
    </xf>
    <xf numFmtId="0" fontId="0" fillId="0" borderId="1" xfId="0" applyNumberFormat="1" applyBorder="1" applyAlignment="1" applyProtection="1">
      <alignment horizontal="center" wrapText="1"/>
      <protection locked="0"/>
    </xf>
    <xf numFmtId="0" fontId="14" fillId="0" borderId="0" xfId="0" applyFont="1" applyAlignment="1">
      <alignment vertical="top" wrapText="1"/>
    </xf>
    <xf numFmtId="0" fontId="14" fillId="0" borderId="0" xfId="0" applyFont="1" applyAlignment="1">
      <alignment horizontal="justify" vertical="top"/>
    </xf>
    <xf numFmtId="0" fontId="0" fillId="0" borderId="0" xfId="0" applyAlignment="1">
      <alignment wrapText="1"/>
    </xf>
    <xf numFmtId="0" fontId="14" fillId="0" borderId="0" xfId="0" applyFont="1" applyAlignment="1">
      <alignment horizontal="left" vertical="top" wrapText="1"/>
    </xf>
    <xf numFmtId="0" fontId="0" fillId="0" borderId="0" xfId="0" applyAlignment="1">
      <alignment vertical="top" wrapText="1"/>
    </xf>
    <xf numFmtId="0" fontId="15" fillId="0" borderId="0" xfId="0" applyFont="1" applyAlignment="1">
      <alignment vertical="top" wrapText="1"/>
    </xf>
    <xf numFmtId="0" fontId="15" fillId="0" borderId="34" xfId="0" applyFont="1" applyBorder="1" applyAlignment="1">
      <alignment vertical="top" wrapText="1"/>
    </xf>
    <xf numFmtId="0" fontId="15" fillId="0" borderId="0" xfId="0" applyFont="1" applyAlignment="1">
      <alignment vertical="top"/>
    </xf>
    <xf numFmtId="0" fontId="9" fillId="0" borderId="0" xfId="0" applyFont="1" applyBorder="1" applyAlignment="1" applyProtection="1">
      <alignment vertical="center" wrapText="1"/>
      <protection hidden="1"/>
    </xf>
    <xf numFmtId="0" fontId="9" fillId="0" borderId="0" xfId="0" applyFont="1" applyBorder="1" applyAlignment="1">
      <alignment vertical="top" wrapText="1"/>
    </xf>
    <xf numFmtId="0" fontId="14" fillId="0" borderId="0" xfId="0" applyFont="1" applyBorder="1" applyAlignment="1" applyProtection="1">
      <alignment horizontal="center" vertical="center"/>
      <protection hidden="1"/>
    </xf>
    <xf numFmtId="0" fontId="14" fillId="0" borderId="0" xfId="0" applyFont="1" applyBorder="1" applyProtection="1">
      <protection hidden="1"/>
    </xf>
    <xf numFmtId="0" fontId="14" fillId="0" borderId="0" xfId="0" applyFont="1" applyBorder="1"/>
    <xf numFmtId="0" fontId="19" fillId="0" borderId="1" xfId="0" applyFont="1" applyBorder="1"/>
    <xf numFmtId="0" fontId="20" fillId="0" borderId="1" xfId="0" applyFont="1" applyBorder="1" applyProtection="1">
      <protection locked="0"/>
    </xf>
    <xf numFmtId="0" fontId="19" fillId="0" borderId="1" xfId="0" applyFont="1" applyBorder="1" applyProtection="1">
      <protection locked="0"/>
    </xf>
    <xf numFmtId="0" fontId="19" fillId="0" borderId="3" xfId="0" applyFont="1" applyBorder="1"/>
    <xf numFmtId="0" fontId="19" fillId="0" borderId="17" xfId="0" applyFont="1" applyBorder="1"/>
    <xf numFmtId="0" fontId="19" fillId="0" borderId="1" xfId="0" applyFont="1" applyBorder="1" applyAlignment="1">
      <alignment horizontal="center"/>
    </xf>
    <xf numFmtId="0" fontId="18" fillId="0" borderId="1" xfId="0" applyFont="1" applyBorder="1" applyAlignment="1">
      <alignment horizontal="center"/>
    </xf>
    <xf numFmtId="0" fontId="19" fillId="0" borderId="4" xfId="0" applyFont="1" applyBorder="1"/>
    <xf numFmtId="0" fontId="19" fillId="0" borderId="0" xfId="0" applyFont="1"/>
    <xf numFmtId="0" fontId="20" fillId="0" borderId="1" xfId="0" applyFont="1" applyBorder="1"/>
    <xf numFmtId="0" fontId="11" fillId="0" borderId="1" xfId="0" applyFont="1" applyBorder="1" applyProtection="1"/>
    <xf numFmtId="0" fontId="0" fillId="0" borderId="1" xfId="0" applyFont="1" applyBorder="1"/>
    <xf numFmtId="0" fontId="18" fillId="0" borderId="1" xfId="0" applyFont="1" applyBorder="1" applyAlignment="1" applyProtection="1"/>
    <xf numFmtId="0" fontId="19" fillId="0" borderId="1" xfId="0" applyFont="1" applyBorder="1" applyAlignment="1">
      <alignment vertical="center"/>
    </xf>
    <xf numFmtId="0" fontId="19" fillId="0" borderId="1" xfId="0" applyFont="1" applyBorder="1" applyAlignment="1"/>
    <xf numFmtId="0" fontId="20" fillId="0" borderId="1" xfId="0" applyFont="1" applyBorder="1" applyAlignment="1"/>
    <xf numFmtId="0" fontId="20" fillId="0" borderId="17" xfId="0" applyFont="1" applyBorder="1" applyAlignment="1">
      <alignment horizontal="center" vertical="center" textRotation="90" wrapText="1"/>
    </xf>
    <xf numFmtId="0" fontId="20" fillId="0" borderId="19" xfId="0" applyFont="1" applyBorder="1" applyAlignment="1">
      <alignment horizontal="center" vertical="center" textRotation="90" wrapText="1"/>
    </xf>
    <xf numFmtId="0" fontId="20" fillId="0" borderId="5" xfId="0" applyFont="1" applyBorder="1" applyAlignment="1">
      <alignment horizontal="center" vertical="center" textRotation="90" wrapText="1"/>
    </xf>
    <xf numFmtId="0" fontId="19" fillId="0" borderId="1" xfId="0" applyFont="1" applyBorder="1" applyAlignment="1">
      <alignment textRotation="90" wrapText="1"/>
    </xf>
    <xf numFmtId="0" fontId="19" fillId="0" borderId="17" xfId="0" applyFont="1" applyBorder="1" applyAlignment="1">
      <alignment textRotation="90" wrapText="1"/>
    </xf>
    <xf numFmtId="0" fontId="19" fillId="0" borderId="1" xfId="0" applyFont="1" applyBorder="1" applyAlignment="1">
      <alignment textRotation="90"/>
    </xf>
    <xf numFmtId="0" fontId="22" fillId="0" borderId="1" xfId="0" applyFont="1" applyBorder="1" applyAlignment="1">
      <alignment textRotation="90"/>
    </xf>
    <xf numFmtId="0" fontId="20" fillId="0" borderId="11" xfId="0" applyFont="1" applyBorder="1" applyAlignment="1">
      <alignment horizontal="center" vertical="center" textRotation="90" wrapText="1"/>
    </xf>
    <xf numFmtId="0" fontId="19" fillId="0" borderId="3" xfId="0" applyFont="1" applyBorder="1" applyAlignment="1">
      <alignment vertical="center"/>
    </xf>
    <xf numFmtId="0" fontId="19" fillId="0" borderId="20" xfId="0" applyFont="1" applyBorder="1"/>
    <xf numFmtId="0" fontId="19" fillId="0" borderId="1" xfId="0" applyFont="1" applyBorder="1" applyAlignment="1">
      <alignment horizontal="center"/>
    </xf>
    <xf numFmtId="0" fontId="19" fillId="0" borderId="1" xfId="0" applyFont="1" applyBorder="1" applyAlignment="1">
      <alignment horizontal="center"/>
    </xf>
    <xf numFmtId="0" fontId="19" fillId="0" borderId="11" xfId="0" applyFont="1" applyBorder="1"/>
    <xf numFmtId="0" fontId="19" fillId="0" borderId="1" xfId="0" applyFont="1" applyBorder="1" applyAlignment="1">
      <alignment horizontal="center"/>
    </xf>
    <xf numFmtId="0" fontId="14" fillId="0" borderId="0" xfId="0" applyFont="1" applyBorder="1" applyAlignment="1">
      <alignment horizontal="center"/>
    </xf>
    <xf numFmtId="0" fontId="9" fillId="0" borderId="0" xfId="0" applyFont="1" applyBorder="1" applyAlignment="1">
      <alignment horizontal="center" vertical="top" wrapText="1"/>
    </xf>
    <xf numFmtId="0" fontId="22" fillId="0" borderId="1" xfId="0" applyFont="1" applyBorder="1"/>
    <xf numFmtId="0" fontId="19" fillId="0" borderId="0" xfId="0" applyFont="1" applyBorder="1"/>
    <xf numFmtId="0" fontId="19" fillId="0" borderId="2" xfId="0" applyFont="1" applyBorder="1"/>
    <xf numFmtId="0" fontId="23" fillId="0" borderId="0" xfId="0" applyFont="1" applyBorder="1" applyAlignment="1">
      <alignment vertical="center" wrapText="1"/>
    </xf>
    <xf numFmtId="0" fontId="12" fillId="0" borderId="0" xfId="0" applyFont="1" applyBorder="1" applyAlignment="1" applyProtection="1">
      <protection locked="0"/>
    </xf>
    <xf numFmtId="0" fontId="19" fillId="0" borderId="25" xfId="0" applyFont="1" applyBorder="1" applyAlignment="1"/>
    <xf numFmtId="0" fontId="19" fillId="0" borderId="25" xfId="0" applyFont="1" applyBorder="1" applyProtection="1">
      <protection hidden="1"/>
    </xf>
    <xf numFmtId="0" fontId="19" fillId="0" borderId="0" xfId="0" applyFont="1" applyBorder="1" applyAlignment="1" applyProtection="1">
      <protection hidden="1"/>
    </xf>
    <xf numFmtId="0" fontId="19" fillId="0" borderId="0" xfId="0" applyFont="1" applyBorder="1" applyProtection="1">
      <protection hidden="1"/>
    </xf>
    <xf numFmtId="0" fontId="19" fillId="0" borderId="1" xfId="0" applyFont="1" applyBorder="1" applyAlignment="1">
      <alignment wrapText="1"/>
    </xf>
    <xf numFmtId="0" fontId="18" fillId="0" borderId="0" xfId="0" applyFont="1" applyBorder="1" applyAlignment="1" applyProtection="1">
      <alignment horizontal="center"/>
      <protection locked="0"/>
    </xf>
    <xf numFmtId="0" fontId="19" fillId="0" borderId="1" xfId="0" applyFont="1" applyBorder="1" applyAlignment="1">
      <alignment horizontal="center"/>
    </xf>
    <xf numFmtId="0" fontId="19" fillId="0" borderId="1" xfId="0" applyFont="1" applyBorder="1" applyAlignment="1">
      <alignment horizontal="center"/>
    </xf>
    <xf numFmtId="0" fontId="0" fillId="0" borderId="2" xfId="0" applyFont="1" applyBorder="1"/>
    <xf numFmtId="0" fontId="22" fillId="0" borderId="3" xfId="0" applyFont="1" applyBorder="1"/>
    <xf numFmtId="0" fontId="26" fillId="0" borderId="1" xfId="0" applyFont="1" applyBorder="1" applyAlignment="1">
      <alignment vertical="center" textRotation="90" wrapText="1"/>
    </xf>
    <xf numFmtId="0" fontId="27" fillId="0" borderId="1" xfId="0" applyFont="1" applyBorder="1" applyAlignment="1">
      <alignment vertical="center" textRotation="90" wrapText="1"/>
    </xf>
    <xf numFmtId="0" fontId="27" fillId="0" borderId="1" xfId="0" applyFont="1" applyBorder="1" applyAlignment="1">
      <alignment horizontal="center" vertical="center" textRotation="90" wrapText="1"/>
    </xf>
    <xf numFmtId="0" fontId="25" fillId="0" borderId="3" xfId="0" applyFont="1" applyBorder="1" applyAlignment="1">
      <alignment horizontal="center" vertical="center" textRotation="90" wrapText="1"/>
    </xf>
    <xf numFmtId="0" fontId="28" fillId="0" borderId="3" xfId="0" applyFont="1" applyBorder="1" applyAlignment="1">
      <alignment vertical="center"/>
    </xf>
    <xf numFmtId="0" fontId="30" fillId="0" borderId="0" xfId="0" applyFont="1" applyBorder="1" applyAlignment="1" applyProtection="1">
      <alignment horizontal="center" vertical="center"/>
      <protection hidden="1"/>
    </xf>
    <xf numFmtId="0" fontId="30" fillId="0" borderId="0" xfId="0" applyFont="1" applyBorder="1"/>
    <xf numFmtId="0" fontId="30" fillId="0" borderId="0" xfId="0" applyFont="1" applyBorder="1" applyAlignment="1">
      <alignment horizontal="center"/>
    </xf>
    <xf numFmtId="0" fontId="30" fillId="0" borderId="0" xfId="0" applyFont="1" applyBorder="1" applyAlignment="1">
      <alignment vertical="top" wrapText="1"/>
    </xf>
    <xf numFmtId="0" fontId="30" fillId="0" borderId="0" xfId="0" applyFont="1" applyBorder="1" applyAlignment="1">
      <alignment horizontal="center" vertical="top" wrapText="1"/>
    </xf>
    <xf numFmtId="0" fontId="30" fillId="0" borderId="1" xfId="0" applyFont="1" applyBorder="1" applyAlignment="1">
      <alignment vertical="top" wrapText="1"/>
    </xf>
    <xf numFmtId="0" fontId="29" fillId="0" borderId="1" xfId="0" applyFont="1" applyBorder="1" applyAlignment="1">
      <alignment horizontal="center"/>
    </xf>
    <xf numFmtId="0" fontId="30" fillId="0" borderId="1" xfId="0" applyFont="1" applyBorder="1" applyAlignment="1">
      <alignment horizontal="center" vertical="top" wrapText="1"/>
    </xf>
    <xf numFmtId="0" fontId="29" fillId="0" borderId="1" xfId="0" applyFont="1" applyBorder="1"/>
    <xf numFmtId="0" fontId="27" fillId="0" borderId="1" xfId="0" applyFont="1" applyBorder="1" applyAlignment="1" applyProtection="1">
      <alignment vertical="center" textRotation="90" wrapText="1"/>
      <protection locked="0"/>
    </xf>
    <xf numFmtId="0" fontId="27" fillId="0" borderId="1" xfId="0" applyFont="1" applyBorder="1" applyAlignment="1" applyProtection="1">
      <alignment horizontal="center" vertical="center" textRotation="90" wrapText="1"/>
      <protection locked="0"/>
    </xf>
    <xf numFmtId="0" fontId="28" fillId="0" borderId="1" xfId="0" applyFont="1" applyBorder="1"/>
    <xf numFmtId="0" fontId="19" fillId="0" borderId="3" xfId="0" applyFont="1" applyBorder="1" applyAlignment="1">
      <alignment horizontal="center"/>
    </xf>
    <xf numFmtId="0" fontId="9" fillId="0" borderId="0" xfId="0" applyFont="1" applyBorder="1" applyAlignment="1">
      <alignment horizontal="center" vertical="top" wrapText="1"/>
    </xf>
    <xf numFmtId="0" fontId="11" fillId="0" borderId="0" xfId="0" applyFont="1" applyBorder="1" applyAlignment="1" applyProtection="1">
      <alignment horizontal="center" vertical="center" wrapText="1"/>
      <protection hidden="1"/>
    </xf>
    <xf numFmtId="0" fontId="19" fillId="0" borderId="18" xfId="0" applyFont="1" applyBorder="1"/>
    <xf numFmtId="0" fontId="9" fillId="0" borderId="3" xfId="0" applyFont="1" applyBorder="1" applyAlignment="1">
      <alignment horizontal="justify" vertical="top" wrapText="1"/>
    </xf>
    <xf numFmtId="0" fontId="30" fillId="0" borderId="3" xfId="0" applyFont="1" applyBorder="1" applyAlignment="1">
      <alignment horizontal="justify" vertical="top" wrapText="1"/>
    </xf>
    <xf numFmtId="0" fontId="29" fillId="0" borderId="0" xfId="0" applyFont="1" applyBorder="1" applyAlignment="1">
      <alignment horizontal="center"/>
    </xf>
    <xf numFmtId="0" fontId="30" fillId="0" borderId="0" xfId="0" applyFont="1" applyBorder="1" applyAlignment="1">
      <alignment horizontal="justify" vertical="top" wrapText="1"/>
    </xf>
    <xf numFmtId="0" fontId="9" fillId="0" borderId="0" xfId="0" applyFont="1" applyBorder="1" applyAlignment="1">
      <alignment horizontal="justify" vertical="top" wrapText="1"/>
    </xf>
    <xf numFmtId="0" fontId="19" fillId="0" borderId="23" xfId="0" applyFont="1" applyBorder="1"/>
    <xf numFmtId="0" fontId="19" fillId="0" borderId="8" xfId="0" applyFont="1" applyBorder="1"/>
    <xf numFmtId="0" fontId="9" fillId="0" borderId="8" xfId="0" applyFont="1" applyBorder="1" applyAlignment="1">
      <alignment horizontal="justify" vertical="top" wrapText="1"/>
    </xf>
    <xf numFmtId="0" fontId="9" fillId="0" borderId="8" xfId="0" applyFont="1" applyBorder="1" applyAlignment="1">
      <alignment vertical="top" wrapText="1"/>
    </xf>
    <xf numFmtId="0" fontId="14" fillId="0" borderId="0" xfId="0" applyFont="1" applyBorder="1" applyAlignment="1">
      <alignment horizontal="justify" vertical="top" wrapText="1"/>
    </xf>
    <xf numFmtId="0" fontId="14" fillId="0" borderId="0" xfId="0" applyFont="1" applyBorder="1" applyAlignment="1">
      <alignment vertical="top" wrapText="1"/>
    </xf>
    <xf numFmtId="0" fontId="9" fillId="0" borderId="0" xfId="0" applyFont="1" applyBorder="1" applyAlignment="1" applyProtection="1">
      <protection hidden="1"/>
    </xf>
    <xf numFmtId="0" fontId="17" fillId="0" borderId="0" xfId="0" applyFont="1" applyBorder="1" applyAlignment="1">
      <alignment vertical="center" wrapText="1"/>
    </xf>
    <xf numFmtId="0" fontId="17" fillId="0" borderId="0" xfId="0" applyFont="1" applyBorder="1" applyAlignment="1">
      <alignment horizontal="justify" vertical="center" wrapText="1"/>
    </xf>
    <xf numFmtId="0" fontId="19" fillId="0" borderId="0" xfId="0" applyFont="1" applyFill="1" applyBorder="1" applyProtection="1">
      <protection hidden="1"/>
    </xf>
    <xf numFmtId="0" fontId="13" fillId="0" borderId="42" xfId="0" applyFont="1" applyFill="1" applyBorder="1" applyAlignment="1" applyProtection="1">
      <alignment vertical="center" wrapText="1"/>
      <protection hidden="1"/>
    </xf>
    <xf numFmtId="0" fontId="16" fillId="0" borderId="42" xfId="0" applyFont="1" applyFill="1" applyBorder="1" applyAlignment="1">
      <alignment vertical="center" wrapText="1"/>
    </xf>
    <xf numFmtId="0" fontId="13" fillId="0" borderId="0" xfId="0" applyFont="1" applyFill="1" applyBorder="1" applyAlignment="1" applyProtection="1">
      <alignment vertical="center" wrapText="1"/>
      <protection hidden="1"/>
    </xf>
    <xf numFmtId="0" fontId="13" fillId="0" borderId="0" xfId="0" applyFont="1" applyFill="1" applyBorder="1" applyAlignment="1" applyProtection="1">
      <alignment wrapText="1"/>
      <protection hidden="1"/>
    </xf>
    <xf numFmtId="0" fontId="16" fillId="0" borderId="0" xfId="0" applyFont="1" applyFill="1" applyBorder="1" applyAlignment="1">
      <alignment vertical="center" wrapText="1"/>
    </xf>
    <xf numFmtId="0" fontId="19" fillId="0" borderId="42" xfId="0" applyFont="1" applyFill="1" applyBorder="1" applyProtection="1">
      <protection hidden="1"/>
    </xf>
    <xf numFmtId="0" fontId="20" fillId="0" borderId="44" xfId="0" applyFont="1" applyBorder="1" applyAlignment="1">
      <alignment horizontal="center" vertical="center" textRotation="90" wrapText="1"/>
    </xf>
    <xf numFmtId="0" fontId="20" fillId="0" borderId="46" xfId="0" applyFont="1" applyBorder="1" applyAlignment="1">
      <alignment horizontal="center" vertical="center" textRotation="90" wrapText="1"/>
    </xf>
    <xf numFmtId="0" fontId="19" fillId="0" borderId="47" xfId="0" applyFont="1" applyBorder="1"/>
    <xf numFmtId="0" fontId="20" fillId="0" borderId="2" xfId="0" applyFont="1" applyBorder="1" applyAlignment="1">
      <alignment horizontal="center" vertical="center" textRotation="90" wrapText="1"/>
    </xf>
    <xf numFmtId="0" fontId="19" fillId="0" borderId="47" xfId="1" applyNumberFormat="1" applyFont="1" applyBorder="1"/>
    <xf numFmtId="0" fontId="19" fillId="0" borderId="38" xfId="1" applyNumberFormat="1" applyFont="1" applyBorder="1"/>
    <xf numFmtId="0" fontId="19" fillId="0" borderId="2" xfId="0" applyFont="1" applyBorder="1" applyAlignment="1">
      <alignment horizontal="center" vertical="center" textRotation="90" wrapText="1"/>
    </xf>
    <xf numFmtId="0" fontId="20" fillId="0" borderId="37" xfId="0" applyFont="1" applyBorder="1" applyAlignment="1">
      <alignment horizontal="center" vertical="center" textRotation="90" wrapText="1"/>
    </xf>
    <xf numFmtId="0" fontId="19" fillId="0" borderId="49" xfId="0" applyFont="1" applyBorder="1"/>
    <xf numFmtId="0" fontId="19" fillId="0" borderId="17" xfId="0" applyFont="1" applyBorder="1" applyAlignment="1">
      <alignment horizontal="center" vertical="center" textRotation="90" wrapText="1"/>
    </xf>
    <xf numFmtId="0" fontId="19" fillId="0" borderId="37" xfId="0" applyFont="1" applyBorder="1" applyAlignment="1">
      <alignment horizontal="center" vertical="center" textRotation="90" wrapText="1"/>
    </xf>
    <xf numFmtId="0" fontId="19" fillId="0" borderId="49" xfId="1" applyNumberFormat="1" applyFont="1" applyBorder="1"/>
    <xf numFmtId="0" fontId="19" fillId="0" borderId="17" xfId="0" applyFont="1" applyBorder="1" applyAlignment="1">
      <alignment horizontal="center" textRotation="90" wrapText="1"/>
    </xf>
    <xf numFmtId="0" fontId="19" fillId="0" borderId="2" xfId="0" applyFont="1" applyBorder="1" applyAlignment="1">
      <alignment textRotation="90"/>
    </xf>
    <xf numFmtId="0" fontId="19" fillId="0" borderId="37" xfId="0" applyFont="1" applyBorder="1" applyAlignment="1">
      <alignment horizontal="center" textRotation="90" wrapText="1"/>
    </xf>
    <xf numFmtId="1" fontId="19" fillId="0" borderId="47" xfId="1" applyNumberFormat="1" applyFont="1" applyBorder="1"/>
    <xf numFmtId="1" fontId="19" fillId="0" borderId="48" xfId="1" applyNumberFormat="1" applyFont="1" applyBorder="1"/>
    <xf numFmtId="1" fontId="19" fillId="0" borderId="49" xfId="1" applyNumberFormat="1" applyFont="1" applyBorder="1"/>
    <xf numFmtId="1" fontId="19" fillId="0" borderId="38" xfId="1" applyNumberFormat="1" applyFont="1" applyBorder="1"/>
    <xf numFmtId="0" fontId="18" fillId="0" borderId="0" xfId="0" applyFont="1" applyBorder="1" applyAlignment="1">
      <alignment horizontal="center" vertical="center" wrapText="1"/>
    </xf>
    <xf numFmtId="0" fontId="27" fillId="0" borderId="3" xfId="0" applyFont="1" applyBorder="1" applyProtection="1">
      <protection locked="0"/>
    </xf>
    <xf numFmtId="0" fontId="25" fillId="0" borderId="18" xfId="0" applyFont="1" applyBorder="1" applyAlignment="1" applyProtection="1">
      <alignment vertical="center" wrapText="1"/>
      <protection locked="0"/>
    </xf>
    <xf numFmtId="0" fontId="27" fillId="0" borderId="18" xfId="0" applyFont="1" applyBorder="1" applyProtection="1">
      <protection locked="0"/>
    </xf>
    <xf numFmtId="0" fontId="27" fillId="0" borderId="2" xfId="0" applyFont="1" applyBorder="1" applyProtection="1">
      <protection locked="0"/>
    </xf>
    <xf numFmtId="0" fontId="26" fillId="0" borderId="2" xfId="0" applyFont="1" applyBorder="1" applyProtection="1">
      <protection locked="0"/>
    </xf>
    <xf numFmtId="0" fontId="26" fillId="0" borderId="18" xfId="0" applyFont="1" applyBorder="1" applyProtection="1">
      <protection locked="0"/>
    </xf>
    <xf numFmtId="0" fontId="21" fillId="6" borderId="1" xfId="0" applyFont="1" applyFill="1" applyBorder="1" applyAlignment="1">
      <alignment wrapText="1"/>
    </xf>
    <xf numFmtId="1" fontId="19" fillId="0" borderId="0" xfId="1" applyNumberFormat="1" applyFont="1" applyBorder="1"/>
    <xf numFmtId="0" fontId="19" fillId="0" borderId="0" xfId="1" applyNumberFormat="1" applyFont="1" applyBorder="1"/>
    <xf numFmtId="0" fontId="19" fillId="0" borderId="29" xfId="0" applyFont="1" applyBorder="1"/>
    <xf numFmtId="0" fontId="27" fillId="0" borderId="1" xfId="0" applyFont="1" applyBorder="1"/>
    <xf numFmtId="9" fontId="19" fillId="0" borderId="1" xfId="1" applyFont="1" applyBorder="1"/>
    <xf numFmtId="0" fontId="22" fillId="7" borderId="17"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lignment horizontal="center" vertical="center" textRotation="90" wrapText="1"/>
    </xf>
    <xf numFmtId="0" fontId="25" fillId="0" borderId="3" xfId="0" applyFont="1" applyBorder="1" applyAlignment="1">
      <alignment horizontal="center" vertical="center" textRotation="90" wrapText="1"/>
    </xf>
    <xf numFmtId="0" fontId="25" fillId="0" borderId="1" xfId="0" applyFont="1" applyBorder="1" applyAlignment="1">
      <alignment horizontal="center" vertical="center" textRotation="90" wrapText="1"/>
    </xf>
    <xf numFmtId="0" fontId="27" fillId="0" borderId="23" xfId="0" applyFont="1" applyBorder="1" applyAlignment="1">
      <alignment vertical="center" textRotation="90" wrapText="1"/>
    </xf>
    <xf numFmtId="0" fontId="25" fillId="0" borderId="36" xfId="0" applyFont="1" applyBorder="1" applyAlignment="1">
      <alignment horizontal="center" vertical="center" textRotation="90" wrapText="1"/>
    </xf>
    <xf numFmtId="0" fontId="27" fillId="0" borderId="8" xfId="0" applyFont="1" applyBorder="1" applyAlignment="1">
      <alignment textRotation="90"/>
    </xf>
    <xf numFmtId="0" fontId="19" fillId="0" borderId="1" xfId="0" applyFont="1" applyBorder="1" applyAlignment="1">
      <alignment horizontal="center"/>
    </xf>
    <xf numFmtId="0" fontId="21" fillId="0" borderId="17" xfId="0" applyFont="1" applyBorder="1" applyAlignment="1">
      <alignment horizontal="center" vertical="center" wrapText="1"/>
    </xf>
    <xf numFmtId="0" fontId="21" fillId="0" borderId="11" xfId="0" applyFont="1" applyBorder="1" applyAlignment="1">
      <alignment horizontal="center" vertical="center" wrapText="1"/>
    </xf>
    <xf numFmtId="164" fontId="19" fillId="0" borderId="1" xfId="0" applyNumberFormat="1" applyFont="1" applyBorder="1"/>
    <xf numFmtId="0" fontId="21" fillId="0" borderId="11" xfId="0" applyFont="1" applyBorder="1" applyAlignment="1">
      <alignment vertical="center" wrapText="1"/>
    </xf>
    <xf numFmtId="0" fontId="21" fillId="0" borderId="1" xfId="0" applyFont="1" applyBorder="1" applyAlignment="1">
      <alignment horizontal="center"/>
    </xf>
    <xf numFmtId="0" fontId="21" fillId="0" borderId="8" xfId="0" applyFont="1" applyBorder="1" applyAlignment="1"/>
    <xf numFmtId="0" fontId="27" fillId="0" borderId="17" xfId="0" applyFont="1" applyBorder="1"/>
    <xf numFmtId="0" fontId="27" fillId="0" borderId="3" xfId="0" applyFont="1" applyBorder="1"/>
    <xf numFmtId="0" fontId="22" fillId="7"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1" fillId="0" borderId="17" xfId="0" applyFont="1" applyBorder="1" applyAlignment="1">
      <alignment horizontal="center" vertical="center" wrapText="1"/>
    </xf>
    <xf numFmtId="0" fontId="0" fillId="0" borderId="0" xfId="0" applyBorder="1"/>
    <xf numFmtId="0" fontId="22" fillId="0" borderId="1" xfId="0" applyFont="1" applyBorder="1" applyAlignment="1">
      <alignment horizontal="center" vertical="center" wrapText="1"/>
    </xf>
    <xf numFmtId="0" fontId="0" fillId="0" borderId="0" xfId="0" applyProtection="1">
      <protection locked="0"/>
    </xf>
    <xf numFmtId="0" fontId="19" fillId="0" borderId="1" xfId="0" applyFont="1" applyBorder="1" applyAlignment="1">
      <alignment horizontal="center"/>
    </xf>
    <xf numFmtId="0" fontId="20" fillId="0" borderId="1" xfId="0" applyNumberFormat="1" applyFont="1" applyBorder="1" applyAlignment="1">
      <alignment horizontal="center"/>
    </xf>
    <xf numFmtId="0" fontId="20" fillId="0" borderId="17" xfId="0" applyFont="1" applyBorder="1" applyProtection="1">
      <protection locked="0"/>
    </xf>
    <xf numFmtId="0" fontId="19" fillId="0" borderId="17" xfId="0" applyFont="1" applyBorder="1" applyProtection="1">
      <protection locked="0"/>
    </xf>
    <xf numFmtId="0" fontId="20" fillId="0" borderId="2" xfId="0" applyFont="1" applyBorder="1" applyProtection="1">
      <protection locked="0"/>
    </xf>
    <xf numFmtId="0" fontId="19" fillId="0" borderId="2" xfId="0" applyFont="1" applyBorder="1" applyProtection="1">
      <protection locked="0"/>
    </xf>
    <xf numFmtId="164" fontId="18" fillId="0" borderId="13" xfId="0" applyNumberFormat="1" applyFont="1" applyBorder="1" applyProtection="1"/>
    <xf numFmtId="0" fontId="18" fillId="0" borderId="15" xfId="0" applyFont="1" applyBorder="1" applyProtection="1"/>
    <xf numFmtId="164" fontId="24" fillId="0" borderId="13" xfId="0" applyNumberFormat="1" applyFont="1" applyBorder="1" applyProtection="1"/>
    <xf numFmtId="0" fontId="22" fillId="0" borderId="15" xfId="0" applyFont="1" applyBorder="1" applyAlignment="1" applyProtection="1"/>
    <xf numFmtId="164" fontId="24" fillId="0" borderId="4" xfId="0" applyNumberFormat="1" applyFont="1" applyBorder="1" applyProtection="1"/>
    <xf numFmtId="0" fontId="27" fillId="0" borderId="24" xfId="0" applyFont="1" applyBorder="1" applyProtection="1">
      <protection locked="0"/>
    </xf>
    <xf numFmtId="164" fontId="18" fillId="0" borderId="13" xfId="0" applyNumberFormat="1" applyFont="1" applyBorder="1"/>
    <xf numFmtId="0" fontId="18" fillId="0" borderId="15" xfId="0" applyFont="1" applyBorder="1"/>
    <xf numFmtId="164" fontId="22" fillId="0" borderId="13" xfId="0" applyNumberFormat="1" applyFont="1" applyBorder="1"/>
    <xf numFmtId="0" fontId="22" fillId="0" borderId="15" xfId="0" applyFont="1" applyBorder="1"/>
    <xf numFmtId="0" fontId="27" fillId="0" borderId="17" xfId="0" applyFont="1" applyBorder="1" applyProtection="1">
      <protection locked="0"/>
    </xf>
    <xf numFmtId="0" fontId="27" fillId="0" borderId="20" xfId="0" applyFont="1" applyBorder="1" applyProtection="1">
      <protection locked="0"/>
    </xf>
    <xf numFmtId="164" fontId="18" fillId="0" borderId="4" xfId="0" applyNumberFormat="1" applyFont="1" applyBorder="1" applyProtection="1"/>
    <xf numFmtId="0" fontId="18" fillId="0" borderId="5" xfId="0" applyFont="1" applyBorder="1" applyProtection="1"/>
    <xf numFmtId="0" fontId="27" fillId="0" borderId="11" xfId="0" applyFont="1" applyBorder="1" applyProtection="1">
      <protection locked="0"/>
    </xf>
    <xf numFmtId="0" fontId="20" fillId="0" borderId="2" xfId="0" applyFont="1" applyBorder="1" applyAlignment="1" applyProtection="1">
      <alignment horizontal="right" vertical="center"/>
      <protection locked="0"/>
    </xf>
    <xf numFmtId="0" fontId="18" fillId="0" borderId="2" xfId="0" applyFont="1" applyBorder="1" applyProtection="1">
      <protection locked="0"/>
    </xf>
    <xf numFmtId="0" fontId="18" fillId="0" borderId="15" xfId="0" applyFont="1" applyBorder="1" applyAlignment="1" applyProtection="1">
      <alignment horizontal="center"/>
    </xf>
    <xf numFmtId="0" fontId="11" fillId="0" borderId="2" xfId="0" applyFont="1" applyBorder="1" applyProtection="1"/>
    <xf numFmtId="164" fontId="22" fillId="0" borderId="13" xfId="0" applyNumberFormat="1" applyFont="1" applyBorder="1" applyAlignment="1" applyProtection="1">
      <protection hidden="1"/>
    </xf>
    <xf numFmtId="0" fontId="22" fillId="0" borderId="15" xfId="0" applyFont="1" applyBorder="1" applyAlignment="1" applyProtection="1">
      <protection hidden="1"/>
    </xf>
    <xf numFmtId="164" fontId="22" fillId="0" borderId="4" xfId="0" applyNumberFormat="1" applyFont="1" applyBorder="1" applyAlignment="1" applyProtection="1">
      <protection hidden="1"/>
    </xf>
    <xf numFmtId="0" fontId="22" fillId="0" borderId="5" xfId="0" applyFont="1" applyBorder="1" applyAlignment="1" applyProtection="1">
      <protection hidden="1"/>
    </xf>
    <xf numFmtId="164" fontId="18" fillId="0" borderId="13" xfId="0" applyNumberFormat="1" applyFont="1" applyBorder="1" applyAlignment="1" applyProtection="1">
      <protection hidden="1"/>
    </xf>
    <xf numFmtId="0" fontId="18" fillId="0" borderId="15" xfId="0" applyFont="1" applyBorder="1" applyAlignment="1" applyProtection="1">
      <protection hidden="1"/>
    </xf>
    <xf numFmtId="164" fontId="18" fillId="0" borderId="4" xfId="0" applyNumberFormat="1" applyFont="1" applyBorder="1" applyAlignment="1" applyProtection="1">
      <protection hidden="1"/>
    </xf>
    <xf numFmtId="0" fontId="18" fillId="0" borderId="5" xfId="0" applyFont="1" applyBorder="1" applyAlignment="1" applyProtection="1">
      <protection hidden="1"/>
    </xf>
    <xf numFmtId="164" fontId="18" fillId="0" borderId="2" xfId="0" applyNumberFormat="1" applyFont="1" applyBorder="1" applyAlignment="1" applyProtection="1"/>
    <xf numFmtId="0" fontId="25" fillId="0" borderId="8" xfId="0" applyFont="1" applyBorder="1" applyAlignment="1">
      <alignment horizontal="center" vertical="center" textRotation="90" wrapText="1"/>
    </xf>
    <xf numFmtId="0" fontId="25" fillId="0" borderId="3" xfId="0" applyFont="1" applyBorder="1" applyAlignment="1">
      <alignment horizontal="center" vertical="center" textRotation="90" wrapText="1"/>
    </xf>
    <xf numFmtId="164" fontId="22" fillId="0" borderId="4" xfId="0" applyNumberFormat="1" applyFont="1" applyBorder="1"/>
    <xf numFmtId="0" fontId="22" fillId="0" borderId="5" xfId="0" applyFont="1" applyBorder="1"/>
    <xf numFmtId="164" fontId="22" fillId="0" borderId="6" xfId="0" applyNumberFormat="1" applyFont="1" applyBorder="1"/>
    <xf numFmtId="0" fontId="22" fillId="0" borderId="12" xfId="0" applyFont="1" applyBorder="1"/>
    <xf numFmtId="164" fontId="18" fillId="0" borderId="4" xfId="0" applyNumberFormat="1" applyFont="1" applyBorder="1"/>
    <xf numFmtId="0" fontId="18" fillId="0" borderId="5" xfId="0" applyFont="1" applyBorder="1"/>
    <xf numFmtId="164" fontId="18" fillId="0" borderId="6" xfId="0" applyNumberFormat="1" applyFont="1" applyBorder="1"/>
    <xf numFmtId="0" fontId="18" fillId="0" borderId="12" xfId="0" applyFont="1" applyBorder="1"/>
    <xf numFmtId="0" fontId="22" fillId="0" borderId="16" xfId="0" applyFont="1" applyBorder="1" applyAlignment="1" applyProtection="1"/>
    <xf numFmtId="164" fontId="22" fillId="0" borderId="13" xfId="0" applyNumberFormat="1" applyFont="1" applyBorder="1" applyAlignment="1" applyProtection="1"/>
    <xf numFmtId="164" fontId="22" fillId="0" borderId="4" xfId="0" applyNumberFormat="1" applyFont="1" applyBorder="1" applyAlignment="1" applyProtection="1"/>
    <xf numFmtId="0" fontId="22" fillId="0" borderId="5" xfId="0" applyFont="1" applyBorder="1" applyAlignment="1" applyProtection="1"/>
    <xf numFmtId="164" fontId="22" fillId="0" borderId="6" xfId="0" applyNumberFormat="1" applyFont="1" applyBorder="1" applyAlignment="1" applyProtection="1"/>
    <xf numFmtId="0" fontId="22" fillId="0" borderId="12" xfId="0" applyFont="1" applyBorder="1" applyAlignment="1" applyProtection="1"/>
    <xf numFmtId="164" fontId="24" fillId="0" borderId="6" xfId="0" applyNumberFormat="1" applyFont="1" applyBorder="1" applyProtection="1"/>
    <xf numFmtId="0" fontId="22" fillId="0" borderId="17" xfId="0" applyFont="1" applyBorder="1" applyAlignment="1" applyProtection="1"/>
    <xf numFmtId="0" fontId="22" fillId="0" borderId="19" xfId="0" applyFont="1" applyBorder="1" applyAlignment="1" applyProtection="1"/>
    <xf numFmtId="164" fontId="18" fillId="0" borderId="6" xfId="0" applyNumberFormat="1" applyFont="1" applyBorder="1" applyProtection="1"/>
    <xf numFmtId="0" fontId="18" fillId="0" borderId="12" xfId="0" applyFont="1" applyBorder="1" applyProtection="1"/>
    <xf numFmtId="0" fontId="18" fillId="0" borderId="5" xfId="0" applyFont="1" applyBorder="1" applyAlignment="1" applyProtection="1">
      <alignment horizontal="center"/>
    </xf>
    <xf numFmtId="0" fontId="18" fillId="0" borderId="12" xfId="0" applyFont="1" applyBorder="1" applyAlignment="1" applyProtection="1">
      <alignment horizontal="center"/>
    </xf>
    <xf numFmtId="164" fontId="18" fillId="0" borderId="3" xfId="0" applyNumberFormat="1" applyFont="1" applyBorder="1" applyProtection="1"/>
    <xf numFmtId="0" fontId="18" fillId="0" borderId="3" xfId="0" applyFont="1" applyBorder="1" applyProtection="1"/>
    <xf numFmtId="0" fontId="18" fillId="0" borderId="12" xfId="0" applyFont="1" applyBorder="1" applyAlignment="1" applyProtection="1">
      <protection hidden="1"/>
    </xf>
    <xf numFmtId="164" fontId="18" fillId="0" borderId="6" xfId="0" applyNumberFormat="1" applyFont="1" applyBorder="1" applyAlignment="1" applyProtection="1">
      <protection hidden="1"/>
    </xf>
    <xf numFmtId="164" fontId="18" fillId="0" borderId="52" xfId="0" applyNumberFormat="1" applyFont="1" applyBorder="1" applyAlignment="1" applyProtection="1">
      <protection hidden="1"/>
    </xf>
    <xf numFmtId="164" fontId="18" fillId="0" borderId="2" xfId="0" applyNumberFormat="1" applyFont="1" applyBorder="1" applyAlignment="1" applyProtection="1">
      <protection hidden="1"/>
    </xf>
    <xf numFmtId="164" fontId="18" fillId="0" borderId="53" xfId="0" applyNumberFormat="1" applyFont="1" applyBorder="1" applyAlignment="1" applyProtection="1">
      <protection hidden="1"/>
    </xf>
    <xf numFmtId="0" fontId="22" fillId="0" borderId="12" xfId="0" applyFont="1" applyBorder="1" applyAlignment="1" applyProtection="1">
      <protection hidden="1"/>
    </xf>
    <xf numFmtId="164" fontId="22" fillId="0" borderId="6" xfId="0" applyNumberFormat="1" applyFont="1" applyBorder="1" applyAlignment="1" applyProtection="1">
      <protection hidden="1"/>
    </xf>
    <xf numFmtId="0" fontId="27" fillId="0" borderId="8" xfId="0" applyFont="1" applyBorder="1"/>
    <xf numFmtId="0" fontId="19" fillId="0" borderId="14" xfId="0" applyFont="1" applyBorder="1"/>
    <xf numFmtId="0" fontId="19" fillId="0" borderId="7" xfId="0" applyFont="1" applyBorder="1"/>
    <xf numFmtId="164" fontId="19" fillId="0" borderId="7" xfId="0" applyNumberFormat="1" applyFont="1" applyBorder="1"/>
    <xf numFmtId="0" fontId="19" fillId="0" borderId="22" xfId="0" applyFont="1" applyBorder="1"/>
    <xf numFmtId="0" fontId="25" fillId="0" borderId="1" xfId="0" applyFont="1" applyBorder="1" applyAlignment="1">
      <alignment vertical="center" textRotation="90" wrapText="1"/>
    </xf>
    <xf numFmtId="0" fontId="19" fillId="0" borderId="8" xfId="0" applyFont="1" applyBorder="1" applyAlignment="1">
      <alignment horizontal="center" wrapText="1"/>
    </xf>
    <xf numFmtId="0" fontId="20" fillId="0" borderId="2" xfId="0" applyFont="1" applyBorder="1"/>
    <xf numFmtId="0" fontId="16" fillId="0" borderId="0" xfId="0" applyFont="1" applyBorder="1" applyAlignment="1" applyProtection="1">
      <protection hidden="1"/>
    </xf>
    <xf numFmtId="164" fontId="29" fillId="0" borderId="1" xfId="0" applyNumberFormat="1" applyFont="1" applyBorder="1" applyAlignment="1" applyProtection="1">
      <alignment horizontal="center" vertical="center" wrapText="1"/>
      <protection hidden="1"/>
    </xf>
    <xf numFmtId="0" fontId="29" fillId="0" borderId="1" xfId="0" applyFont="1" applyBorder="1" applyAlignment="1" applyProtection="1">
      <alignment horizontal="center" vertical="center" wrapText="1"/>
      <protection hidden="1"/>
    </xf>
    <xf numFmtId="164" fontId="29" fillId="0" borderId="1" xfId="0" applyNumberFormat="1" applyFont="1" applyBorder="1" applyAlignment="1" applyProtection="1">
      <alignment horizontal="center" vertical="center"/>
      <protection hidden="1"/>
    </xf>
    <xf numFmtId="0" fontId="29" fillId="0" borderId="1" xfId="0" applyFont="1" applyBorder="1" applyAlignment="1" applyProtection="1">
      <alignment horizontal="center" vertical="center"/>
      <protection hidden="1"/>
    </xf>
    <xf numFmtId="164" fontId="29" fillId="3" borderId="1" xfId="0" applyNumberFormat="1" applyFont="1" applyFill="1" applyBorder="1" applyAlignment="1" applyProtection="1">
      <alignment horizontal="center" vertical="center" wrapText="1"/>
      <protection hidden="1"/>
    </xf>
    <xf numFmtId="164" fontId="32" fillId="5" borderId="1" xfId="0" applyNumberFormat="1" applyFont="1" applyFill="1" applyBorder="1" applyAlignment="1" applyProtection="1">
      <alignment horizontal="center"/>
      <protection hidden="1"/>
    </xf>
    <xf numFmtId="164" fontId="32" fillId="4" borderId="1" xfId="0" applyNumberFormat="1" applyFont="1" applyFill="1" applyBorder="1" applyAlignment="1" applyProtection="1">
      <alignment horizontal="center" vertical="center" wrapText="1"/>
      <protection hidden="1"/>
    </xf>
    <xf numFmtId="164" fontId="32" fillId="4" borderId="1" xfId="0" applyNumberFormat="1" applyFont="1" applyFill="1" applyBorder="1" applyAlignment="1" applyProtection="1">
      <alignment horizontal="center" wrapText="1"/>
      <protection hidden="1"/>
    </xf>
    <xf numFmtId="164" fontId="29" fillId="3" borderId="8" xfId="0" applyNumberFormat="1" applyFont="1" applyFill="1" applyBorder="1" applyAlignment="1" applyProtection="1">
      <alignment vertical="center" wrapText="1"/>
      <protection hidden="1"/>
    </xf>
    <xf numFmtId="0" fontId="21" fillId="0" borderId="8" xfId="0" applyFont="1" applyBorder="1" applyAlignment="1">
      <alignment horizontal="center"/>
    </xf>
    <xf numFmtId="0" fontId="26" fillId="0" borderId="1" xfId="0" applyFont="1" applyBorder="1" applyAlignment="1">
      <alignment vertical="center" wrapText="1"/>
    </xf>
    <xf numFmtId="0" fontId="26" fillId="0" borderId="3" xfId="0" applyFont="1" applyBorder="1" applyAlignment="1">
      <alignment vertical="center" wrapText="1"/>
    </xf>
    <xf numFmtId="0" fontId="26" fillId="0" borderId="3" xfId="0" applyFont="1" applyBorder="1"/>
    <xf numFmtId="0" fontId="25" fillId="0" borderId="24" xfId="0" applyFont="1" applyBorder="1" applyAlignment="1" applyProtection="1">
      <alignment vertical="center" wrapText="1"/>
      <protection locked="0"/>
    </xf>
    <xf numFmtId="0" fontId="22" fillId="0" borderId="0" xfId="0" applyFont="1" applyProtection="1">
      <protection locked="0"/>
    </xf>
    <xf numFmtId="0" fontId="25" fillId="0" borderId="22" xfId="0" applyFont="1" applyBorder="1" applyAlignment="1">
      <alignment horizontal="center" vertical="center" textRotation="90" wrapText="1"/>
    </xf>
    <xf numFmtId="0" fontId="25" fillId="0" borderId="40" xfId="0" applyFont="1" applyBorder="1" applyAlignment="1">
      <alignment horizontal="center" vertical="center" textRotation="90" wrapText="1"/>
    </xf>
    <xf numFmtId="0" fontId="22" fillId="0" borderId="50" xfId="0" applyFont="1" applyBorder="1" applyAlignment="1">
      <alignment horizontal="center"/>
    </xf>
    <xf numFmtId="0" fontId="22" fillId="0" borderId="45" xfId="0" applyFont="1" applyBorder="1" applyAlignment="1">
      <alignment horizontal="center"/>
    </xf>
    <xf numFmtId="0" fontId="22" fillId="0" borderId="35" xfId="0" applyFont="1" applyBorder="1" applyAlignment="1">
      <alignment horizontal="center"/>
    </xf>
    <xf numFmtId="0" fontId="22" fillId="0" borderId="25" xfId="0" applyFont="1" applyBorder="1" applyAlignment="1">
      <alignment horizontal="center"/>
    </xf>
    <xf numFmtId="0" fontId="22" fillId="0" borderId="51" xfId="0" applyFont="1" applyBorder="1" applyAlignment="1">
      <alignment horizontal="center"/>
    </xf>
    <xf numFmtId="0" fontId="25" fillId="0" borderId="8" xfId="0" applyFont="1" applyBorder="1" applyAlignment="1">
      <alignment horizontal="center" vertical="center" textRotation="90" wrapText="1"/>
    </xf>
    <xf numFmtId="0" fontId="25" fillId="0" borderId="41" xfId="0" applyFont="1" applyBorder="1" applyAlignment="1">
      <alignment horizontal="center" vertical="center" textRotation="90" wrapText="1"/>
    </xf>
    <xf numFmtId="0" fontId="18" fillId="0" borderId="1" xfId="0" applyFont="1" applyBorder="1" applyAlignment="1">
      <alignment horizontal="center"/>
    </xf>
    <xf numFmtId="0" fontId="18" fillId="0" borderId="8" xfId="0" applyFont="1" applyBorder="1" applyAlignment="1">
      <alignment horizontal="center"/>
    </xf>
    <xf numFmtId="0" fontId="18" fillId="0" borderId="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3" xfId="0" applyFont="1" applyBorder="1" applyAlignment="1">
      <alignment horizont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8" xfId="0" applyFont="1" applyBorder="1" applyAlignment="1">
      <alignment horizontal="center"/>
    </xf>
    <xf numFmtId="0" fontId="19" fillId="0" borderId="36" xfId="0" applyFont="1" applyBorder="1" applyAlignment="1">
      <alignment horizontal="center"/>
    </xf>
    <xf numFmtId="0" fontId="19" fillId="0" borderId="3" xfId="0" applyFont="1" applyBorder="1" applyAlignment="1">
      <alignment horizontal="center"/>
    </xf>
    <xf numFmtId="0" fontId="19" fillId="0" borderId="8" xfId="0" applyFont="1" applyBorder="1" applyAlignment="1">
      <alignment horizontal="center" wrapText="1"/>
    </xf>
    <xf numFmtId="0" fontId="19" fillId="0" borderId="36" xfId="0" applyFont="1" applyBorder="1" applyAlignment="1">
      <alignment horizontal="center" wrapText="1"/>
    </xf>
    <xf numFmtId="0" fontId="19" fillId="0" borderId="3" xfId="0" applyFont="1" applyBorder="1" applyAlignment="1">
      <alignment horizontal="center" wrapText="1"/>
    </xf>
    <xf numFmtId="0" fontId="19" fillId="0" borderId="39" xfId="0" applyFont="1" applyBorder="1" applyAlignment="1">
      <alignment horizontal="center"/>
    </xf>
    <xf numFmtId="0" fontId="19" fillId="0" borderId="20" xfId="0" applyFont="1" applyBorder="1" applyAlignment="1">
      <alignment horizontal="center"/>
    </xf>
    <xf numFmtId="0" fontId="18" fillId="0" borderId="32"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5" fillId="0" borderId="3" xfId="0" applyFont="1" applyBorder="1" applyAlignment="1">
      <alignment horizontal="center" vertical="center" textRotation="90" wrapText="1"/>
    </xf>
    <xf numFmtId="0" fontId="22" fillId="0" borderId="29" xfId="0" applyFont="1" applyBorder="1" applyAlignment="1">
      <alignment horizontal="center"/>
    </xf>
    <xf numFmtId="0" fontId="22" fillId="0" borderId="30" xfId="0" applyFont="1" applyBorder="1" applyAlignment="1">
      <alignment horizontal="center"/>
    </xf>
    <xf numFmtId="0" fontId="22" fillId="0" borderId="39" xfId="0" applyFont="1" applyBorder="1" applyAlignment="1">
      <alignment horizontal="center"/>
    </xf>
    <xf numFmtId="0" fontId="22" fillId="0" borderId="1" xfId="0" applyFont="1" applyBorder="1" applyAlignment="1">
      <alignment horizontal="center"/>
    </xf>
    <xf numFmtId="0" fontId="22" fillId="0" borderId="8" xfId="0" applyFont="1" applyBorder="1" applyAlignment="1">
      <alignment horizontal="center"/>
    </xf>
    <xf numFmtId="0" fontId="19" fillId="0" borderId="1" xfId="0" applyFont="1" applyBorder="1" applyAlignment="1">
      <alignment horizontal="center"/>
    </xf>
    <xf numFmtId="0" fontId="18" fillId="0" borderId="17" xfId="0" applyFont="1" applyBorder="1" applyAlignment="1">
      <alignment horizontal="center" vertical="top" wrapText="1"/>
    </xf>
    <xf numFmtId="0" fontId="18" fillId="0" borderId="11" xfId="0" applyFont="1" applyBorder="1" applyAlignment="1">
      <alignment horizontal="center" vertical="top" wrapText="1"/>
    </xf>
    <xf numFmtId="0" fontId="18" fillId="0" borderId="29" xfId="0" applyFont="1" applyBorder="1" applyAlignment="1" applyProtection="1">
      <alignment horizontal="center"/>
      <protection locked="0"/>
    </xf>
    <xf numFmtId="0" fontId="18" fillId="0" borderId="23" xfId="0" applyFont="1" applyBorder="1" applyAlignment="1" applyProtection="1">
      <alignment horizontal="center"/>
      <protection locked="0"/>
    </xf>
    <xf numFmtId="0" fontId="18" fillId="0" borderId="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20" fillId="0" borderId="8" xfId="0" applyFont="1" applyBorder="1" applyAlignment="1">
      <alignment horizontal="center" wrapText="1"/>
    </xf>
    <xf numFmtId="0" fontId="20" fillId="0" borderId="3" xfId="0" applyFont="1" applyBorder="1" applyAlignment="1">
      <alignment horizontal="center" wrapText="1"/>
    </xf>
    <xf numFmtId="0" fontId="18" fillId="0" borderId="3" xfId="0" applyFont="1" applyBorder="1" applyAlignment="1">
      <alignment horizontal="center"/>
    </xf>
    <xf numFmtId="0" fontId="20" fillId="0" borderId="8" xfId="0" applyFont="1" applyBorder="1" applyAlignment="1">
      <alignment horizontal="center"/>
    </xf>
    <xf numFmtId="0" fontId="20" fillId="0" borderId="3"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xf>
    <xf numFmtId="0" fontId="7" fillId="0" borderId="3" xfId="0" applyFont="1" applyBorder="1" applyAlignment="1">
      <alignment horizontal="center" vertical="top"/>
    </xf>
    <xf numFmtId="0" fontId="7" fillId="0" borderId="32"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3" xfId="0" applyFont="1" applyBorder="1" applyAlignment="1">
      <alignment horizontal="center"/>
    </xf>
    <xf numFmtId="0" fontId="8" fillId="0" borderId="1" xfId="0" applyFont="1" applyBorder="1" applyAlignment="1">
      <alignment horizontal="center"/>
    </xf>
    <xf numFmtId="0" fontId="8" fillId="0" borderId="8" xfId="0" applyFont="1" applyBorder="1" applyAlignment="1">
      <alignment horizontal="center"/>
    </xf>
    <xf numFmtId="0" fontId="8" fillId="0" borderId="29" xfId="0" applyFont="1" applyBorder="1" applyAlignment="1">
      <alignment horizontal="center"/>
    </xf>
    <xf numFmtId="0" fontId="8" fillId="0" borderId="31" xfId="0" applyFont="1" applyBorder="1" applyAlignment="1">
      <alignment horizontal="center"/>
    </xf>
    <xf numFmtId="0" fontId="8" fillId="0" borderId="23" xfId="0" applyFont="1" applyBorder="1" applyAlignment="1">
      <alignment horizontal="center"/>
    </xf>
    <xf numFmtId="0" fontId="5" fillId="0" borderId="1" xfId="0" applyFont="1" applyBorder="1" applyAlignment="1">
      <alignment horizontal="center" vertical="top"/>
    </xf>
    <xf numFmtId="0" fontId="5" fillId="0" borderId="17" xfId="0" applyFont="1" applyBorder="1" applyAlignment="1">
      <alignment horizontal="center" vertical="top" wrapText="1"/>
    </xf>
    <xf numFmtId="0" fontId="5" fillId="0" borderId="1" xfId="0" applyFont="1" applyBorder="1" applyAlignment="1">
      <alignment horizontal="center" vertical="top" wrapText="1"/>
    </xf>
    <xf numFmtId="0" fontId="8" fillId="0" borderId="17" xfId="0" applyFont="1" applyBorder="1" applyAlignment="1">
      <alignment horizontal="center"/>
    </xf>
    <xf numFmtId="0" fontId="8" fillId="0" borderId="11" xfId="0" applyFont="1" applyBorder="1" applyAlignment="1">
      <alignment horizontal="center"/>
    </xf>
    <xf numFmtId="0" fontId="5"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17" xfId="0" applyFont="1" applyBorder="1" applyAlignment="1">
      <alignment horizontal="center" wrapText="1"/>
    </xf>
    <xf numFmtId="0" fontId="5" fillId="0" borderId="2"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top"/>
    </xf>
    <xf numFmtId="0" fontId="7" fillId="0" borderId="17" xfId="0" applyFont="1" applyBorder="1" applyAlignment="1">
      <alignment horizontal="center" vertical="top"/>
    </xf>
    <xf numFmtId="0" fontId="7" fillId="0" borderId="2" xfId="0" applyFont="1" applyBorder="1" applyAlignment="1">
      <alignment horizontal="center" vertical="top"/>
    </xf>
    <xf numFmtId="0" fontId="5" fillId="0" borderId="33" xfId="0" applyFont="1" applyBorder="1" applyAlignment="1">
      <alignment horizont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4" xfId="0" applyFont="1" applyBorder="1" applyAlignment="1">
      <alignment horizontal="center" vertical="top"/>
    </xf>
    <xf numFmtId="0" fontId="8" fillId="0" borderId="2" xfId="0" applyFont="1" applyBorder="1" applyAlignment="1">
      <alignment horizontal="center"/>
    </xf>
    <xf numFmtId="0" fontId="5" fillId="0" borderId="26" xfId="0" applyFont="1" applyBorder="1" applyAlignment="1">
      <alignment horizontal="center" vertical="top" wrapText="1"/>
    </xf>
    <xf numFmtId="0" fontId="5" fillId="0" borderId="28" xfId="0" applyFont="1" applyBorder="1" applyAlignment="1">
      <alignment horizontal="center" vertical="top" wrapText="1"/>
    </xf>
    <xf numFmtId="0" fontId="5" fillId="0" borderId="27" xfId="0" applyFont="1" applyBorder="1" applyAlignment="1">
      <alignment horizontal="center" vertical="top" wrapText="1"/>
    </xf>
    <xf numFmtId="0" fontId="7" fillId="0" borderId="5" xfId="0" applyFont="1" applyBorder="1" applyAlignment="1">
      <alignment horizontal="center" vertical="top"/>
    </xf>
    <xf numFmtId="0" fontId="7" fillId="0" borderId="5" xfId="0" applyFont="1" applyBorder="1" applyAlignment="1">
      <alignment horizontal="center"/>
    </xf>
    <xf numFmtId="0" fontId="5" fillId="0" borderId="17" xfId="0" applyFont="1" applyBorder="1" applyAlignment="1">
      <alignment horizontal="center" vertical="top"/>
    </xf>
    <xf numFmtId="0" fontId="5" fillId="0" borderId="0" xfId="0" applyFont="1" applyAlignment="1">
      <alignment horizontal="center"/>
    </xf>
    <xf numFmtId="0" fontId="7" fillId="0" borderId="17" xfId="0" applyFont="1" applyBorder="1" applyAlignment="1">
      <alignment horizontal="center"/>
    </xf>
    <xf numFmtId="0" fontId="7" fillId="0" borderId="2" xfId="0" applyFont="1" applyBorder="1" applyAlignment="1">
      <alignment horizontal="center"/>
    </xf>
    <xf numFmtId="0" fontId="5" fillId="0" borderId="17"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0" fillId="0" borderId="2" xfId="0" applyBorder="1" applyAlignment="1">
      <alignment horizontal="center"/>
    </xf>
    <xf numFmtId="0" fontId="18" fillId="0" borderId="29" xfId="0" applyFont="1" applyBorder="1" applyAlignment="1">
      <alignment horizontal="center"/>
    </xf>
    <xf numFmtId="0" fontId="18" fillId="0" borderId="23" xfId="0" applyFont="1" applyBorder="1" applyAlignment="1">
      <alignment horizontal="center"/>
    </xf>
    <xf numFmtId="0" fontId="11" fillId="0" borderId="1" xfId="0" applyFont="1" applyBorder="1" applyAlignment="1">
      <alignment horizontal="center"/>
    </xf>
    <xf numFmtId="0" fontId="27" fillId="0" borderId="8" xfId="0" applyFont="1" applyBorder="1" applyAlignment="1">
      <alignment horizontal="center" vertical="center" textRotation="90" wrapText="1"/>
    </xf>
    <xf numFmtId="0" fontId="27" fillId="0" borderId="3" xfId="0" applyFont="1" applyBorder="1" applyAlignment="1">
      <alignment horizontal="center" vertical="center" textRotation="90" wrapText="1"/>
    </xf>
    <xf numFmtId="0" fontId="11" fillId="0" borderId="8" xfId="0" applyFont="1" applyBorder="1" applyAlignment="1">
      <alignment horizontal="center"/>
    </xf>
    <xf numFmtId="0" fontId="18" fillId="0" borderId="39" xfId="0" applyFont="1" applyBorder="1" applyAlignment="1">
      <alignment horizontal="center"/>
    </xf>
    <xf numFmtId="0" fontId="18" fillId="0" borderId="42" xfId="0" applyFont="1" applyBorder="1" applyAlignment="1">
      <alignment horizontal="center"/>
    </xf>
    <xf numFmtId="0" fontId="14" fillId="0" borderId="29" xfId="0" applyFont="1" applyBorder="1" applyAlignment="1">
      <alignment horizontal="center" wrapText="1"/>
    </xf>
    <xf numFmtId="0" fontId="14" fillId="0" borderId="23" xfId="0" applyFont="1" applyBorder="1" applyAlignment="1">
      <alignment horizontal="center" wrapText="1"/>
    </xf>
    <xf numFmtId="0" fontId="11" fillId="0" borderId="29" xfId="0" applyFont="1" applyBorder="1" applyAlignment="1">
      <alignment horizontal="center"/>
    </xf>
    <xf numFmtId="0" fontId="11" fillId="0" borderId="23" xfId="0" applyFont="1" applyBorder="1" applyAlignment="1">
      <alignment horizontal="center"/>
    </xf>
    <xf numFmtId="0" fontId="11" fillId="0" borderId="20" xfId="0" applyFont="1" applyBorder="1" applyAlignment="1">
      <alignment horizontal="center"/>
    </xf>
    <xf numFmtId="0" fontId="11" fillId="0" borderId="18" xfId="0" applyFont="1" applyBorder="1" applyAlignment="1">
      <alignment horizontal="center"/>
    </xf>
    <xf numFmtId="0" fontId="19" fillId="0" borderId="29" xfId="0" applyFont="1" applyBorder="1" applyAlignment="1">
      <alignment horizontal="center" wrapText="1"/>
    </xf>
    <xf numFmtId="0" fontId="19" fillId="0" borderId="23" xfId="0" applyFont="1" applyBorder="1" applyAlignment="1">
      <alignment horizontal="center" wrapText="1"/>
    </xf>
    <xf numFmtId="0" fontId="19" fillId="0" borderId="39" xfId="0" applyFont="1" applyBorder="1" applyAlignment="1">
      <alignment horizontal="center" wrapText="1"/>
    </xf>
    <xf numFmtId="0" fontId="19" fillId="0" borderId="42" xfId="0" applyFont="1" applyBorder="1" applyAlignment="1">
      <alignment horizontal="center" wrapText="1"/>
    </xf>
    <xf numFmtId="0" fontId="19" fillId="0" borderId="37" xfId="0" applyFont="1" applyBorder="1" applyAlignment="1">
      <alignment horizontal="center"/>
    </xf>
    <xf numFmtId="0" fontId="19" fillId="0" borderId="38" xfId="0" applyFont="1" applyBorder="1" applyAlignment="1">
      <alignment horizontal="center"/>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 xfId="0" applyFont="1" applyBorder="1" applyAlignment="1">
      <alignment horizontal="center" vertical="center" wrapText="1"/>
    </xf>
    <xf numFmtId="0" fontId="21" fillId="0" borderId="26" xfId="0" applyFont="1" applyBorder="1" applyAlignment="1">
      <alignment horizontal="center" wrapText="1"/>
    </xf>
    <xf numFmtId="0" fontId="21" fillId="0" borderId="28" xfId="0" applyFont="1" applyBorder="1" applyAlignment="1">
      <alignment horizontal="center" wrapText="1"/>
    </xf>
    <xf numFmtId="0" fontId="21" fillId="0" borderId="45" xfId="0" applyFont="1" applyBorder="1" applyAlignment="1">
      <alignment horizontal="center" wrapText="1"/>
    </xf>
    <xf numFmtId="0" fontId="18" fillId="0" borderId="26" xfId="0" applyFont="1" applyBorder="1" applyAlignment="1">
      <alignment horizontal="center"/>
    </xf>
    <xf numFmtId="0" fontId="18" fillId="0" borderId="28" xfId="0" applyFont="1" applyBorder="1" applyAlignment="1">
      <alignment horizontal="center"/>
    </xf>
    <xf numFmtId="0" fontId="18" fillId="0" borderId="45" xfId="0" applyFont="1" applyBorder="1" applyAlignment="1">
      <alignment horizontal="center"/>
    </xf>
    <xf numFmtId="0" fontId="18" fillId="0" borderId="43" xfId="0" applyFont="1" applyBorder="1" applyAlignment="1">
      <alignment horizontal="center" wrapText="1"/>
    </xf>
    <xf numFmtId="0" fontId="18" fillId="0" borderId="24" xfId="0" applyFont="1" applyBorder="1" applyAlignment="1">
      <alignment horizontal="center" wrapText="1"/>
    </xf>
    <xf numFmtId="0" fontId="18" fillId="0" borderId="25" xfId="0" applyFont="1" applyBorder="1" applyAlignment="1">
      <alignment horizontal="center" wrapText="1"/>
    </xf>
    <xf numFmtId="0" fontId="22" fillId="0" borderId="33" xfId="0" applyFont="1" applyBorder="1" applyAlignment="1">
      <alignment horizontal="center" wrapText="1" readingOrder="1"/>
    </xf>
    <xf numFmtId="0" fontId="22" fillId="0" borderId="11" xfId="0" applyFont="1" applyBorder="1" applyAlignment="1">
      <alignment horizontal="center" wrapText="1" readingOrder="1"/>
    </xf>
    <xf numFmtId="0" fontId="22" fillId="0" borderId="30" xfId="0" applyFont="1" applyBorder="1" applyAlignment="1">
      <alignment horizontal="center" wrapText="1" readingOrder="1"/>
    </xf>
    <xf numFmtId="0" fontId="22" fillId="0" borderId="23" xfId="0" applyFont="1" applyBorder="1" applyAlignment="1">
      <alignment horizontal="center" wrapText="1" readingOrder="1"/>
    </xf>
    <xf numFmtId="0" fontId="19" fillId="0" borderId="1" xfId="0" applyFont="1" applyBorder="1" applyAlignment="1">
      <alignment horizontal="left" vertical="center"/>
    </xf>
    <xf numFmtId="0" fontId="20" fillId="0" borderId="1" xfId="0" applyFont="1" applyBorder="1" applyAlignment="1" applyProtection="1">
      <alignment horizontal="left" vertical="center" wrapText="1"/>
      <protection hidden="1"/>
    </xf>
    <xf numFmtId="0" fontId="18" fillId="0" borderId="17"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20" fillId="0" borderId="17" xfId="0" applyFont="1" applyBorder="1" applyAlignment="1" applyProtection="1">
      <alignment horizontal="left" vertical="center" wrapText="1"/>
      <protection hidden="1"/>
    </xf>
    <xf numFmtId="0" fontId="20" fillId="0" borderId="11" xfId="0" applyFont="1" applyBorder="1" applyAlignment="1" applyProtection="1">
      <alignment horizontal="left" vertical="center" wrapText="1"/>
      <protection hidden="1"/>
    </xf>
    <xf numFmtId="0" fontId="20" fillId="0" borderId="2" xfId="0" applyFont="1" applyBorder="1" applyAlignment="1" applyProtection="1">
      <alignment horizontal="left" vertical="center" wrapText="1"/>
      <protection hidden="1"/>
    </xf>
    <xf numFmtId="9" fontId="18" fillId="0" borderId="17" xfId="1" applyFont="1" applyBorder="1" applyAlignment="1" applyProtection="1">
      <alignment horizontal="center" vertical="center" wrapText="1"/>
      <protection hidden="1"/>
    </xf>
    <xf numFmtId="9" fontId="18" fillId="0" borderId="2" xfId="1" applyFont="1" applyBorder="1" applyAlignment="1" applyProtection="1">
      <alignment horizontal="center" vertical="center" wrapText="1"/>
      <protection hidden="1"/>
    </xf>
    <xf numFmtId="9" fontId="22" fillId="0" borderId="17" xfId="1" applyFont="1" applyBorder="1" applyAlignment="1">
      <alignment horizontal="center" vertical="center" wrapText="1"/>
    </xf>
    <xf numFmtId="9" fontId="22" fillId="0" borderId="2" xfId="1" applyFont="1" applyBorder="1" applyAlignment="1">
      <alignment horizontal="center" vertical="center" wrapText="1"/>
    </xf>
    <xf numFmtId="9" fontId="24" fillId="0" borderId="17" xfId="1" applyFont="1" applyBorder="1" applyAlignment="1" applyProtection="1">
      <alignment horizontal="center" vertical="center" wrapText="1"/>
      <protection hidden="1"/>
    </xf>
    <xf numFmtId="9" fontId="24" fillId="0" borderId="2" xfId="1" applyFont="1" applyBorder="1" applyAlignment="1" applyProtection="1">
      <alignment horizontal="center" vertical="center" wrapText="1"/>
      <protection hidden="1"/>
    </xf>
    <xf numFmtId="0" fontId="11" fillId="5" borderId="17" xfId="0" applyFont="1" applyFill="1" applyBorder="1" applyAlignment="1" applyProtection="1">
      <alignment horizontal="center" vertical="center" wrapText="1"/>
      <protection hidden="1"/>
    </xf>
    <xf numFmtId="0" fontId="11" fillId="5" borderId="2" xfId="0" applyFont="1" applyFill="1" applyBorder="1" applyAlignment="1" applyProtection="1">
      <alignment horizontal="center" vertical="center" wrapText="1"/>
      <protection hidden="1"/>
    </xf>
    <xf numFmtId="0" fontId="20" fillId="0" borderId="29" xfId="0" applyFont="1" applyBorder="1" applyAlignment="1" applyProtection="1">
      <alignment horizontal="left" vertical="center" wrapText="1"/>
      <protection hidden="1"/>
    </xf>
    <xf numFmtId="0" fontId="20" fillId="0" borderId="31" xfId="0" applyFont="1" applyBorder="1" applyAlignment="1" applyProtection="1">
      <alignment horizontal="left" vertical="center" wrapText="1"/>
      <protection hidden="1"/>
    </xf>
    <xf numFmtId="0" fontId="20" fillId="0" borderId="23" xfId="0" applyFont="1" applyBorder="1" applyAlignment="1" applyProtection="1">
      <alignment horizontal="left" vertical="center" wrapText="1"/>
      <protection hidden="1"/>
    </xf>
    <xf numFmtId="9" fontId="22" fillId="0" borderId="29" xfId="1" applyFont="1" applyBorder="1" applyAlignment="1">
      <alignment horizontal="left" vertical="center" wrapText="1"/>
    </xf>
    <xf numFmtId="9" fontId="22" fillId="0" borderId="23" xfId="1" applyFont="1" applyBorder="1" applyAlignment="1">
      <alignment horizontal="left" vertical="center" wrapText="1"/>
    </xf>
    <xf numFmtId="0" fontId="11" fillId="4" borderId="17" xfId="0" applyFont="1" applyFill="1" applyBorder="1" applyAlignment="1" applyProtection="1">
      <alignment horizontal="center" wrapText="1"/>
      <protection hidden="1"/>
    </xf>
    <xf numFmtId="0" fontId="11" fillId="4" borderId="2" xfId="0" applyFont="1" applyFill="1" applyBorder="1" applyAlignment="1" applyProtection="1">
      <alignment horizontal="center" wrapText="1"/>
      <protection hidden="1"/>
    </xf>
    <xf numFmtId="0" fontId="19" fillId="0" borderId="0" xfId="0" applyFont="1" applyBorder="1" applyAlignment="1">
      <alignment horizontal="center"/>
    </xf>
    <xf numFmtId="0" fontId="11" fillId="5" borderId="1" xfId="0" applyFont="1" applyFill="1" applyBorder="1" applyAlignment="1" applyProtection="1">
      <alignment horizontal="left"/>
      <protection hidden="1"/>
    </xf>
    <xf numFmtId="0" fontId="33" fillId="5" borderId="17"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11" fillId="5" borderId="1" xfId="0" applyFont="1" applyFill="1" applyBorder="1" applyAlignment="1" applyProtection="1">
      <alignment horizontal="center"/>
      <protection hidden="1"/>
    </xf>
    <xf numFmtId="0" fontId="11" fillId="4" borderId="1" xfId="0" applyFont="1" applyFill="1" applyBorder="1" applyAlignment="1" applyProtection="1">
      <alignment horizontal="left" vertical="center" wrapText="1"/>
      <protection hidden="1"/>
    </xf>
    <xf numFmtId="0" fontId="11" fillId="4" borderId="17" xfId="0" applyFont="1" applyFill="1" applyBorder="1" applyAlignment="1" applyProtection="1">
      <alignment horizontal="center" vertical="center" wrapText="1"/>
      <protection hidden="1"/>
    </xf>
    <xf numFmtId="0" fontId="11" fillId="4" borderId="2" xfId="0"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20" fillId="0" borderId="1" xfId="0" applyFont="1" applyBorder="1" applyAlignment="1" applyProtection="1">
      <alignment horizontal="left" vertical="top" wrapText="1"/>
      <protection hidden="1"/>
    </xf>
    <xf numFmtId="0" fontId="23" fillId="0" borderId="0" xfId="0" applyFont="1" applyBorder="1" applyAlignment="1">
      <alignment horizontal="right" vertical="center" wrapText="1"/>
    </xf>
    <xf numFmtId="0" fontId="23" fillId="0" borderId="0" xfId="0" applyFont="1" applyBorder="1" applyAlignment="1">
      <alignment horizontal="center" vertical="center" wrapText="1"/>
    </xf>
    <xf numFmtId="0" fontId="14" fillId="0" borderId="0" xfId="0" applyFont="1" applyBorder="1" applyAlignment="1">
      <alignment horizontal="center"/>
    </xf>
    <xf numFmtId="0" fontId="9" fillId="0" borderId="0" xfId="0" applyFont="1" applyBorder="1" applyAlignment="1" applyProtection="1">
      <alignment horizontal="left" vertical="center" wrapText="1"/>
      <protection hidden="1"/>
    </xf>
    <xf numFmtId="0" fontId="10" fillId="0" borderId="0" xfId="0" applyFont="1" applyBorder="1" applyAlignment="1" applyProtection="1">
      <alignment horizontal="center" vertical="center"/>
      <protection hidden="1"/>
    </xf>
    <xf numFmtId="0" fontId="9" fillId="0" borderId="0" xfId="0" applyFont="1" applyBorder="1" applyAlignment="1">
      <alignment horizontal="center" vertical="top" wrapText="1"/>
    </xf>
    <xf numFmtId="0" fontId="11" fillId="0" borderId="0" xfId="0" applyFont="1" applyBorder="1" applyAlignment="1" applyProtection="1">
      <alignment horizontal="center" vertical="center" wrapText="1"/>
      <protection hidden="1"/>
    </xf>
    <xf numFmtId="0" fontId="9" fillId="0" borderId="0" xfId="0" applyFont="1" applyBorder="1" applyAlignment="1">
      <alignment horizontal="center"/>
    </xf>
    <xf numFmtId="0" fontId="11" fillId="4" borderId="1" xfId="0" applyFont="1" applyFill="1" applyBorder="1" applyAlignment="1" applyProtection="1">
      <alignment horizontal="left" wrapText="1"/>
      <protection hidden="1"/>
    </xf>
    <xf numFmtId="0" fontId="20" fillId="0" borderId="1" xfId="0" applyFont="1" applyBorder="1" applyAlignment="1" applyProtection="1">
      <alignment horizontal="left" wrapText="1"/>
      <protection hidden="1"/>
    </xf>
    <xf numFmtId="0" fontId="16" fillId="0" borderId="0" xfId="0" applyFont="1" applyBorder="1" applyAlignment="1" applyProtection="1">
      <alignment horizontal="center"/>
      <protection hidden="1"/>
    </xf>
    <xf numFmtId="0" fontId="12" fillId="0" borderId="29" xfId="0" applyFont="1" applyBorder="1" applyAlignment="1">
      <alignment horizontal="center"/>
    </xf>
    <xf numFmtId="0" fontId="12" fillId="0" borderId="31" xfId="0" applyFont="1" applyBorder="1" applyAlignment="1">
      <alignment horizontal="center"/>
    </xf>
    <xf numFmtId="0" fontId="12" fillId="0" borderId="23" xfId="0" applyFont="1" applyBorder="1" applyAlignment="1">
      <alignment horizontal="center"/>
    </xf>
    <xf numFmtId="0" fontId="6" fillId="0" borderId="8" xfId="0" applyFont="1" applyBorder="1" applyAlignment="1">
      <alignment horizontal="center"/>
    </xf>
    <xf numFmtId="0" fontId="21" fillId="0" borderId="1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52" xfId="0" applyFont="1" applyBorder="1" applyAlignment="1">
      <alignment horizontal="center" vertical="center" wrapText="1"/>
    </xf>
    <xf numFmtId="0" fontId="31" fillId="0" borderId="8" xfId="0" applyFont="1" applyBorder="1" applyAlignment="1">
      <alignment horizontal="center"/>
    </xf>
    <xf numFmtId="0" fontId="21" fillId="0" borderId="14" xfId="0" applyFont="1" applyBorder="1" applyAlignment="1">
      <alignment horizontal="center" vertical="center" wrapText="1"/>
    </xf>
    <xf numFmtId="0" fontId="27" fillId="0" borderId="13" xfId="0" applyFont="1" applyBorder="1" applyAlignment="1">
      <alignment horizontal="center"/>
    </xf>
    <xf numFmtId="0" fontId="27" fillId="0" borderId="4" xfId="0" applyFont="1" applyBorder="1" applyAlignment="1">
      <alignment horizontal="center"/>
    </xf>
    <xf numFmtId="0" fontId="27" fillId="0" borderId="14" xfId="0" applyFont="1" applyBorder="1" applyAlignment="1">
      <alignment horizontal="center"/>
    </xf>
    <xf numFmtId="0" fontId="27" fillId="0" borderId="1" xfId="0" applyFont="1" applyBorder="1" applyAlignment="1">
      <alignment horizontal="center"/>
    </xf>
    <xf numFmtId="0" fontId="31" fillId="0" borderId="1" xfId="0" applyFont="1" applyBorder="1" applyAlignment="1">
      <alignment horizontal="center"/>
    </xf>
    <xf numFmtId="0" fontId="19" fillId="0" borderId="1" xfId="0" applyFont="1" applyBorder="1" applyAlignment="1">
      <alignment horizontal="left" wrapText="1"/>
    </xf>
    <xf numFmtId="0" fontId="31" fillId="0" borderId="35" xfId="0" applyFont="1" applyBorder="1" applyAlignment="1">
      <alignment horizontal="center" vertical="center" wrapText="1"/>
    </xf>
    <xf numFmtId="0" fontId="31" fillId="0" borderId="0" xfId="0" applyFont="1" applyBorder="1" applyAlignment="1">
      <alignment horizontal="center" vertical="center" wrapText="1"/>
    </xf>
    <xf numFmtId="0" fontId="16" fillId="0" borderId="0" xfId="0" applyFont="1" applyAlignment="1">
      <alignment horizontal="center"/>
    </xf>
    <xf numFmtId="0" fontId="22" fillId="0" borderId="0" xfId="0" applyFont="1" applyAlignment="1">
      <alignment horizontal="center"/>
    </xf>
    <xf numFmtId="0" fontId="22" fillId="0" borderId="24" xfId="0" applyFont="1" applyBorder="1" applyAlignment="1">
      <alignment horizontal="center"/>
    </xf>
  </cellXfs>
  <cellStyles count="2">
    <cellStyle name="Обычный" xfId="0" builtinId="0"/>
    <cellStyle name="Процентный" xfId="1" builtinId="5"/>
  </cellStyles>
  <dxfs count="183">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theme="9" tint="0.79998168889431442"/>
        </patternFill>
      </fill>
    </dxf>
    <dxf>
      <fill>
        <patternFill>
          <bgColor rgb="FF92D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7" tint="-0.499984740745262"/>
      </font>
      <fill>
        <patternFill>
          <bgColor theme="7" tint="0.3999450666829432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0006"/>
      </font>
      <fill>
        <patternFill>
          <bgColor rgb="FFFFC7CE"/>
        </patternFill>
      </fill>
    </dxf>
    <dxf>
      <font>
        <color theme="9" tint="-0.499984740745262"/>
      </font>
      <fill>
        <patternFill>
          <bgColor theme="9" tint="0.59996337778862885"/>
        </patternFill>
      </fill>
    </dxf>
    <dxf>
      <font>
        <condense val="0"/>
        <extend val="0"/>
        <color rgb="FF9C6500"/>
      </font>
      <fill>
        <patternFill>
          <bgColor rgb="FFFFEB9C"/>
        </patternFill>
      </fill>
    </dxf>
    <dxf>
      <font>
        <color theme="4" tint="-0.499984740745262"/>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ill>
        <patternFill>
          <bgColor theme="0"/>
        </patternFill>
      </fill>
    </dxf>
    <dxf>
      <fill>
        <patternFill>
          <bgColor indexed="44"/>
        </patternFill>
      </fill>
    </dxf>
    <dxf>
      <fill>
        <patternFill>
          <bgColor indexed="42"/>
        </patternFill>
      </fill>
    </dxf>
    <dxf>
      <fill>
        <patternFill>
          <bgColor indexed="45"/>
        </patternFill>
      </fill>
    </dxf>
  </dxfs>
  <tableStyles count="0" defaultTableStyle="TableStyleMedium9" defaultPivotStyle="PivotStyleLight16"/>
  <colors>
    <mruColors>
      <color rgb="FFCCFF99"/>
      <color rgb="FF99FF99"/>
      <color rgb="FF99FF66"/>
      <color rgb="FFCCFF33"/>
      <color rgb="FFCCFF66"/>
      <color rgb="FFB8F1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gradFill flip="none" rotWithShape="1">
              <a:gsLst>
                <a:gs pos="0">
                  <a:schemeClr val="accent5">
                    <a:lumMod val="60000"/>
                    <a:lumOff val="40000"/>
                  </a:schemeClr>
                </a:gs>
                <a:gs pos="39999">
                  <a:srgbClr val="85C2FF"/>
                </a:gs>
                <a:gs pos="70000">
                  <a:srgbClr val="C4D6EB"/>
                </a:gs>
                <a:gs pos="100000">
                  <a:srgbClr val="FFEBFA"/>
                </a:gs>
              </a:gsLst>
              <a:lin ang="16200000" scaled="1"/>
              <a:tileRect/>
            </a:gradFill>
          </c:spPr>
          <c:invertIfNegative val="0"/>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группе'!$G$44:$G$46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cone"/>
        <c:axId val="83331712"/>
        <c:axId val="81854848"/>
        <c:axId val="0"/>
      </c:bar3DChart>
      <c:catAx>
        <c:axId val="83331712"/>
        <c:scaling>
          <c:orientation val="minMax"/>
        </c:scaling>
        <c:delete val="0"/>
        <c:axPos val="b"/>
        <c:numFmt formatCode="General" sourceLinked="0"/>
        <c:majorTickMark val="out"/>
        <c:minorTickMark val="none"/>
        <c:tickLblPos val="nextTo"/>
        <c:txPr>
          <a:bodyPr/>
          <a:lstStyle/>
          <a:p>
            <a:pPr>
              <a:defRPr>
                <a:latin typeface="Times New Roman" pitchFamily="18" charset="0"/>
                <a:cs typeface="Times New Roman" pitchFamily="18" charset="0"/>
              </a:defRPr>
            </a:pPr>
            <a:endParaRPr lang="ru-RU"/>
          </a:p>
        </c:txPr>
        <c:crossAx val="81854848"/>
        <c:crosses val="autoZero"/>
        <c:auto val="1"/>
        <c:lblAlgn val="ctr"/>
        <c:lblOffset val="100"/>
        <c:noMultiLvlLbl val="0"/>
      </c:catAx>
      <c:valAx>
        <c:axId val="81854848"/>
        <c:scaling>
          <c:orientation val="minMax"/>
        </c:scaling>
        <c:delete val="1"/>
        <c:axPos val="l"/>
        <c:numFmt formatCode="0%" sourceLinked="0"/>
        <c:majorTickMark val="out"/>
        <c:minorTickMark val="none"/>
        <c:tickLblPos val="none"/>
        <c:crossAx val="83331712"/>
        <c:crosses val="autoZero"/>
        <c:crossBetween val="between"/>
      </c:valAx>
    </c:plotArea>
    <c:plotVisOnly val="1"/>
    <c:dispBlanksAs val="gap"/>
    <c:showDLblsOverMax val="0"/>
  </c:chart>
  <c:printSettings>
    <c:headerFooter/>
    <c:pageMargins b="0.75000000000000533" l="0.70000000000000062" r="0.70000000000000062" t="0.7500000000000053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00B0F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ориентиры_сводная'!$CS$43:$CS$45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778240"/>
        <c:axId val="90780032"/>
        <c:axId val="0"/>
      </c:bar3DChart>
      <c:catAx>
        <c:axId val="90778240"/>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780032"/>
        <c:crosses val="autoZero"/>
        <c:auto val="1"/>
        <c:lblAlgn val="ctr"/>
        <c:lblOffset val="100"/>
        <c:noMultiLvlLbl val="0"/>
      </c:catAx>
      <c:valAx>
        <c:axId val="90780032"/>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778240"/>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0070C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ориентиры_сводная'!$DP$43:$DP$45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820608"/>
        <c:axId val="90822144"/>
        <c:axId val="0"/>
      </c:bar3DChart>
      <c:catAx>
        <c:axId val="90820608"/>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822144"/>
        <c:crosses val="autoZero"/>
        <c:auto val="1"/>
        <c:lblAlgn val="ctr"/>
        <c:lblOffset val="100"/>
        <c:noMultiLvlLbl val="0"/>
      </c:catAx>
      <c:valAx>
        <c:axId val="90822144"/>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820608"/>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7030A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ориентиры_сводная'!$FS$43:$FS$45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588288"/>
        <c:axId val="90589824"/>
        <c:axId val="0"/>
      </c:bar3DChart>
      <c:catAx>
        <c:axId val="90588288"/>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589824"/>
        <c:crosses val="autoZero"/>
        <c:auto val="1"/>
        <c:lblAlgn val="ctr"/>
        <c:lblOffset val="100"/>
        <c:noMultiLvlLbl val="0"/>
      </c:catAx>
      <c:valAx>
        <c:axId val="90589824"/>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588288"/>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gradFill flip="none" rotWithShape="1">
              <a:gsLst>
                <a:gs pos="0">
                  <a:srgbClr val="FFEFD1"/>
                </a:gs>
                <a:gs pos="64999">
                  <a:srgbClr val="F0EBD5"/>
                </a:gs>
                <a:gs pos="100000">
                  <a:srgbClr val="D1C39F"/>
                </a:gs>
              </a:gsLst>
              <a:lin ang="16200000" scaled="0"/>
              <a:tileRect/>
            </a:gradFill>
          </c:spPr>
          <c:invertIfNegative val="0"/>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группе'!$M$44:$M$46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cone"/>
        <c:axId val="81879808"/>
        <c:axId val="81881344"/>
        <c:axId val="0"/>
      </c:bar3DChart>
      <c:catAx>
        <c:axId val="81879808"/>
        <c:scaling>
          <c:orientation val="minMax"/>
        </c:scaling>
        <c:delete val="0"/>
        <c:axPos val="b"/>
        <c:numFmt formatCode="General" sourceLinked="0"/>
        <c:majorTickMark val="out"/>
        <c:minorTickMark val="none"/>
        <c:tickLblPos val="nextTo"/>
        <c:txPr>
          <a:bodyPr/>
          <a:lstStyle/>
          <a:p>
            <a:pPr>
              <a:defRPr>
                <a:latin typeface="Times New Roman" pitchFamily="18" charset="0"/>
                <a:cs typeface="Times New Roman" pitchFamily="18" charset="0"/>
              </a:defRPr>
            </a:pPr>
            <a:endParaRPr lang="ru-RU"/>
          </a:p>
        </c:txPr>
        <c:crossAx val="81881344"/>
        <c:crosses val="autoZero"/>
        <c:auto val="1"/>
        <c:lblAlgn val="ctr"/>
        <c:lblOffset val="100"/>
        <c:noMultiLvlLbl val="0"/>
      </c:catAx>
      <c:valAx>
        <c:axId val="81881344"/>
        <c:scaling>
          <c:orientation val="minMax"/>
        </c:scaling>
        <c:delete val="1"/>
        <c:axPos val="l"/>
        <c:numFmt formatCode="0%" sourceLinked="0"/>
        <c:majorTickMark val="out"/>
        <c:minorTickMark val="none"/>
        <c:tickLblPos val="none"/>
        <c:crossAx val="81879808"/>
        <c:crosses val="autoZero"/>
        <c:crossBetween val="between"/>
      </c:valAx>
    </c:plotArea>
    <c:plotVisOnly val="1"/>
    <c:dispBlanksAs val="gap"/>
    <c:showDLblsOverMax val="0"/>
  </c:chart>
  <c:printSettings>
    <c:headerFooter/>
    <c:pageMargins b="0.75000000000000533" l="0.70000000000000062" r="0.70000000000000062" t="0.7500000000000053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gradFill flip="none" rotWithShape="1">
              <a:gsLst>
                <a:gs pos="0">
                  <a:srgbClr val="DDEBCF"/>
                </a:gs>
                <a:gs pos="50000">
                  <a:srgbClr val="9CB86E"/>
                </a:gs>
                <a:gs pos="100000">
                  <a:srgbClr val="156B13"/>
                </a:gs>
              </a:gsLst>
              <a:lin ang="16200000" scaled="0"/>
              <a:tileRect/>
            </a:gradFill>
          </c:spPr>
          <c:invertIfNegative val="0"/>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группе'!$Q$44:$Q$46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cone"/>
        <c:axId val="84089088"/>
        <c:axId val="84090880"/>
        <c:axId val="0"/>
      </c:bar3DChart>
      <c:catAx>
        <c:axId val="84089088"/>
        <c:scaling>
          <c:orientation val="minMax"/>
        </c:scaling>
        <c:delete val="0"/>
        <c:axPos val="b"/>
        <c:numFmt formatCode="General" sourceLinked="0"/>
        <c:majorTickMark val="out"/>
        <c:minorTickMark val="none"/>
        <c:tickLblPos val="nextTo"/>
        <c:txPr>
          <a:bodyPr/>
          <a:lstStyle/>
          <a:p>
            <a:pPr>
              <a:defRPr>
                <a:latin typeface="Times New Roman" pitchFamily="18" charset="0"/>
                <a:cs typeface="Times New Roman" pitchFamily="18" charset="0"/>
              </a:defRPr>
            </a:pPr>
            <a:endParaRPr lang="ru-RU"/>
          </a:p>
        </c:txPr>
        <c:crossAx val="84090880"/>
        <c:crosses val="autoZero"/>
        <c:auto val="1"/>
        <c:lblAlgn val="ctr"/>
        <c:lblOffset val="100"/>
        <c:noMultiLvlLbl val="0"/>
      </c:catAx>
      <c:valAx>
        <c:axId val="84090880"/>
        <c:scaling>
          <c:orientation val="minMax"/>
        </c:scaling>
        <c:delete val="1"/>
        <c:axPos val="l"/>
        <c:numFmt formatCode="General" sourceLinked="0"/>
        <c:majorTickMark val="out"/>
        <c:minorTickMark val="none"/>
        <c:tickLblPos val="none"/>
        <c:crossAx val="84089088"/>
        <c:crosses val="autoZero"/>
        <c:crossBetween val="between"/>
      </c:valAx>
    </c:plotArea>
    <c:plotVisOnly val="1"/>
    <c:dispBlanksAs val="gap"/>
    <c:showDLblsOverMax val="0"/>
  </c:chart>
  <c:printSettings>
    <c:headerFooter/>
    <c:pageMargins b="0.75000000000000533" l="0.70000000000000062" r="0.70000000000000062" t="0.7500000000000053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gradFill flip="none" rotWithShape="1">
              <a:gsLst>
                <a:gs pos="0">
                  <a:srgbClr val="FBEAC7"/>
                </a:gs>
                <a:gs pos="17999">
                  <a:srgbClr val="FEE7F2"/>
                </a:gs>
                <a:gs pos="36000">
                  <a:srgbClr val="FAC77D"/>
                </a:gs>
                <a:gs pos="61000">
                  <a:srgbClr val="FBA97D"/>
                </a:gs>
                <a:gs pos="82001">
                  <a:srgbClr val="FBD49C"/>
                </a:gs>
                <a:gs pos="100000">
                  <a:srgbClr val="FEE7F2"/>
                </a:gs>
              </a:gsLst>
              <a:lin ang="16200000" scaled="0"/>
              <a:tileRect/>
            </a:gradFill>
          </c:spPr>
          <c:invertIfNegative val="0"/>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группе'!$T$44:$T$46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cone"/>
        <c:axId val="84112896"/>
        <c:axId val="84114432"/>
        <c:axId val="0"/>
      </c:bar3DChart>
      <c:catAx>
        <c:axId val="84112896"/>
        <c:scaling>
          <c:orientation val="minMax"/>
        </c:scaling>
        <c:delete val="0"/>
        <c:axPos val="b"/>
        <c:numFmt formatCode="General" sourceLinked="0"/>
        <c:majorTickMark val="out"/>
        <c:minorTickMark val="none"/>
        <c:tickLblPos val="nextTo"/>
        <c:txPr>
          <a:bodyPr/>
          <a:lstStyle/>
          <a:p>
            <a:pPr>
              <a:defRPr>
                <a:latin typeface="Times New Roman" pitchFamily="18" charset="0"/>
                <a:cs typeface="Times New Roman" pitchFamily="18" charset="0"/>
              </a:defRPr>
            </a:pPr>
            <a:endParaRPr lang="ru-RU"/>
          </a:p>
        </c:txPr>
        <c:crossAx val="84114432"/>
        <c:crosses val="autoZero"/>
        <c:auto val="1"/>
        <c:lblAlgn val="ctr"/>
        <c:lblOffset val="100"/>
        <c:noMultiLvlLbl val="0"/>
      </c:catAx>
      <c:valAx>
        <c:axId val="84114432"/>
        <c:scaling>
          <c:orientation val="minMax"/>
        </c:scaling>
        <c:delete val="1"/>
        <c:axPos val="l"/>
        <c:numFmt formatCode="0%" sourceLinked="0"/>
        <c:majorTickMark val="out"/>
        <c:minorTickMark val="none"/>
        <c:tickLblPos val="none"/>
        <c:crossAx val="84112896"/>
        <c:crosses val="autoZero"/>
        <c:crossBetween val="between"/>
      </c:valAx>
    </c:plotArea>
    <c:plotVisOnly val="1"/>
    <c:dispBlanksAs val="gap"/>
    <c:showDLblsOverMax val="0"/>
  </c:chart>
  <c:printSettings>
    <c:headerFooter/>
    <c:pageMargins b="0.75000000000000533" l="0.70000000000000062" r="0.70000000000000062" t="0.75000000000000533"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gradFill flip="none" rotWithShape="1">
              <a:gsLst>
                <a:gs pos="0">
                  <a:srgbClr val="CCCCFF"/>
                </a:gs>
                <a:gs pos="17999">
                  <a:srgbClr val="99CCFF"/>
                </a:gs>
                <a:gs pos="36000">
                  <a:srgbClr val="9966FF"/>
                </a:gs>
                <a:gs pos="61000">
                  <a:srgbClr val="CC99FF"/>
                </a:gs>
                <a:gs pos="82001">
                  <a:srgbClr val="99CCFF"/>
                </a:gs>
                <a:gs pos="100000">
                  <a:srgbClr val="CCCCFF"/>
                </a:gs>
              </a:gsLst>
              <a:lin ang="16200000" scaled="0"/>
              <a:tileRect/>
            </a:gradFill>
          </c:spPr>
          <c:invertIfNegative val="0"/>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группе'!$W$44:$W$46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cone"/>
        <c:axId val="84143104"/>
        <c:axId val="84148992"/>
        <c:axId val="0"/>
      </c:bar3DChart>
      <c:catAx>
        <c:axId val="84143104"/>
        <c:scaling>
          <c:orientation val="minMax"/>
        </c:scaling>
        <c:delete val="0"/>
        <c:axPos val="b"/>
        <c:numFmt formatCode="General" sourceLinked="0"/>
        <c:majorTickMark val="out"/>
        <c:minorTickMark val="none"/>
        <c:tickLblPos val="nextTo"/>
        <c:txPr>
          <a:bodyPr/>
          <a:lstStyle/>
          <a:p>
            <a:pPr>
              <a:defRPr>
                <a:latin typeface="Times New Roman" pitchFamily="18" charset="0"/>
                <a:cs typeface="Times New Roman" pitchFamily="18" charset="0"/>
              </a:defRPr>
            </a:pPr>
            <a:endParaRPr lang="ru-RU"/>
          </a:p>
        </c:txPr>
        <c:crossAx val="84148992"/>
        <c:crosses val="autoZero"/>
        <c:auto val="1"/>
        <c:lblAlgn val="ctr"/>
        <c:lblOffset val="100"/>
        <c:noMultiLvlLbl val="0"/>
      </c:catAx>
      <c:valAx>
        <c:axId val="84148992"/>
        <c:scaling>
          <c:orientation val="minMax"/>
        </c:scaling>
        <c:delete val="1"/>
        <c:axPos val="l"/>
        <c:numFmt formatCode="0%" sourceLinked="0"/>
        <c:majorTickMark val="out"/>
        <c:minorTickMark val="none"/>
        <c:tickLblPos val="none"/>
        <c:crossAx val="84143104"/>
        <c:crosses val="autoZero"/>
        <c:crossBetween val="between"/>
      </c:valAx>
    </c:plotArea>
    <c:plotVisOnly val="1"/>
    <c:dispBlanksAs val="gap"/>
    <c:showDLblsOverMax val="0"/>
  </c:chart>
  <c:printSettings>
    <c:headerFooter/>
    <c:pageMargins b="0.75000000000000533" l="0.70000000000000062" r="0.70000000000000062" t="0.750000000000005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ориентиры_сводная'!$AI$43:$AI$45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343680"/>
        <c:axId val="90353664"/>
        <c:axId val="0"/>
      </c:bar3DChart>
      <c:catAx>
        <c:axId val="90343680"/>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353664"/>
        <c:crosses val="autoZero"/>
        <c:auto val="1"/>
        <c:lblAlgn val="ctr"/>
        <c:lblOffset val="100"/>
        <c:noMultiLvlLbl val="0"/>
      </c:catAx>
      <c:valAx>
        <c:axId val="90353664"/>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343680"/>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C00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ориентиры_сводная'!$AZ$43:$AZ$45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369024"/>
        <c:axId val="90460928"/>
        <c:axId val="0"/>
      </c:bar3DChart>
      <c:catAx>
        <c:axId val="90369024"/>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460928"/>
        <c:crosses val="autoZero"/>
        <c:auto val="1"/>
        <c:lblAlgn val="ctr"/>
        <c:lblOffset val="100"/>
        <c:noMultiLvlLbl val="0"/>
      </c:catAx>
      <c:valAx>
        <c:axId val="90460928"/>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369024"/>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FF0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ориентиры_сводная'!$BJ$43:$BJ$45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468736"/>
        <c:axId val="90470272"/>
        <c:axId val="0"/>
      </c:bar3DChart>
      <c:catAx>
        <c:axId val="90468736"/>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470272"/>
        <c:crosses val="autoZero"/>
        <c:auto val="1"/>
        <c:lblAlgn val="ctr"/>
        <c:lblOffset val="100"/>
        <c:noMultiLvlLbl val="0"/>
      </c:catAx>
      <c:valAx>
        <c:axId val="90470272"/>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468736"/>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92D050"/>
            </a:solidFill>
          </c:spPr>
          <c:invertIfNegative val="0"/>
          <c:cat>
            <c:strRef>
              <c:f>'Целевые ориентиры_сводная'!$B$43:$B$45</c:f>
              <c:strCache>
                <c:ptCount val="3"/>
                <c:pt idx="0">
                  <c:v>сформирован</c:v>
                </c:pt>
                <c:pt idx="1">
                  <c:v>в стадии формирования</c:v>
                </c:pt>
                <c:pt idx="2">
                  <c:v>не сформирован</c:v>
                </c:pt>
              </c:strCache>
            </c:strRef>
          </c:cat>
          <c:val>
            <c:numRef>
              <c:f>'Целевые ориентиры_сводная'!$BY$43:$BY$45</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pyramid"/>
        <c:axId val="90494464"/>
        <c:axId val="90496000"/>
        <c:axId val="0"/>
      </c:bar3DChart>
      <c:catAx>
        <c:axId val="90494464"/>
        <c:scaling>
          <c:orientation val="minMax"/>
        </c:scaling>
        <c:delete val="0"/>
        <c:axPos val="b"/>
        <c:majorTickMark val="out"/>
        <c:minorTickMark val="none"/>
        <c:tickLblPos val="nextTo"/>
        <c:txPr>
          <a:bodyPr/>
          <a:lstStyle/>
          <a:p>
            <a:pPr>
              <a:defRPr>
                <a:latin typeface="Times New Roman" pitchFamily="18" charset="0"/>
                <a:cs typeface="Times New Roman" pitchFamily="18" charset="0"/>
              </a:defRPr>
            </a:pPr>
            <a:endParaRPr lang="ru-RU"/>
          </a:p>
        </c:txPr>
        <c:crossAx val="90496000"/>
        <c:crosses val="autoZero"/>
        <c:auto val="1"/>
        <c:lblAlgn val="ctr"/>
        <c:lblOffset val="100"/>
        <c:noMultiLvlLbl val="0"/>
      </c:catAx>
      <c:valAx>
        <c:axId val="90496000"/>
        <c:scaling>
          <c:orientation val="minMax"/>
        </c:scaling>
        <c:delete val="0"/>
        <c:axPos val="l"/>
        <c:majorGridlines/>
        <c:numFmt formatCode="0%" sourceLinked="1"/>
        <c:majorTickMark val="out"/>
        <c:minorTickMark val="none"/>
        <c:tickLblPos val="nextTo"/>
        <c:txPr>
          <a:bodyPr/>
          <a:lstStyle/>
          <a:p>
            <a:pPr>
              <a:defRPr>
                <a:latin typeface="Times New Roman" pitchFamily="18" charset="0"/>
                <a:cs typeface="Times New Roman" pitchFamily="18" charset="0"/>
              </a:defRPr>
            </a:pPr>
            <a:endParaRPr lang="ru-RU"/>
          </a:p>
        </c:txPr>
        <c:crossAx val="90494464"/>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52387</xdr:colOff>
      <xdr:row>46</xdr:row>
      <xdr:rowOff>95250</xdr:rowOff>
    </xdr:from>
    <xdr:to>
      <xdr:col>7</xdr:col>
      <xdr:colOff>0</xdr:colOff>
      <xdr:row>61</xdr:row>
      <xdr:rowOff>57150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46</xdr:row>
      <xdr:rowOff>114300</xdr:rowOff>
    </xdr:from>
    <xdr:to>
      <xdr:col>13</xdr:col>
      <xdr:colOff>0</xdr:colOff>
      <xdr:row>61</xdr:row>
      <xdr:rowOff>57150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28575</xdr:colOff>
      <xdr:row>46</xdr:row>
      <xdr:rowOff>114299</xdr:rowOff>
    </xdr:from>
    <xdr:to>
      <xdr:col>16</xdr:col>
      <xdr:colOff>600075</xdr:colOff>
      <xdr:row>61</xdr:row>
      <xdr:rowOff>66674</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657226</xdr:colOff>
      <xdr:row>46</xdr:row>
      <xdr:rowOff>114300</xdr:rowOff>
    </xdr:from>
    <xdr:to>
      <xdr:col>20</xdr:col>
      <xdr:colOff>85726</xdr:colOff>
      <xdr:row>61</xdr:row>
      <xdr:rowOff>57150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142875</xdr:colOff>
      <xdr:row>46</xdr:row>
      <xdr:rowOff>123825</xdr:rowOff>
    </xdr:from>
    <xdr:to>
      <xdr:col>23</xdr:col>
      <xdr:colOff>552450</xdr:colOff>
      <xdr:row>61</xdr:row>
      <xdr:rowOff>47625</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752475</xdr:colOff>
      <xdr:row>47</xdr:row>
      <xdr:rowOff>66675</xdr:rowOff>
    </xdr:from>
    <xdr:to>
      <xdr:col>22</xdr:col>
      <xdr:colOff>1143000</xdr:colOff>
      <xdr:row>48</xdr:row>
      <xdr:rowOff>66675</xdr:rowOff>
    </xdr:to>
    <xdr:sp macro="" textlink="">
      <xdr:nvSpPr>
        <xdr:cNvPr id="7" name="TextBox 6"/>
        <xdr:cNvSpPr txBox="1"/>
      </xdr:nvSpPr>
      <xdr:spPr>
        <a:xfrm>
          <a:off x="20393025" y="10372725"/>
          <a:ext cx="27908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1100" b="1">
              <a:latin typeface="Times New Roman" pitchFamily="18" charset="0"/>
              <a:cs typeface="Times New Roman" pitchFamily="18" charset="0"/>
            </a:rPr>
            <a:t>Физическое развитие</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0.08397</cdr:x>
      <cdr:y>0.02815</cdr:y>
    </cdr:from>
    <cdr:to>
      <cdr:x>0.93428</cdr:x>
      <cdr:y>0.10811</cdr:y>
    </cdr:to>
    <cdr:sp macro="" textlink="">
      <cdr:nvSpPr>
        <cdr:cNvPr id="2" name="TextBox 6"/>
        <cdr:cNvSpPr txBox="1"/>
      </cdr:nvSpPr>
      <cdr:spPr>
        <a:xfrm xmlns:a="http://schemas.openxmlformats.org/drawingml/2006/main">
          <a:off x="365125" y="79374"/>
          <a:ext cx="3697288" cy="2254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ru-RU" sz="1100" b="1">
              <a:latin typeface="Times New Roman" pitchFamily="18" charset="0"/>
              <a:cs typeface="Times New Roman" pitchFamily="18" charset="0"/>
            </a:rPr>
            <a:t>Социально-коммуникативное  развитие</a:t>
          </a:r>
        </a:p>
      </cdr:txBody>
    </cdr:sp>
  </cdr:relSizeAnchor>
</c:userShapes>
</file>

<file path=xl/drawings/drawing3.xml><?xml version="1.0" encoding="utf-8"?>
<c:userShapes xmlns:c="http://schemas.openxmlformats.org/drawingml/2006/chart">
  <cdr:relSizeAnchor xmlns:cdr="http://schemas.openxmlformats.org/drawingml/2006/chartDrawing">
    <cdr:from>
      <cdr:x>0.01279</cdr:x>
      <cdr:y>0.01814</cdr:y>
    </cdr:from>
    <cdr:to>
      <cdr:x>0.94365</cdr:x>
      <cdr:y>0.09864</cdr:y>
    </cdr:to>
    <cdr:sp macro="" textlink="">
      <cdr:nvSpPr>
        <cdr:cNvPr id="2" name="TextBox 6"/>
        <cdr:cNvSpPr txBox="1"/>
      </cdr:nvSpPr>
      <cdr:spPr>
        <a:xfrm xmlns:a="http://schemas.openxmlformats.org/drawingml/2006/main">
          <a:off x="50800" y="50800"/>
          <a:ext cx="3697288" cy="2254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ru-RU" sz="1100" b="1">
              <a:latin typeface="Times New Roman" pitchFamily="18" charset="0"/>
              <a:cs typeface="Times New Roman" pitchFamily="18" charset="0"/>
            </a:rPr>
            <a:t>Познавательное  развитие</a:t>
          </a:r>
        </a:p>
      </cdr:txBody>
    </cdr:sp>
  </cdr:relSizeAnchor>
</c:userShapes>
</file>

<file path=xl/drawings/drawing4.xml><?xml version="1.0" encoding="utf-8"?>
<c:userShapes xmlns:c="http://schemas.openxmlformats.org/drawingml/2006/chart">
  <cdr:relSizeAnchor xmlns:cdr="http://schemas.openxmlformats.org/drawingml/2006/chartDrawing">
    <cdr:from>
      <cdr:x>0.08239</cdr:x>
      <cdr:y>0.01814</cdr:y>
    </cdr:from>
    <cdr:to>
      <cdr:x>0.96259</cdr:x>
      <cdr:y>0.09864</cdr:y>
    </cdr:to>
    <cdr:sp macro="" textlink="">
      <cdr:nvSpPr>
        <cdr:cNvPr id="2" name="TextBox 6"/>
        <cdr:cNvSpPr txBox="1"/>
      </cdr:nvSpPr>
      <cdr:spPr>
        <a:xfrm xmlns:a="http://schemas.openxmlformats.org/drawingml/2006/main">
          <a:off x="346075" y="50800"/>
          <a:ext cx="3697288" cy="2254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ru-RU" sz="1100" b="1">
              <a:latin typeface="Times New Roman" pitchFamily="18" charset="0"/>
              <a:cs typeface="Times New Roman" pitchFamily="18" charset="0"/>
            </a:rPr>
            <a:t>Художественно-эстетическое  развитие</a:t>
          </a:r>
        </a:p>
      </cdr:txBody>
    </cdr:sp>
  </cdr:relSizeAnchor>
</c:userShapes>
</file>

<file path=xl/drawings/drawing5.xml><?xml version="1.0" encoding="utf-8"?>
<c:userShapes xmlns:c="http://schemas.openxmlformats.org/drawingml/2006/chart">
  <cdr:relSizeAnchor xmlns:cdr="http://schemas.openxmlformats.org/drawingml/2006/chartDrawing">
    <cdr:from>
      <cdr:x>0.1723</cdr:x>
      <cdr:y>0.03213</cdr:y>
    </cdr:from>
    <cdr:to>
      <cdr:x>0.88003</cdr:x>
      <cdr:y>0.10157</cdr:y>
    </cdr:to>
    <cdr:sp macro="" textlink="">
      <cdr:nvSpPr>
        <cdr:cNvPr id="2" name="TextBox 6"/>
        <cdr:cNvSpPr txBox="1"/>
      </cdr:nvSpPr>
      <cdr:spPr>
        <a:xfrm xmlns:a="http://schemas.openxmlformats.org/drawingml/2006/main">
          <a:off x="679453" y="89962"/>
          <a:ext cx="2790827" cy="19445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ru-RU" sz="1100" b="1">
              <a:latin typeface="Times New Roman" pitchFamily="18" charset="0"/>
              <a:cs typeface="Times New Roman" pitchFamily="18" charset="0"/>
            </a:rPr>
            <a:t>Речевое развитие</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2276475</xdr:colOff>
      <xdr:row>1</xdr:row>
      <xdr:rowOff>0</xdr:rowOff>
    </xdr:to>
    <xdr:pic>
      <xdr:nvPicPr>
        <xdr:cNvPr id="228385" name="Рисунок 3" descr="Новый рисунок (45).bmp"/>
        <xdr:cNvPicPr>
          <a:picLocks noChangeAspect="1"/>
        </xdr:cNvPicPr>
      </xdr:nvPicPr>
      <xdr:blipFill>
        <a:blip xmlns:r="http://schemas.openxmlformats.org/officeDocument/2006/relationships" r:embed="rId1"/>
        <a:srcRect/>
        <a:stretch>
          <a:fillRect/>
        </a:stretch>
      </xdr:blipFill>
      <xdr:spPr bwMode="auto">
        <a:xfrm>
          <a:off x="0" y="28575"/>
          <a:ext cx="16202025" cy="0"/>
        </a:xfrm>
        <a:prstGeom prst="rect">
          <a:avLst/>
        </a:prstGeom>
        <a:noFill/>
        <a:ln w="9525">
          <a:noFill/>
          <a:miter lim="800000"/>
          <a:headEnd/>
          <a:tailEnd/>
        </a:ln>
      </xdr:spPr>
    </xdr:pic>
    <xdr:clientData/>
  </xdr:twoCellAnchor>
  <xdr:twoCellAnchor editAs="oneCell">
    <xdr:from>
      <xdr:col>0</xdr:col>
      <xdr:colOff>462644</xdr:colOff>
      <xdr:row>0</xdr:row>
      <xdr:rowOff>122465</xdr:rowOff>
    </xdr:from>
    <xdr:to>
      <xdr:col>1</xdr:col>
      <xdr:colOff>1891393</xdr:colOff>
      <xdr:row>4</xdr:row>
      <xdr:rowOff>210495</xdr:rowOff>
    </xdr:to>
    <xdr:pic>
      <xdr:nvPicPr>
        <xdr:cNvPr id="8" name="Рисунок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644" y="122465"/>
          <a:ext cx="2000249" cy="21427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34</xdr:col>
      <xdr:colOff>19049</xdr:colOff>
      <xdr:row>45</xdr:row>
      <xdr:rowOff>180975</xdr:rowOff>
    </xdr:from>
    <xdr:to>
      <xdr:col>34</xdr:col>
      <xdr:colOff>4010024</xdr:colOff>
      <xdr:row>61</xdr:row>
      <xdr:rowOff>9525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0</xdr:colOff>
      <xdr:row>46</xdr:row>
      <xdr:rowOff>0</xdr:rowOff>
    </xdr:from>
    <xdr:to>
      <xdr:col>51</xdr:col>
      <xdr:colOff>4248150</xdr:colOff>
      <xdr:row>61</xdr:row>
      <xdr:rowOff>0</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61</xdr:col>
      <xdr:colOff>14288</xdr:colOff>
      <xdr:row>46</xdr:row>
      <xdr:rowOff>180975</xdr:rowOff>
    </xdr:from>
    <xdr:to>
      <xdr:col>61</xdr:col>
      <xdr:colOff>3781426</xdr:colOff>
      <xdr:row>60</xdr:row>
      <xdr:rowOff>180974</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76</xdr:col>
      <xdr:colOff>14287</xdr:colOff>
      <xdr:row>47</xdr:row>
      <xdr:rowOff>0</xdr:rowOff>
    </xdr:from>
    <xdr:to>
      <xdr:col>76</xdr:col>
      <xdr:colOff>4038600</xdr:colOff>
      <xdr:row>61</xdr:row>
      <xdr:rowOff>0</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96</xdr:col>
      <xdr:colOff>33338</xdr:colOff>
      <xdr:row>46</xdr:row>
      <xdr:rowOff>180975</xdr:rowOff>
    </xdr:from>
    <xdr:to>
      <xdr:col>97</xdr:col>
      <xdr:colOff>0</xdr:colOff>
      <xdr:row>61</xdr:row>
      <xdr:rowOff>9524</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119</xdr:col>
      <xdr:colOff>100012</xdr:colOff>
      <xdr:row>47</xdr:row>
      <xdr:rowOff>0</xdr:rowOff>
    </xdr:from>
    <xdr:to>
      <xdr:col>119</xdr:col>
      <xdr:colOff>4238625</xdr:colOff>
      <xdr:row>61</xdr:row>
      <xdr:rowOff>0</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174</xdr:col>
      <xdr:colOff>138112</xdr:colOff>
      <xdr:row>47</xdr:row>
      <xdr:rowOff>0</xdr:rowOff>
    </xdr:from>
    <xdr:to>
      <xdr:col>174</xdr:col>
      <xdr:colOff>4710112</xdr:colOff>
      <xdr:row>61</xdr:row>
      <xdr:rowOff>9525</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4319</xdr:colOff>
      <xdr:row>2</xdr:row>
      <xdr:rowOff>114299</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7919" cy="23812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1052;&#1077;&#1090;&#1086;&#1076;&#1080;&#1089;&#1090;/&#1056;&#1072;&#1073;&#1086;&#1095;&#1080;&#1081;%20&#1089;&#1090;&#1086;&#1083;/&#1044;&#1054;&#1059;_30/&#1082;&#1072;&#1088;&#1090;&#1072;%201%20&#1082;&#1083;&#1072;&#1089;&#1089;/&#1086;&#1094;&#1077;&#1085;&#1082;&#1072;%20&#1082;&#1086;&#1084;&#1087;&#1086;&#1085;&#1077;&#1085;&#1090;&#1086;&#1074;%20&#1091;&#1095;&#1077;&#1073;&#1085;&#1086;&#1081;%20&#1076;&#1077;&#1103;&#1090;&#1077;&#1083;&#1100;&#1085;&#1086;&#1089;&#1090;&#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1052;&#1077;&#1090;&#1086;&#1076;&#1080;&#1089;&#1090;/&#1056;&#1072;&#1073;&#1086;&#1095;&#1080;&#1081;%20&#1089;&#1090;&#1086;&#1083;/&#1044;&#1054;&#1059;_30/&#1042;&#1057;&#1054;&#1050;&#1054;/&#1089;&#1073;&#1086;&#1088;&#1085;&#1099;&#1081;/&#1052;&#1086;&#1085;&#1080;&#1090;&#1086;&#1088;&#1080;&#1085;&#1075;%20&#1054;&#1054;&#1055;/&#1052;&#1086;&#1085;&#1080;&#1090;&#1086;&#1088;&#1080;&#1085;&#1075;%20&#1054;&#1054;&#105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
      <sheetName val="сырые баллы"/>
      <sheetName val="обработка учеб-познав. интерес"/>
      <sheetName val="целеполагание"/>
      <sheetName val="учебные действия"/>
      <sheetName val="действия контроля"/>
      <sheetName val="действия оценки"/>
      <sheetName val="итоговый протокол"/>
    </sheetNames>
    <sheetDataSet>
      <sheetData sheetId="0"/>
      <sheetData sheetId="1">
        <row r="1">
          <cell r="A1" t="str">
            <v>оценка уровня сформированности компонентов учебной деятельности</v>
          </cell>
        </row>
        <row r="2">
          <cell r="A2" t="str">
            <v>№</v>
          </cell>
          <cell r="B2" t="str">
            <v>Ф.И.</v>
          </cell>
          <cell r="C2" t="str">
            <v>Класс</v>
          </cell>
          <cell r="D2" t="str">
            <v>дата заполнения</v>
          </cell>
          <cell r="E2" t="str">
            <v>часть А</v>
          </cell>
        </row>
        <row r="3">
          <cell r="G3">
            <v>3</v>
          </cell>
          <cell r="R3">
            <v>14</v>
          </cell>
          <cell r="S3">
            <v>15</v>
          </cell>
          <cell r="T3">
            <v>16</v>
          </cell>
          <cell r="U3">
            <v>17</v>
          </cell>
          <cell r="V3">
            <v>18</v>
          </cell>
          <cell r="W3">
            <v>19</v>
          </cell>
          <cell r="X3">
            <v>20</v>
          </cell>
          <cell r="Y3">
            <v>21</v>
          </cell>
          <cell r="Z3">
            <v>22</v>
          </cell>
          <cell r="AA3">
            <v>23</v>
          </cell>
          <cell r="AB3">
            <v>24</v>
          </cell>
          <cell r="AC3">
            <v>25</v>
          </cell>
          <cell r="AD3">
            <v>26</v>
          </cell>
          <cell r="AE3">
            <v>27</v>
          </cell>
          <cell r="AF3">
            <v>28</v>
          </cell>
          <cell r="AM3">
            <v>35</v>
          </cell>
          <cell r="AN3">
            <v>36</v>
          </cell>
          <cell r="AO3">
            <v>37</v>
          </cell>
          <cell r="BC3">
            <v>14</v>
          </cell>
          <cell r="BD3">
            <v>15</v>
          </cell>
          <cell r="BE3">
            <v>16</v>
          </cell>
          <cell r="BF3">
            <v>17</v>
          </cell>
          <cell r="BG3">
            <v>18</v>
          </cell>
          <cell r="BH3">
            <v>19</v>
          </cell>
          <cell r="BI3">
            <v>20</v>
          </cell>
          <cell r="BJ3">
            <v>21</v>
          </cell>
          <cell r="BK3">
            <v>22</v>
          </cell>
          <cell r="BL3">
            <v>23</v>
          </cell>
          <cell r="BM3">
            <v>24</v>
          </cell>
          <cell r="BN3">
            <v>25</v>
          </cell>
          <cell r="BO3">
            <v>26</v>
          </cell>
          <cell r="BP3">
            <v>27</v>
          </cell>
          <cell r="BQ3">
            <v>28</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row r="30">
          <cell r="A30">
            <v>27</v>
          </cell>
        </row>
        <row r="31">
          <cell r="A31">
            <v>28</v>
          </cell>
        </row>
        <row r="32">
          <cell r="A32">
            <v>29</v>
          </cell>
        </row>
        <row r="33">
          <cell r="A33">
            <v>30</v>
          </cell>
        </row>
        <row r="34">
          <cell r="A34">
            <v>31</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
      <sheetName val="Социально-коммуникативное разви"/>
      <sheetName val="Познавательное развитие"/>
      <sheetName val="мотивация май"/>
      <sheetName val="учебно-позн. интерес октябрь"/>
      <sheetName val="целеполагание"/>
      <sheetName val="целеполагание май"/>
      <sheetName val="учебные действия"/>
      <sheetName val="учебные действия май "/>
      <sheetName val="действия контроля"/>
      <sheetName val="действие контроля май"/>
      <sheetName val="действия оценки"/>
      <sheetName val="действия оценки май"/>
      <sheetName val="Речевое развитие"/>
      <sheetName val="Лист4"/>
      <sheetName val="Лист2"/>
      <sheetName val="сводная по группе"/>
      <sheetName val="индивидуальный протокол"/>
      <sheetName val="характ уровней"/>
      <sheetName val="Лист1"/>
    </sheetNames>
    <sheetDataSet>
      <sheetData sheetId="0" refreshError="1">
        <row r="1">
          <cell r="B1" t="str">
            <v>Ф.И.</v>
          </cell>
          <cell r="C1" t="str">
            <v xml:space="preserve">дата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0" zoomScaleNormal="70" workbookViewId="0">
      <selection activeCell="J27" sqref="J27"/>
    </sheetView>
  </sheetViews>
  <sheetFormatPr defaultColWidth="9.140625" defaultRowHeight="15" x14ac:dyDescent="0.25"/>
  <cols>
    <col min="1" max="1" width="9.140625" style="90"/>
    <col min="2" max="2" width="28" style="90" customWidth="1"/>
    <col min="3" max="3" width="9.140625" style="90"/>
    <col min="4" max="4" width="25.5703125" style="90" customWidth="1"/>
    <col min="5" max="16384" width="9.140625" style="90"/>
  </cols>
  <sheetData>
    <row r="1" spans="1:4" ht="105.75" customHeight="1" x14ac:dyDescent="0.25">
      <c r="A1" s="226" t="s">
        <v>3</v>
      </c>
      <c r="B1" s="298" t="s">
        <v>152</v>
      </c>
      <c r="C1" s="226" t="s">
        <v>111</v>
      </c>
      <c r="D1" s="226" t="s">
        <v>168</v>
      </c>
    </row>
    <row r="2" spans="1:4" ht="15.75" x14ac:dyDescent="0.25">
      <c r="A2" s="86">
        <v>1</v>
      </c>
      <c r="B2" s="311"/>
      <c r="C2" s="299"/>
      <c r="D2" s="227" t="s">
        <v>289</v>
      </c>
    </row>
    <row r="3" spans="1:4" ht="15.75" x14ac:dyDescent="0.25">
      <c r="A3" s="86">
        <f t="shared" ref="A3:A11" si="0">A2+1</f>
        <v>2</v>
      </c>
      <c r="B3" s="312"/>
      <c r="C3" s="299">
        <f>C2</f>
        <v>0</v>
      </c>
      <c r="D3" s="227" t="s">
        <v>289</v>
      </c>
    </row>
    <row r="4" spans="1:4" ht="15.75" x14ac:dyDescent="0.25">
      <c r="A4" s="86">
        <f t="shared" si="0"/>
        <v>3</v>
      </c>
      <c r="B4" s="312"/>
      <c r="C4" s="299">
        <f t="shared" ref="C4:C36" si="1">C3</f>
        <v>0</v>
      </c>
      <c r="D4" s="227" t="s">
        <v>289</v>
      </c>
    </row>
    <row r="5" spans="1:4" ht="15.75" x14ac:dyDescent="0.25">
      <c r="A5" s="86">
        <f t="shared" si="0"/>
        <v>4</v>
      </c>
      <c r="B5" s="312"/>
      <c r="C5" s="299">
        <f t="shared" si="1"/>
        <v>0</v>
      </c>
      <c r="D5" s="227" t="s">
        <v>289</v>
      </c>
    </row>
    <row r="6" spans="1:4" ht="15.75" x14ac:dyDescent="0.25">
      <c r="A6" s="86">
        <f t="shared" si="0"/>
        <v>5</v>
      </c>
      <c r="B6" s="312"/>
      <c r="C6" s="299">
        <f t="shared" si="1"/>
        <v>0</v>
      </c>
      <c r="D6" s="227" t="s">
        <v>289</v>
      </c>
    </row>
    <row r="7" spans="1:4" ht="15.75" x14ac:dyDescent="0.25">
      <c r="A7" s="86">
        <f t="shared" si="0"/>
        <v>6</v>
      </c>
      <c r="B7" s="312"/>
      <c r="C7" s="299">
        <f t="shared" si="1"/>
        <v>0</v>
      </c>
      <c r="D7" s="227" t="s">
        <v>289</v>
      </c>
    </row>
    <row r="8" spans="1:4" ht="15.75" x14ac:dyDescent="0.25">
      <c r="A8" s="86">
        <f t="shared" si="0"/>
        <v>7</v>
      </c>
      <c r="B8" s="312"/>
      <c r="C8" s="299">
        <f t="shared" si="1"/>
        <v>0</v>
      </c>
      <c r="D8" s="227" t="s">
        <v>289</v>
      </c>
    </row>
    <row r="9" spans="1:4" ht="15.75" x14ac:dyDescent="0.25">
      <c r="A9" s="86">
        <f t="shared" si="0"/>
        <v>8</v>
      </c>
      <c r="B9" s="312"/>
      <c r="C9" s="299">
        <f t="shared" si="1"/>
        <v>0</v>
      </c>
      <c r="D9" s="227" t="s">
        <v>289</v>
      </c>
    </row>
    <row r="10" spans="1:4" ht="15.75" x14ac:dyDescent="0.25">
      <c r="A10" s="86">
        <f t="shared" si="0"/>
        <v>9</v>
      </c>
      <c r="B10" s="312"/>
      <c r="C10" s="299">
        <f t="shared" si="1"/>
        <v>0</v>
      </c>
      <c r="D10" s="227" t="s">
        <v>289</v>
      </c>
    </row>
    <row r="11" spans="1:4" ht="15.75" x14ac:dyDescent="0.25">
      <c r="A11" s="86">
        <f t="shared" si="0"/>
        <v>10</v>
      </c>
      <c r="B11" s="312"/>
      <c r="C11" s="299">
        <f t="shared" si="1"/>
        <v>0</v>
      </c>
      <c r="D11" s="227" t="s">
        <v>289</v>
      </c>
    </row>
    <row r="12" spans="1:4" ht="15.75" x14ac:dyDescent="0.25">
      <c r="A12" s="86">
        <f>A11+1</f>
        <v>11</v>
      </c>
      <c r="B12" s="312"/>
      <c r="C12" s="299">
        <f t="shared" si="1"/>
        <v>0</v>
      </c>
      <c r="D12" s="227" t="s">
        <v>289</v>
      </c>
    </row>
    <row r="13" spans="1:4" ht="15.75" x14ac:dyDescent="0.25">
      <c r="A13" s="86">
        <f t="shared" ref="A13:A36" si="2">A12+1</f>
        <v>12</v>
      </c>
      <c r="B13" s="312"/>
      <c r="C13" s="299">
        <f t="shared" si="1"/>
        <v>0</v>
      </c>
      <c r="D13" s="227" t="s">
        <v>289</v>
      </c>
    </row>
    <row r="14" spans="1:4" ht="15.75" x14ac:dyDescent="0.25">
      <c r="A14" s="86">
        <f t="shared" si="2"/>
        <v>13</v>
      </c>
      <c r="B14" s="312"/>
      <c r="C14" s="299">
        <f t="shared" si="1"/>
        <v>0</v>
      </c>
      <c r="D14" s="227" t="s">
        <v>289</v>
      </c>
    </row>
    <row r="15" spans="1:4" ht="15.75" customHeight="1" x14ac:dyDescent="0.25">
      <c r="A15" s="86">
        <f t="shared" si="2"/>
        <v>14</v>
      </c>
      <c r="B15" s="312"/>
      <c r="C15" s="299">
        <f t="shared" si="1"/>
        <v>0</v>
      </c>
      <c r="D15" s="227" t="s">
        <v>289</v>
      </c>
    </row>
    <row r="16" spans="1:4" ht="15.75" x14ac:dyDescent="0.25">
      <c r="A16" s="86">
        <f t="shared" si="2"/>
        <v>15</v>
      </c>
      <c r="B16" s="312"/>
      <c r="C16" s="299">
        <f t="shared" si="1"/>
        <v>0</v>
      </c>
      <c r="D16" s="227" t="s">
        <v>289</v>
      </c>
    </row>
    <row r="17" spans="1:4" ht="15.75" x14ac:dyDescent="0.25">
      <c r="A17" s="86">
        <f t="shared" si="2"/>
        <v>16</v>
      </c>
      <c r="B17" s="312"/>
      <c r="C17" s="299">
        <f t="shared" si="1"/>
        <v>0</v>
      </c>
      <c r="D17" s="227" t="s">
        <v>289</v>
      </c>
    </row>
    <row r="18" spans="1:4" ht="15.75" x14ac:dyDescent="0.25">
      <c r="A18" s="86">
        <f t="shared" si="2"/>
        <v>17</v>
      </c>
      <c r="B18" s="312"/>
      <c r="C18" s="299">
        <f t="shared" si="1"/>
        <v>0</v>
      </c>
      <c r="D18" s="227" t="s">
        <v>289</v>
      </c>
    </row>
    <row r="19" spans="1:4" ht="13.5" customHeight="1" x14ac:dyDescent="0.25">
      <c r="A19" s="86">
        <f t="shared" si="2"/>
        <v>18</v>
      </c>
      <c r="B19" s="312"/>
      <c r="C19" s="299">
        <f t="shared" si="1"/>
        <v>0</v>
      </c>
      <c r="D19" s="227" t="s">
        <v>289</v>
      </c>
    </row>
    <row r="20" spans="1:4" ht="15" customHeight="1" x14ac:dyDescent="0.25">
      <c r="A20" s="86">
        <f t="shared" si="2"/>
        <v>19</v>
      </c>
      <c r="B20" s="312"/>
      <c r="C20" s="299">
        <f t="shared" si="1"/>
        <v>0</v>
      </c>
      <c r="D20" s="227" t="s">
        <v>289</v>
      </c>
    </row>
    <row r="21" spans="1:4" ht="15.75" x14ac:dyDescent="0.25">
      <c r="A21" s="86">
        <f t="shared" si="2"/>
        <v>20</v>
      </c>
      <c r="B21" s="312"/>
      <c r="C21" s="299">
        <f t="shared" si="1"/>
        <v>0</v>
      </c>
      <c r="D21" s="227" t="s">
        <v>289</v>
      </c>
    </row>
    <row r="22" spans="1:4" ht="14.25" customHeight="1" x14ac:dyDescent="0.25">
      <c r="A22" s="86">
        <f t="shared" si="2"/>
        <v>21</v>
      </c>
      <c r="B22" s="312"/>
      <c r="C22" s="299">
        <f t="shared" si="1"/>
        <v>0</v>
      </c>
      <c r="D22" s="227" t="s">
        <v>289</v>
      </c>
    </row>
    <row r="23" spans="1:4" ht="15.75" x14ac:dyDescent="0.25">
      <c r="A23" s="86">
        <f t="shared" si="2"/>
        <v>22</v>
      </c>
      <c r="B23" s="312"/>
      <c r="C23" s="299">
        <f t="shared" si="1"/>
        <v>0</v>
      </c>
      <c r="D23" s="227" t="s">
        <v>289</v>
      </c>
    </row>
    <row r="24" spans="1:4" ht="15.75" x14ac:dyDescent="0.25">
      <c r="A24" s="86">
        <f t="shared" si="2"/>
        <v>23</v>
      </c>
      <c r="B24" s="312"/>
      <c r="C24" s="299">
        <f t="shared" si="1"/>
        <v>0</v>
      </c>
      <c r="D24" s="227" t="s">
        <v>289</v>
      </c>
    </row>
    <row r="25" spans="1:4" x14ac:dyDescent="0.25">
      <c r="A25" s="86">
        <f t="shared" si="2"/>
        <v>24</v>
      </c>
      <c r="B25" s="219"/>
      <c r="C25" s="299">
        <f t="shared" si="1"/>
        <v>0</v>
      </c>
      <c r="D25" s="227" t="s">
        <v>289</v>
      </c>
    </row>
    <row r="26" spans="1:4" ht="15.75" x14ac:dyDescent="0.25">
      <c r="A26" s="86">
        <f t="shared" si="2"/>
        <v>25</v>
      </c>
      <c r="B26" s="313"/>
      <c r="C26" s="299">
        <f t="shared" si="1"/>
        <v>0</v>
      </c>
      <c r="D26" s="227" t="s">
        <v>289</v>
      </c>
    </row>
    <row r="27" spans="1:4" ht="15.75" x14ac:dyDescent="0.25">
      <c r="A27" s="86">
        <f t="shared" si="2"/>
        <v>26</v>
      </c>
      <c r="B27" s="313"/>
      <c r="C27" s="299">
        <f t="shared" si="1"/>
        <v>0</v>
      </c>
      <c r="D27" s="227" t="s">
        <v>289</v>
      </c>
    </row>
    <row r="28" spans="1:4" ht="15.75" x14ac:dyDescent="0.25">
      <c r="A28" s="86">
        <f t="shared" si="2"/>
        <v>27</v>
      </c>
      <c r="B28" s="313"/>
      <c r="C28" s="299">
        <f t="shared" si="1"/>
        <v>0</v>
      </c>
      <c r="D28" s="227" t="s">
        <v>289</v>
      </c>
    </row>
    <row r="29" spans="1:4" ht="14.25" customHeight="1" x14ac:dyDescent="0.25">
      <c r="A29" s="86">
        <f t="shared" si="2"/>
        <v>28</v>
      </c>
      <c r="B29" s="313"/>
      <c r="C29" s="299">
        <f t="shared" si="1"/>
        <v>0</v>
      </c>
      <c r="D29" s="227" t="s">
        <v>289</v>
      </c>
    </row>
    <row r="30" spans="1:4" ht="15.75" x14ac:dyDescent="0.25">
      <c r="A30" s="86">
        <f t="shared" si="2"/>
        <v>29</v>
      </c>
      <c r="B30" s="313"/>
      <c r="C30" s="299">
        <f t="shared" si="1"/>
        <v>0</v>
      </c>
      <c r="D30" s="227" t="s">
        <v>289</v>
      </c>
    </row>
    <row r="31" spans="1:4" ht="15.75" x14ac:dyDescent="0.25">
      <c r="A31" s="86">
        <f t="shared" si="2"/>
        <v>30</v>
      </c>
      <c r="B31" s="313"/>
      <c r="C31" s="299">
        <f t="shared" si="1"/>
        <v>0</v>
      </c>
      <c r="D31" s="227" t="s">
        <v>289</v>
      </c>
    </row>
    <row r="32" spans="1:4" ht="15.75" x14ac:dyDescent="0.25">
      <c r="A32" s="86">
        <f t="shared" si="2"/>
        <v>31</v>
      </c>
      <c r="B32" s="313"/>
      <c r="C32" s="299">
        <f t="shared" si="1"/>
        <v>0</v>
      </c>
      <c r="D32" s="227" t="s">
        <v>289</v>
      </c>
    </row>
    <row r="33" spans="1:4" x14ac:dyDescent="0.25">
      <c r="A33" s="86">
        <f t="shared" si="2"/>
        <v>32</v>
      </c>
      <c r="B33" s="91"/>
      <c r="C33" s="299">
        <f t="shared" si="1"/>
        <v>0</v>
      </c>
      <c r="D33" s="227" t="s">
        <v>289</v>
      </c>
    </row>
    <row r="34" spans="1:4" x14ac:dyDescent="0.25">
      <c r="A34" s="86">
        <f t="shared" si="2"/>
        <v>33</v>
      </c>
      <c r="B34" s="145"/>
      <c r="C34" s="299">
        <f t="shared" si="1"/>
        <v>0</v>
      </c>
      <c r="D34" s="227" t="s">
        <v>289</v>
      </c>
    </row>
    <row r="35" spans="1:4" x14ac:dyDescent="0.25">
      <c r="A35" s="86">
        <f t="shared" si="2"/>
        <v>34</v>
      </c>
      <c r="B35" s="82"/>
      <c r="C35" s="299">
        <f t="shared" si="1"/>
        <v>0</v>
      </c>
      <c r="D35" s="227" t="s">
        <v>289</v>
      </c>
    </row>
    <row r="36" spans="1:4" x14ac:dyDescent="0.25">
      <c r="A36" s="82">
        <f t="shared" si="2"/>
        <v>35</v>
      </c>
      <c r="B36" s="82"/>
      <c r="C36" s="299">
        <f t="shared" si="1"/>
        <v>0</v>
      </c>
      <c r="D36" s="227" t="s">
        <v>289</v>
      </c>
    </row>
    <row r="37" spans="1:4" x14ac:dyDescent="0.25">
      <c r="A37" s="115"/>
    </row>
  </sheetData>
  <phoneticPr fontId="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opLeftCell="C1" workbookViewId="0">
      <selection activeCell="AD5" sqref="AD5"/>
    </sheetView>
  </sheetViews>
  <sheetFormatPr defaultRowHeight="15" x14ac:dyDescent="0.25"/>
  <cols>
    <col min="2" max="2" width="27.140625" customWidth="1"/>
    <col min="4" max="4" width="21" customWidth="1"/>
    <col min="5" max="28" width="3.28515625" customWidth="1"/>
    <col min="29" max="29" width="4.7109375" customWidth="1"/>
    <col min="30" max="30" width="12.5703125" customWidth="1"/>
  </cols>
  <sheetData>
    <row r="1" spans="1:30" x14ac:dyDescent="0.25">
      <c r="A1" s="403" t="e">
        <f>#REF!</f>
        <v>#REF!</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row>
    <row r="2" spans="1:30" x14ac:dyDescent="0.25">
      <c r="E2" s="387" t="s">
        <v>6</v>
      </c>
      <c r="F2" s="387"/>
      <c r="G2" s="387"/>
      <c r="H2" s="387"/>
      <c r="I2" s="387"/>
      <c r="J2" s="387"/>
      <c r="K2" s="387"/>
      <c r="L2" s="387"/>
      <c r="M2" s="387"/>
      <c r="N2" s="387"/>
      <c r="O2" s="387"/>
      <c r="P2" s="387"/>
      <c r="Q2" s="387" t="s">
        <v>10</v>
      </c>
      <c r="R2" s="387"/>
      <c r="S2" s="387"/>
      <c r="T2" s="387"/>
      <c r="U2" s="387"/>
      <c r="V2" s="387"/>
      <c r="W2" s="387"/>
      <c r="X2" s="387"/>
      <c r="Y2" s="387"/>
      <c r="Z2" s="387"/>
      <c r="AA2" s="387"/>
      <c r="AB2" s="387"/>
      <c r="AC2" s="1"/>
      <c r="AD2" s="1"/>
    </row>
    <row r="3" spans="1:30" x14ac:dyDescent="0.25">
      <c r="A3" s="1" t="str">
        <f>список!A1</f>
        <v>№</v>
      </c>
      <c r="B3" s="1" t="str">
        <f>список!B1</f>
        <v>Фамилия, имя воспитанника</v>
      </c>
      <c r="C3" s="1" t="str">
        <f>список!C1</f>
        <v xml:space="preserve">дата </v>
      </c>
      <c r="D3" s="1" t="str">
        <f>список!D1</f>
        <v>группа</v>
      </c>
      <c r="E3" s="387">
        <v>29</v>
      </c>
      <c r="F3" s="387"/>
      <c r="G3" s="387">
        <v>30</v>
      </c>
      <c r="H3" s="387"/>
      <c r="I3" s="387">
        <v>31</v>
      </c>
      <c r="J3" s="387"/>
      <c r="K3" s="387">
        <v>32</v>
      </c>
      <c r="L3" s="387"/>
      <c r="M3" s="387">
        <v>33</v>
      </c>
      <c r="N3" s="387"/>
      <c r="O3" s="404">
        <v>34</v>
      </c>
      <c r="P3" s="405"/>
      <c r="Q3" s="388">
        <v>29</v>
      </c>
      <c r="R3" s="388"/>
      <c r="S3" s="388">
        <v>30</v>
      </c>
      <c r="T3" s="388"/>
      <c r="U3" s="388">
        <v>31</v>
      </c>
      <c r="V3" s="388"/>
      <c r="W3" s="388">
        <v>32</v>
      </c>
      <c r="X3" s="388"/>
      <c r="Y3" s="388">
        <v>33</v>
      </c>
      <c r="Z3" s="388"/>
      <c r="AA3" s="389">
        <v>34</v>
      </c>
      <c r="AB3" s="390"/>
      <c r="AC3" s="1"/>
      <c r="AD3" s="1"/>
    </row>
    <row r="4" spans="1:30" x14ac:dyDescent="0.25">
      <c r="A4" s="1">
        <f>список!A2</f>
        <v>1</v>
      </c>
      <c r="B4" s="1">
        <f>список!B2</f>
        <v>0</v>
      </c>
      <c r="C4" s="1">
        <f>список!C2</f>
        <v>0</v>
      </c>
      <c r="D4" s="13" t="str">
        <f>список!D$2</f>
        <v>подготовительная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x14ac:dyDescent="0.25">
      <c r="A5" s="1">
        <f>список!A3</f>
        <v>2</v>
      </c>
      <c r="B5" s="1">
        <f>список!B3</f>
        <v>0</v>
      </c>
      <c r="C5" s="1">
        <f>список!C3</f>
        <v>0</v>
      </c>
      <c r="D5" s="13" t="str">
        <f>список!D$2</f>
        <v>подготовительная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 t="shared" ref="AD5:AD33" si="13">IF(AC5="","",IF(AC5&gt;=49,"6 уровень",IF(AND(AC5&gt;=31,AC5&lt;49),"5 уровень",IF(AND(AC5&gt;=26,AC5&lt;31),"4 уровень",IF(AND(AC5&gt;=18,AC5&lt;26),"3 уровень",IF(AND(AC5&gt;=4,AC5&lt;18),"2 уровень;""1уровень"))))))</f>
        <v>#REF!</v>
      </c>
    </row>
    <row r="6" spans="1:30" x14ac:dyDescent="0.25">
      <c r="A6" s="1">
        <f>список!A4</f>
        <v>3</v>
      </c>
      <c r="B6" s="1">
        <f>список!B4</f>
        <v>0</v>
      </c>
      <c r="C6" s="1">
        <f>список!C4</f>
        <v>0</v>
      </c>
      <c r="D6" s="13" t="str">
        <f>список!D$2</f>
        <v>подготовительная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si="13"/>
        <v>#REF!</v>
      </c>
    </row>
    <row r="7" spans="1:30" x14ac:dyDescent="0.25">
      <c r="A7" s="1">
        <f>список!A5</f>
        <v>4</v>
      </c>
      <c r="B7" s="1">
        <f>список!B5</f>
        <v>0</v>
      </c>
      <c r="C7" s="1">
        <f>список!C5</f>
        <v>0</v>
      </c>
      <c r="D7" s="13" t="str">
        <f>список!D$2</f>
        <v>подготовительная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x14ac:dyDescent="0.25">
      <c r="A8" s="1">
        <f>список!A6</f>
        <v>5</v>
      </c>
      <c r="B8" s="1">
        <f>список!B6</f>
        <v>0</v>
      </c>
      <c r="C8" s="1">
        <f>список!C6</f>
        <v>0</v>
      </c>
      <c r="D8" s="13" t="str">
        <f>список!D$2</f>
        <v>подготовительная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x14ac:dyDescent="0.25">
      <c r="A9" s="1">
        <f>список!A7</f>
        <v>6</v>
      </c>
      <c r="B9" s="1">
        <f>список!B7</f>
        <v>0</v>
      </c>
      <c r="C9" s="1">
        <f>список!C7</f>
        <v>0</v>
      </c>
      <c r="D9" s="13" t="str">
        <f>список!D$2</f>
        <v>подготовительная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x14ac:dyDescent="0.25">
      <c r="A10" s="1">
        <f>список!A8</f>
        <v>7</v>
      </c>
      <c r="B10" s="1">
        <f>список!B8</f>
        <v>0</v>
      </c>
      <c r="C10" s="1" t="e">
        <f>список!#REF!</f>
        <v>#REF!</v>
      </c>
      <c r="D10" s="13" t="str">
        <f>список!D$2</f>
        <v>подготовительная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x14ac:dyDescent="0.25">
      <c r="A11" s="1">
        <f>список!A9</f>
        <v>8</v>
      </c>
      <c r="B11" s="1">
        <f>список!B9</f>
        <v>0</v>
      </c>
      <c r="C11" s="1">
        <f>список!C9</f>
        <v>0</v>
      </c>
      <c r="D11" s="13" t="str">
        <f>список!D$2</f>
        <v>подготовительная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x14ac:dyDescent="0.25">
      <c r="A12" s="1">
        <f>список!A10</f>
        <v>9</v>
      </c>
      <c r="B12" s="1">
        <f>список!B10</f>
        <v>0</v>
      </c>
      <c r="C12" s="1">
        <f>список!C10</f>
        <v>0</v>
      </c>
      <c r="D12" s="13" t="str">
        <f>список!D$2</f>
        <v>подготовительная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x14ac:dyDescent="0.25">
      <c r="A13" s="1">
        <f>список!A11</f>
        <v>10</v>
      </c>
      <c r="B13" s="1">
        <f>список!B11</f>
        <v>0</v>
      </c>
      <c r="C13" s="1">
        <f>список!C11</f>
        <v>0</v>
      </c>
      <c r="D13" s="13" t="str">
        <f>список!D$2</f>
        <v>подготовительная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x14ac:dyDescent="0.25">
      <c r="A14" s="1">
        <f>список!A12</f>
        <v>11</v>
      </c>
      <c r="B14" s="1">
        <f>список!B12</f>
        <v>0</v>
      </c>
      <c r="C14" s="1">
        <f>список!C12</f>
        <v>0</v>
      </c>
      <c r="D14" s="13" t="str">
        <f>список!D$2</f>
        <v>подготовительная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x14ac:dyDescent="0.25">
      <c r="A15" s="1">
        <f>список!A14</f>
        <v>13</v>
      </c>
      <c r="B15" s="1">
        <f>список!B14</f>
        <v>0</v>
      </c>
      <c r="C15" s="1">
        <f>список!C14</f>
        <v>0</v>
      </c>
      <c r="D15" s="13" t="str">
        <f>список!D$2</f>
        <v>подготовительная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x14ac:dyDescent="0.25">
      <c r="A16" s="1">
        <f>список!A15</f>
        <v>14</v>
      </c>
      <c r="B16" s="1">
        <f>список!B15</f>
        <v>0</v>
      </c>
      <c r="C16" s="1">
        <f>список!C15</f>
        <v>0</v>
      </c>
      <c r="D16" s="13" t="str">
        <f>список!D$2</f>
        <v>подготовительная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x14ac:dyDescent="0.25">
      <c r="A17" s="1">
        <f>список!A16</f>
        <v>15</v>
      </c>
      <c r="B17" s="1">
        <f>список!B16</f>
        <v>0</v>
      </c>
      <c r="C17" s="1">
        <f>список!C16</f>
        <v>0</v>
      </c>
      <c r="D17" s="13" t="str">
        <f>список!D$2</f>
        <v>подготовительная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x14ac:dyDescent="0.25">
      <c r="A18" s="1">
        <f>список!A17</f>
        <v>16</v>
      </c>
      <c r="B18" s="1">
        <f>список!B17</f>
        <v>0</v>
      </c>
      <c r="C18" s="1">
        <f>список!C17</f>
        <v>0</v>
      </c>
      <c r="D18" s="13" t="str">
        <f>список!D$2</f>
        <v>подготовительная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x14ac:dyDescent="0.25">
      <c r="A19" s="1">
        <f>список!A18</f>
        <v>17</v>
      </c>
      <c r="B19" s="1">
        <f>список!B18</f>
        <v>0</v>
      </c>
      <c r="C19" s="1">
        <f>список!C18</f>
        <v>0</v>
      </c>
      <c r="D19" s="13" t="str">
        <f>список!D$2</f>
        <v>подготовительная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x14ac:dyDescent="0.25">
      <c r="A20" s="1">
        <f>список!A19</f>
        <v>18</v>
      </c>
      <c r="B20" s="1">
        <f>список!B19</f>
        <v>0</v>
      </c>
      <c r="C20" s="1">
        <f>список!C19</f>
        <v>0</v>
      </c>
      <c r="D20" s="13" t="str">
        <f>список!D$2</f>
        <v>подготовительная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x14ac:dyDescent="0.25">
      <c r="A21" s="1">
        <f>список!A20</f>
        <v>19</v>
      </c>
      <c r="B21" s="1">
        <f>список!B20</f>
        <v>0</v>
      </c>
      <c r="C21" s="1">
        <f>список!C20</f>
        <v>0</v>
      </c>
      <c r="D21" s="13" t="str">
        <f>список!D$2</f>
        <v>подготовительная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x14ac:dyDescent="0.25">
      <c r="A22" s="1">
        <f>список!A21</f>
        <v>20</v>
      </c>
      <c r="B22" s="1">
        <f>список!B21</f>
        <v>0</v>
      </c>
      <c r="C22" s="1">
        <f>список!C21</f>
        <v>0</v>
      </c>
      <c r="D22" s="13" t="str">
        <f>список!D$2</f>
        <v>подготовительная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x14ac:dyDescent="0.25">
      <c r="A23" s="1">
        <f>список!A22</f>
        <v>21</v>
      </c>
      <c r="B23" s="1">
        <f>список!B22</f>
        <v>0</v>
      </c>
      <c r="C23" s="1">
        <f>список!C22</f>
        <v>0</v>
      </c>
      <c r="D23" s="13" t="str">
        <f>список!D$2</f>
        <v>подготовительная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x14ac:dyDescent="0.25">
      <c r="A24" s="1">
        <f>список!A23</f>
        <v>22</v>
      </c>
      <c r="B24" s="1">
        <f>список!B23</f>
        <v>0</v>
      </c>
      <c r="C24" s="1">
        <f>список!C23</f>
        <v>0</v>
      </c>
      <c r="D24" s="13" t="str">
        <f>список!D$2</f>
        <v>подготовительная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x14ac:dyDescent="0.25">
      <c r="A25" s="1">
        <f>список!A24</f>
        <v>23</v>
      </c>
      <c r="B25" s="1">
        <f>список!B24</f>
        <v>0</v>
      </c>
      <c r="C25" s="1">
        <f>список!C24</f>
        <v>0</v>
      </c>
      <c r="D25" s="13" t="str">
        <f>список!D$2</f>
        <v>подготовительная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x14ac:dyDescent="0.25">
      <c r="A26" s="1">
        <f>список!A25</f>
        <v>24</v>
      </c>
      <c r="B26" s="1">
        <f>список!B25</f>
        <v>0</v>
      </c>
      <c r="C26" s="1">
        <f>список!C25</f>
        <v>0</v>
      </c>
      <c r="D26" s="13" t="str">
        <f>список!D$2</f>
        <v>подготовительная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x14ac:dyDescent="0.25">
      <c r="A27" s="1">
        <f>список!A26</f>
        <v>25</v>
      </c>
      <c r="B27" s="1">
        <f>список!B26</f>
        <v>0</v>
      </c>
      <c r="C27" s="1">
        <f>список!C26</f>
        <v>0</v>
      </c>
      <c r="D27" s="13" t="str">
        <f>список!D$2</f>
        <v>подготовительная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x14ac:dyDescent="0.25">
      <c r="A28" s="1">
        <f>список!A27</f>
        <v>26</v>
      </c>
      <c r="B28" s="1">
        <f>список!B27</f>
        <v>0</v>
      </c>
      <c r="C28" s="1">
        <f>список!C27</f>
        <v>0</v>
      </c>
      <c r="D28" s="13" t="str">
        <f>список!D$2</f>
        <v>подготовительная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x14ac:dyDescent="0.25">
      <c r="A29" s="1">
        <f>список!A28</f>
        <v>27</v>
      </c>
      <c r="B29" s="1">
        <f>список!B28</f>
        <v>0</v>
      </c>
      <c r="C29" s="1">
        <f>список!C28</f>
        <v>0</v>
      </c>
      <c r="D29" s="13" t="str">
        <f>список!D$2</f>
        <v>подготовительная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x14ac:dyDescent="0.25">
      <c r="A30" s="1">
        <f>список!A29</f>
        <v>28</v>
      </c>
      <c r="B30" s="1">
        <f>список!B29</f>
        <v>0</v>
      </c>
      <c r="C30" s="1">
        <f>список!C29</f>
        <v>0</v>
      </c>
      <c r="D30" s="13" t="str">
        <f>список!D$2</f>
        <v>подготовительная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x14ac:dyDescent="0.25">
      <c r="A31" s="1">
        <f>список!A30</f>
        <v>29</v>
      </c>
      <c r="B31" s="1">
        <f>список!B30</f>
        <v>0</v>
      </c>
      <c r="C31" s="1">
        <f>список!C30</f>
        <v>0</v>
      </c>
      <c r="D31" s="13" t="str">
        <f>список!D$2</f>
        <v>подготовительная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x14ac:dyDescent="0.25">
      <c r="A32" s="1">
        <f>список!A31</f>
        <v>30</v>
      </c>
      <c r="B32" s="1">
        <f>список!C8</f>
        <v>0</v>
      </c>
      <c r="C32" s="1">
        <f>список!C31</f>
        <v>0</v>
      </c>
      <c r="D32" s="13" t="str">
        <f>список!D$2</f>
        <v>подготовительная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x14ac:dyDescent="0.25">
      <c r="A33" s="1">
        <f>список!A32</f>
        <v>31</v>
      </c>
      <c r="B33" s="1">
        <f>список!B32</f>
        <v>0</v>
      </c>
      <c r="C33" s="1">
        <f>список!C32</f>
        <v>0</v>
      </c>
      <c r="D33" s="13" t="str">
        <f>список!D$2</f>
        <v>подготовительная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I3:J3"/>
    <mergeCell ref="W3:X3"/>
    <mergeCell ref="Y3:Z3"/>
    <mergeCell ref="AA3:AB3"/>
    <mergeCell ref="K3:L3"/>
    <mergeCell ref="U3:V3"/>
    <mergeCell ref="M3:N3"/>
    <mergeCell ref="O3:P3"/>
    <mergeCell ref="Q3:R3"/>
    <mergeCell ref="S3:T3"/>
  </mergeCells>
  <phoneticPr fontId="0"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opLeftCell="A6" workbookViewId="0">
      <selection activeCell="B4" sqref="B4:D33"/>
    </sheetView>
  </sheetViews>
  <sheetFormatPr defaultRowHeight="15" x14ac:dyDescent="0.25"/>
  <cols>
    <col min="2" max="2" width="27.140625" customWidth="1"/>
    <col min="4" max="4" width="21" customWidth="1"/>
    <col min="5" max="28" width="3.28515625" customWidth="1"/>
    <col min="29" max="29" width="4.7109375" customWidth="1"/>
    <col min="30" max="30" width="12.5703125" customWidth="1"/>
  </cols>
  <sheetData>
    <row r="1" spans="1:30" x14ac:dyDescent="0.25">
      <c r="A1" s="403" t="e">
        <f>#REF!</f>
        <v>#REF!</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row>
    <row r="2" spans="1:30" x14ac:dyDescent="0.25">
      <c r="E2" s="387" t="s">
        <v>6</v>
      </c>
      <c r="F2" s="387"/>
      <c r="G2" s="387"/>
      <c r="H2" s="387"/>
      <c r="I2" s="387"/>
      <c r="J2" s="387"/>
      <c r="K2" s="387"/>
      <c r="L2" s="387"/>
      <c r="M2" s="387"/>
      <c r="N2" s="387"/>
      <c r="O2" s="387"/>
      <c r="P2" s="387"/>
      <c r="Q2" s="387" t="s">
        <v>10</v>
      </c>
      <c r="R2" s="387"/>
      <c r="S2" s="387"/>
      <c r="T2" s="387"/>
      <c r="U2" s="387"/>
      <c r="V2" s="387"/>
      <c r="W2" s="387"/>
      <c r="X2" s="387"/>
      <c r="Y2" s="387"/>
      <c r="Z2" s="387"/>
      <c r="AA2" s="387"/>
      <c r="AB2" s="387"/>
      <c r="AC2" s="1"/>
      <c r="AD2" s="1"/>
    </row>
    <row r="3" spans="1:30" x14ac:dyDescent="0.25">
      <c r="A3" s="1" t="str">
        <f>список!A1</f>
        <v>№</v>
      </c>
      <c r="B3" s="1" t="str">
        <f>список!B1</f>
        <v>Фамилия, имя воспитанника</v>
      </c>
      <c r="C3" s="1" t="str">
        <f>список!C1</f>
        <v xml:space="preserve">дата </v>
      </c>
      <c r="D3" s="1" t="str">
        <f>список!D1</f>
        <v>группа</v>
      </c>
      <c r="E3" s="387">
        <v>29</v>
      </c>
      <c r="F3" s="387"/>
      <c r="G3" s="387">
        <v>30</v>
      </c>
      <c r="H3" s="387"/>
      <c r="I3" s="387">
        <v>31</v>
      </c>
      <c r="J3" s="387"/>
      <c r="K3" s="387">
        <v>32</v>
      </c>
      <c r="L3" s="387"/>
      <c r="M3" s="387">
        <v>33</v>
      </c>
      <c r="N3" s="387"/>
      <c r="O3" s="404">
        <v>34</v>
      </c>
      <c r="P3" s="405"/>
      <c r="Q3" s="388">
        <v>29</v>
      </c>
      <c r="R3" s="388"/>
      <c r="S3" s="388">
        <v>30</v>
      </c>
      <c r="T3" s="388"/>
      <c r="U3" s="388">
        <v>31</v>
      </c>
      <c r="V3" s="388"/>
      <c r="W3" s="388">
        <v>32</v>
      </c>
      <c r="X3" s="388"/>
      <c r="Y3" s="388">
        <v>33</v>
      </c>
      <c r="Z3" s="388"/>
      <c r="AA3" s="389">
        <v>34</v>
      </c>
      <c r="AB3" s="390"/>
      <c r="AC3" s="1"/>
      <c r="AD3" s="1"/>
    </row>
    <row r="4" spans="1:30" x14ac:dyDescent="0.25">
      <c r="A4" s="1">
        <f>список!A2</f>
        <v>1</v>
      </c>
      <c r="B4" s="1" t="str">
        <f>IF(список!B2="","",список!B2)</f>
        <v/>
      </c>
      <c r="C4" s="1" t="str">
        <f>IF(список!C2="","",список!C2)</f>
        <v/>
      </c>
      <c r="D4" s="13" t="str">
        <f>IF(список!D2="","",список!D2)</f>
        <v>подготовительная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x14ac:dyDescent="0.25">
      <c r="A5" s="1">
        <f>список!A3</f>
        <v>2</v>
      </c>
      <c r="B5" s="1" t="str">
        <f>IF(список!B3="","",список!B3)</f>
        <v/>
      </c>
      <c r="C5" s="1">
        <f>IF(список!C3="","",список!C3)</f>
        <v>0</v>
      </c>
      <c r="D5" s="13" t="str">
        <f>IF(список!D3="","",список!D3)</f>
        <v>подготовительная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IF(AC5="","",IF(AC5&gt;=49,"6 уровень",IF(AND(AC5&gt;=31,AC5&lt;49),"5 уровень",IF(AND(AC5&gt;=26,AC5&lt;31),"4 уровень",IF(AND(AC5&gt;=18,AC5&lt;26),"3 уровень",IF(AND(AC5&gt;=4,AC5&lt;18),"2 уровень;""1уровень"))))))</f>
        <v>#REF!</v>
      </c>
    </row>
    <row r="6" spans="1:30" x14ac:dyDescent="0.25">
      <c r="A6" s="1">
        <f>список!A4</f>
        <v>3</v>
      </c>
      <c r="B6" s="1" t="str">
        <f>IF(список!B4="","",список!B4)</f>
        <v/>
      </c>
      <c r="C6" s="1">
        <f>IF(список!C4="","",список!C4)</f>
        <v>0</v>
      </c>
      <c r="D6" s="13" t="str">
        <f>IF(список!D4="","",список!D4)</f>
        <v>подготовительная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ref="AD6:AD33" si="13">IF(AC6="","",IF(AC6&gt;=49,"6 уровень",IF(AND(AC6&gt;=31,AC6&lt;49),"5 уровень",IF(AND(AC6&gt;=26,AC6&lt;31),"4 уровень",IF(AND(AC6&gt;=18,AC6&lt;26),"3 уровень",IF(AND(AC6&gt;=4,AC6&lt;18),"2 уровень;""1уровень"))))))</f>
        <v>#REF!</v>
      </c>
    </row>
    <row r="7" spans="1:30" x14ac:dyDescent="0.25">
      <c r="A7" s="1">
        <f>список!A5</f>
        <v>4</v>
      </c>
      <c r="B7" s="1" t="str">
        <f>IF(список!B5="","",список!B5)</f>
        <v/>
      </c>
      <c r="C7" s="1">
        <f>IF(список!C5="","",список!C5)</f>
        <v>0</v>
      </c>
      <c r="D7" s="13" t="str">
        <f>IF(список!D5="","",список!D5)</f>
        <v>подготовительная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x14ac:dyDescent="0.25">
      <c r="A8" s="1">
        <f>список!A6</f>
        <v>5</v>
      </c>
      <c r="B8" s="1" t="str">
        <f>IF(список!B6="","",список!B6)</f>
        <v/>
      </c>
      <c r="C8" s="1">
        <f>IF(список!C6="","",список!C6)</f>
        <v>0</v>
      </c>
      <c r="D8" s="13" t="str">
        <f>IF(список!D6="","",список!D6)</f>
        <v>подготовительная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x14ac:dyDescent="0.25">
      <c r="A9" s="1">
        <f>список!A7</f>
        <v>6</v>
      </c>
      <c r="B9" s="1" t="str">
        <f>IF(список!B7="","",список!B7)</f>
        <v/>
      </c>
      <c r="C9" s="1">
        <f>IF(список!C7="","",список!C7)</f>
        <v>0</v>
      </c>
      <c r="D9" s="13" t="str">
        <f>IF(список!D7="","",список!D7)</f>
        <v>подготовительная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x14ac:dyDescent="0.25">
      <c r="A10" s="1">
        <f>список!A8</f>
        <v>7</v>
      </c>
      <c r="B10" s="1" t="str">
        <f>IF(список!B8="","",список!B8)</f>
        <v/>
      </c>
      <c r="C10" s="1" t="e">
        <f>IF(список!#REF!="","",список!#REF!)</f>
        <v>#REF!</v>
      </c>
      <c r="D10" s="13" t="str">
        <f>IF(список!D8="","",список!D8)</f>
        <v>подготовительная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x14ac:dyDescent="0.25">
      <c r="A11" s="1">
        <f>список!A9</f>
        <v>8</v>
      </c>
      <c r="B11" s="1" t="str">
        <f>IF(список!B9="","",список!B9)</f>
        <v/>
      </c>
      <c r="C11" s="1">
        <f>IF(список!C9="","",список!C9)</f>
        <v>0</v>
      </c>
      <c r="D11" s="13" t="str">
        <f>IF(список!D9="","",список!D9)</f>
        <v>подготовительная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x14ac:dyDescent="0.25">
      <c r="A12" s="1">
        <f>список!A10</f>
        <v>9</v>
      </c>
      <c r="B12" s="1" t="str">
        <f>IF(список!B10="","",список!B10)</f>
        <v/>
      </c>
      <c r="C12" s="1">
        <f>IF(список!C10="","",список!C10)</f>
        <v>0</v>
      </c>
      <c r="D12" s="13" t="str">
        <f>IF(список!D10="","",список!D10)</f>
        <v>подготовительная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x14ac:dyDescent="0.25">
      <c r="A13" s="1">
        <f>список!A11</f>
        <v>10</v>
      </c>
      <c r="B13" s="1" t="str">
        <f>IF(список!B11="","",список!B11)</f>
        <v/>
      </c>
      <c r="C13" s="1">
        <f>IF(список!C11="","",список!C11)</f>
        <v>0</v>
      </c>
      <c r="D13" s="13" t="str">
        <f>IF(список!D11="","",список!D11)</f>
        <v>подготовительная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x14ac:dyDescent="0.25">
      <c r="A14" s="1">
        <f>список!A12</f>
        <v>11</v>
      </c>
      <c r="B14" s="1" t="str">
        <f>IF(список!B12="","",список!B12)</f>
        <v/>
      </c>
      <c r="C14" s="1">
        <f>IF(список!C12="","",список!C12)</f>
        <v>0</v>
      </c>
      <c r="D14" s="13" t="str">
        <f>IF(список!D12="","",список!D12)</f>
        <v>подготовительная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x14ac:dyDescent="0.25">
      <c r="A15" s="1">
        <f>список!A14</f>
        <v>13</v>
      </c>
      <c r="B15" s="1" t="str">
        <f>IF(список!B14="","",список!B14)</f>
        <v/>
      </c>
      <c r="C15" s="1">
        <f>IF(список!C14="","",список!C14)</f>
        <v>0</v>
      </c>
      <c r="D15" s="13" t="str">
        <f>IF(список!D14="","",список!D14)</f>
        <v>подготовительная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x14ac:dyDescent="0.25">
      <c r="A16" s="1">
        <f>список!A15</f>
        <v>14</v>
      </c>
      <c r="B16" s="1" t="str">
        <f>IF(список!B15="","",список!B15)</f>
        <v/>
      </c>
      <c r="C16" s="1">
        <f>IF(список!C15="","",список!C15)</f>
        <v>0</v>
      </c>
      <c r="D16" s="13" t="str">
        <f>IF(список!D15="","",список!D15)</f>
        <v>подготовительная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x14ac:dyDescent="0.25">
      <c r="A17" s="1">
        <f>список!A16</f>
        <v>15</v>
      </c>
      <c r="B17" s="1" t="str">
        <f>IF(список!B16="","",список!B16)</f>
        <v/>
      </c>
      <c r="C17" s="1">
        <f>IF(список!C16="","",список!C16)</f>
        <v>0</v>
      </c>
      <c r="D17" s="13" t="str">
        <f>IF(список!D16="","",список!D16)</f>
        <v>подготовительная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x14ac:dyDescent="0.25">
      <c r="A18" s="1">
        <f>список!A17</f>
        <v>16</v>
      </c>
      <c r="B18" s="1" t="str">
        <f>IF(список!B17="","",список!B17)</f>
        <v/>
      </c>
      <c r="C18" s="1">
        <f>IF(список!C17="","",список!C17)</f>
        <v>0</v>
      </c>
      <c r="D18" s="13" t="str">
        <f>IF(список!D17="","",список!D17)</f>
        <v>подготовительная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x14ac:dyDescent="0.25">
      <c r="A19" s="1">
        <f>список!A18</f>
        <v>17</v>
      </c>
      <c r="B19" s="1" t="str">
        <f>IF(список!B18="","",список!B18)</f>
        <v/>
      </c>
      <c r="C19" s="1">
        <f>IF(список!C18="","",список!C18)</f>
        <v>0</v>
      </c>
      <c r="D19" s="13" t="str">
        <f>IF(список!D18="","",список!D18)</f>
        <v>подготовительная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x14ac:dyDescent="0.25">
      <c r="A20" s="1">
        <f>список!A19</f>
        <v>18</v>
      </c>
      <c r="B20" s="1" t="str">
        <f>IF(список!B19="","",список!B19)</f>
        <v/>
      </c>
      <c r="C20" s="1">
        <f>IF(список!C19="","",список!C19)</f>
        <v>0</v>
      </c>
      <c r="D20" s="13" t="str">
        <f>IF(список!D19="","",список!D19)</f>
        <v>подготовительная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x14ac:dyDescent="0.25">
      <c r="A21" s="1">
        <f>список!A20</f>
        <v>19</v>
      </c>
      <c r="B21" s="1" t="str">
        <f>IF(список!B20="","",список!B20)</f>
        <v/>
      </c>
      <c r="C21" s="1">
        <f>IF(список!C20="","",список!C20)</f>
        <v>0</v>
      </c>
      <c r="D21" s="13" t="str">
        <f>IF(список!D20="","",список!D20)</f>
        <v>подготовительная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x14ac:dyDescent="0.25">
      <c r="A22" s="1">
        <f>список!A21</f>
        <v>20</v>
      </c>
      <c r="B22" s="1" t="str">
        <f>IF(список!B21="","",список!B21)</f>
        <v/>
      </c>
      <c r="C22" s="1">
        <f>IF(список!C21="","",список!C21)</f>
        <v>0</v>
      </c>
      <c r="D22" s="13" t="str">
        <f>IF(список!D21="","",список!D21)</f>
        <v>подготовительная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x14ac:dyDescent="0.25">
      <c r="A23" s="1">
        <f>список!A22</f>
        <v>21</v>
      </c>
      <c r="B23" s="1" t="str">
        <f>IF(список!B22="","",список!B22)</f>
        <v/>
      </c>
      <c r="C23" s="1">
        <f>IF(список!C22="","",список!C22)</f>
        <v>0</v>
      </c>
      <c r="D23" s="13" t="str">
        <f>IF(список!D22="","",список!D22)</f>
        <v>подготовительная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x14ac:dyDescent="0.25">
      <c r="A24" s="1">
        <f>список!A23</f>
        <v>22</v>
      </c>
      <c r="B24" s="1" t="str">
        <f>IF(список!B23="","",список!B23)</f>
        <v/>
      </c>
      <c r="C24" s="1">
        <f>IF(список!C23="","",список!C23)</f>
        <v>0</v>
      </c>
      <c r="D24" s="13" t="str">
        <f>IF(список!D23="","",список!D23)</f>
        <v>подготовительная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x14ac:dyDescent="0.25">
      <c r="A25" s="1">
        <f>список!A24</f>
        <v>23</v>
      </c>
      <c r="B25" s="1" t="str">
        <f>IF(список!B24="","",список!B24)</f>
        <v/>
      </c>
      <c r="C25" s="1">
        <f>IF(список!C24="","",список!C24)</f>
        <v>0</v>
      </c>
      <c r="D25" s="13" t="str">
        <f>IF(список!D24="","",список!D24)</f>
        <v>подготовительная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x14ac:dyDescent="0.25">
      <c r="A26" s="1">
        <f>список!A25</f>
        <v>24</v>
      </c>
      <c r="B26" s="1" t="str">
        <f>IF(список!B25="","",список!B25)</f>
        <v/>
      </c>
      <c r="C26" s="1">
        <f>IF(список!C25="","",список!C25)</f>
        <v>0</v>
      </c>
      <c r="D26" s="13" t="str">
        <f>IF(список!D25="","",список!D25)</f>
        <v>подготовительная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x14ac:dyDescent="0.25">
      <c r="A27" s="1">
        <f>список!A26</f>
        <v>25</v>
      </c>
      <c r="B27" s="1" t="str">
        <f>IF(список!B26="","",список!B26)</f>
        <v/>
      </c>
      <c r="C27" s="1">
        <f>IF(список!C26="","",список!C26)</f>
        <v>0</v>
      </c>
      <c r="D27" s="13" t="str">
        <f>IF(список!D26="","",список!D26)</f>
        <v>подготовительная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x14ac:dyDescent="0.25">
      <c r="A28" s="1">
        <f>список!A27</f>
        <v>26</v>
      </c>
      <c r="B28" s="1" t="str">
        <f>IF(список!B27="","",список!B27)</f>
        <v/>
      </c>
      <c r="C28" s="1">
        <f>IF(список!C27="","",список!C27)</f>
        <v>0</v>
      </c>
      <c r="D28" s="13" t="str">
        <f>IF(список!D27="","",список!D27)</f>
        <v>подготовительная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x14ac:dyDescent="0.25">
      <c r="A29" s="1">
        <f>список!A28</f>
        <v>27</v>
      </c>
      <c r="B29" s="1" t="str">
        <f>IF(список!B28="","",список!B28)</f>
        <v/>
      </c>
      <c r="C29" s="1">
        <f>IF(список!C28="","",список!C28)</f>
        <v>0</v>
      </c>
      <c r="D29" s="13" t="str">
        <f>IF(список!D28="","",список!D28)</f>
        <v>подготовительная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x14ac:dyDescent="0.25">
      <c r="A30" s="1">
        <f>список!A29</f>
        <v>28</v>
      </c>
      <c r="B30" s="1" t="str">
        <f>IF(список!B29="","",список!B29)</f>
        <v/>
      </c>
      <c r="C30" s="1">
        <f>IF(список!C29="","",список!C29)</f>
        <v>0</v>
      </c>
      <c r="D30" s="13" t="str">
        <f>IF(список!D29="","",список!D29)</f>
        <v>подготовительная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x14ac:dyDescent="0.25">
      <c r="A31" s="1">
        <f>список!A30</f>
        <v>29</v>
      </c>
      <c r="B31" s="1" t="str">
        <f>IF(список!B30="","",список!B30)</f>
        <v/>
      </c>
      <c r="C31" s="1">
        <f>IF(список!C30="","",список!C30)</f>
        <v>0</v>
      </c>
      <c r="D31" s="13" t="str">
        <f>IF(список!D30="","",список!D30)</f>
        <v>подготовительная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x14ac:dyDescent="0.25">
      <c r="A32" s="1">
        <f>список!A31</f>
        <v>30</v>
      </c>
      <c r="B32" s="1">
        <f>IF(список!C8="","",список!C8)</f>
        <v>0</v>
      </c>
      <c r="C32" s="1">
        <f>IF(список!C31="","",список!C31)</f>
        <v>0</v>
      </c>
      <c r="D32" s="13" t="str">
        <f>IF(список!D31="","",список!D31)</f>
        <v>подготовительная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x14ac:dyDescent="0.25">
      <c r="A33" s="1">
        <f>список!A32</f>
        <v>31</v>
      </c>
      <c r="B33" s="1" t="str">
        <f>IF(список!B32="","",список!B32)</f>
        <v/>
      </c>
      <c r="C33" s="1">
        <f>IF(список!C32="","",список!C32)</f>
        <v>0</v>
      </c>
      <c r="D33" s="13" t="str">
        <f>IF(список!D32="","",список!D32)</f>
        <v>подготовительная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U3:V3"/>
    <mergeCell ref="W3:X3"/>
    <mergeCell ref="Y3:Z3"/>
    <mergeCell ref="AA3:AB3"/>
    <mergeCell ref="S3:T3"/>
    <mergeCell ref="I3:J3"/>
    <mergeCell ref="K3:L3"/>
    <mergeCell ref="M3:N3"/>
    <mergeCell ref="O3:P3"/>
    <mergeCell ref="Q3:R3"/>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topLeftCell="A3" workbookViewId="0">
      <selection activeCell="B3" sqref="B3:D33"/>
    </sheetView>
  </sheetViews>
  <sheetFormatPr defaultColWidth="9.140625" defaultRowHeight="15" x14ac:dyDescent="0.2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x14ac:dyDescent="0.25">
      <c r="A1" s="408" t="e">
        <f>#REF!</f>
        <v>#REF!</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x14ac:dyDescent="0.25">
      <c r="A2" s="1" t="str">
        <f>список!A1</f>
        <v>№</v>
      </c>
      <c r="B2" s="1" t="str">
        <f>список!B1</f>
        <v>Фамилия, имя воспитанника</v>
      </c>
      <c r="C2" s="1" t="str">
        <f>список!C1</f>
        <v xml:space="preserve">дата </v>
      </c>
      <c r="D2" s="1" t="str">
        <f>список!D1</f>
        <v>группа</v>
      </c>
      <c r="E2" s="387"/>
      <c r="F2" s="387"/>
      <c r="G2" s="387"/>
      <c r="H2" s="387"/>
      <c r="I2" s="387"/>
      <c r="J2" s="387"/>
    </row>
    <row r="3" spans="1:28" x14ac:dyDescent="0.25">
      <c r="A3" s="1">
        <f>список!A2</f>
        <v>1</v>
      </c>
      <c r="B3" s="1" t="str">
        <f>IF(список!B2="","",список!B2)</f>
        <v/>
      </c>
      <c r="C3" s="1" t="str">
        <f>IF(список!C2="","",список!C2)</f>
        <v/>
      </c>
      <c r="D3" s="13" t="str">
        <f>IF(список!D2="","",список!D2)</f>
        <v>подготовительная группа</v>
      </c>
      <c r="E3" s="387">
        <f>'[1]сырые баллы'!AM3</f>
        <v>35</v>
      </c>
      <c r="F3" s="387"/>
      <c r="G3" s="387">
        <f>'[1]сырые баллы'!AN3</f>
        <v>36</v>
      </c>
      <c r="H3" s="387"/>
      <c r="I3" s="387">
        <f>'[1]сырые баллы'!AO3</f>
        <v>37</v>
      </c>
      <c r="J3" s="387"/>
      <c r="L3" s="406" t="s">
        <v>5</v>
      </c>
      <c r="M3" s="409"/>
    </row>
    <row r="4" spans="1:28" x14ac:dyDescent="0.25">
      <c r="A4" s="1">
        <f>список!A3</f>
        <v>2</v>
      </c>
      <c r="B4" s="1" t="str">
        <f>IF(список!B3="","",список!B3)</f>
        <v/>
      </c>
      <c r="C4" s="1">
        <f>IF(список!C3="","",список!C3)</f>
        <v>0</v>
      </c>
      <c r="D4" s="13" t="str">
        <f>IF(список!D3="","",список!D3)</f>
        <v>подготовительная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406" t="e">
        <f>IF(K4="","",IF(K4&gt;=24,"6 уровень",IF(AND(K4&gt;=18,K4&lt;24),"5 уровень",IF(AND(K4&gt;=13,K4&lt;18),"4 уровень",IF(AND(K4&gt;=9,K4&lt;13),"3 уровень",IF(AND(K4&gt;=3,K4&lt;9),"2 уровень","1 уровень"))))))</f>
        <v>#REF!</v>
      </c>
      <c r="M4" s="407"/>
    </row>
    <row r="5" spans="1:28" x14ac:dyDescent="0.25">
      <c r="A5" s="1">
        <f>список!A4</f>
        <v>3</v>
      </c>
      <c r="B5" s="1" t="str">
        <f>IF(список!B4="","",список!B4)</f>
        <v/>
      </c>
      <c r="C5" s="1">
        <f>IF(список!C4="","",список!C4)</f>
        <v>0</v>
      </c>
      <c r="D5" s="13" t="str">
        <f>IF(список!D4="","",список!D4)</f>
        <v>подготовительная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406" t="e">
        <f t="shared" ref="L5:L33" si="4">IF(K5="","",IF(K5&gt;=24,"6 уровень",IF(AND(K5&gt;=18,K5&lt;24),"5 уровень",IF(AND(K5&gt;=13,K5&lt;18),"4 уровень",IF(AND(K5&gt;=9,K5&lt;13),"3 уровень",IF(AND(K5&gt;=3,K5&lt;9),"2 уровень","1 уровень"))))))</f>
        <v>#REF!</v>
      </c>
      <c r="M5" s="407"/>
    </row>
    <row r="6" spans="1:28" x14ac:dyDescent="0.25">
      <c r="A6" s="1">
        <f>список!A5</f>
        <v>4</v>
      </c>
      <c r="B6" s="1" t="str">
        <f>IF(список!B5="","",список!B5)</f>
        <v/>
      </c>
      <c r="C6" s="1">
        <f>IF(список!C5="","",список!C5)</f>
        <v>0</v>
      </c>
      <c r="D6" s="13" t="str">
        <f>IF(список!D5="","",список!D5)</f>
        <v>подготовительная группа</v>
      </c>
      <c r="E6" s="1" t="e">
        <f>#REF!</f>
        <v>#REF!</v>
      </c>
      <c r="F6" s="1" t="e">
        <f t="shared" si="0"/>
        <v>#REF!</v>
      </c>
      <c r="G6" s="1" t="e">
        <f>#REF!</f>
        <v>#REF!</v>
      </c>
      <c r="H6" s="1" t="e">
        <f t="shared" si="1"/>
        <v>#REF!</v>
      </c>
      <c r="I6" s="1" t="e">
        <f>#REF!</f>
        <v>#REF!</v>
      </c>
      <c r="J6" s="1" t="e">
        <f t="shared" si="2"/>
        <v>#REF!</v>
      </c>
      <c r="K6" s="2" t="e">
        <f t="shared" si="3"/>
        <v>#REF!</v>
      </c>
      <c r="L6" s="406" t="e">
        <f t="shared" si="4"/>
        <v>#REF!</v>
      </c>
      <c r="M6" s="407"/>
    </row>
    <row r="7" spans="1:28" x14ac:dyDescent="0.25">
      <c r="A7" s="1">
        <f>список!A6</f>
        <v>5</v>
      </c>
      <c r="B7" s="1" t="str">
        <f>IF(список!B6="","",список!B6)</f>
        <v/>
      </c>
      <c r="C7" s="1">
        <f>IF(список!C6="","",список!C6)</f>
        <v>0</v>
      </c>
      <c r="D7" s="13" t="str">
        <f>IF(список!D6="","",список!D6)</f>
        <v>подготовительная группа</v>
      </c>
      <c r="E7" s="1" t="e">
        <f>#REF!</f>
        <v>#REF!</v>
      </c>
      <c r="F7" s="1" t="e">
        <f t="shared" si="0"/>
        <v>#REF!</v>
      </c>
      <c r="G7" s="1" t="e">
        <f>#REF!</f>
        <v>#REF!</v>
      </c>
      <c r="H7" s="1" t="e">
        <f t="shared" si="1"/>
        <v>#REF!</v>
      </c>
      <c r="I7" s="1" t="e">
        <f>#REF!</f>
        <v>#REF!</v>
      </c>
      <c r="J7" s="1" t="e">
        <f t="shared" si="2"/>
        <v>#REF!</v>
      </c>
      <c r="K7" s="2" t="e">
        <f t="shared" si="3"/>
        <v>#REF!</v>
      </c>
      <c r="L7" s="406" t="e">
        <f t="shared" si="4"/>
        <v>#REF!</v>
      </c>
      <c r="M7" s="407"/>
    </row>
    <row r="8" spans="1:28" x14ac:dyDescent="0.25">
      <c r="A8" s="1">
        <f>список!A7</f>
        <v>6</v>
      </c>
      <c r="B8" s="1" t="str">
        <f>IF(список!B7="","",список!B7)</f>
        <v/>
      </c>
      <c r="C8" s="1">
        <f>IF(список!C7="","",список!C7)</f>
        <v>0</v>
      </c>
      <c r="D8" s="13" t="str">
        <f>IF(список!D7="","",список!D7)</f>
        <v>подготовительная группа</v>
      </c>
      <c r="E8" s="1" t="e">
        <f>#REF!</f>
        <v>#REF!</v>
      </c>
      <c r="F8" s="1" t="e">
        <f t="shared" si="0"/>
        <v>#REF!</v>
      </c>
      <c r="G8" s="1" t="e">
        <f>#REF!</f>
        <v>#REF!</v>
      </c>
      <c r="H8" s="1" t="e">
        <f t="shared" si="1"/>
        <v>#REF!</v>
      </c>
      <c r="I8" s="1" t="e">
        <f>#REF!</f>
        <v>#REF!</v>
      </c>
      <c r="J8" s="1" t="e">
        <f t="shared" si="2"/>
        <v>#REF!</v>
      </c>
      <c r="K8" s="2" t="e">
        <f t="shared" si="3"/>
        <v>#REF!</v>
      </c>
      <c r="L8" s="406" t="e">
        <f t="shared" si="4"/>
        <v>#REF!</v>
      </c>
      <c r="M8" s="407"/>
    </row>
    <row r="9" spans="1:28" x14ac:dyDescent="0.25">
      <c r="A9" s="1">
        <f>список!A8</f>
        <v>7</v>
      </c>
      <c r="B9" s="1" t="str">
        <f>IF(список!B8="","",список!B8)</f>
        <v/>
      </c>
      <c r="C9" s="1" t="e">
        <f>IF(список!#REF!="","",список!#REF!)</f>
        <v>#REF!</v>
      </c>
      <c r="D9" s="13" t="str">
        <f>IF(список!D8="","",список!D8)</f>
        <v>подготовительная группа</v>
      </c>
      <c r="E9" s="1" t="e">
        <f>#REF!</f>
        <v>#REF!</v>
      </c>
      <c r="F9" s="1" t="e">
        <f t="shared" si="0"/>
        <v>#REF!</v>
      </c>
      <c r="G9" s="1" t="e">
        <f>#REF!</f>
        <v>#REF!</v>
      </c>
      <c r="H9" s="1" t="e">
        <f t="shared" si="1"/>
        <v>#REF!</v>
      </c>
      <c r="I9" s="1" t="e">
        <f>#REF!</f>
        <v>#REF!</v>
      </c>
      <c r="J9" s="1" t="e">
        <f t="shared" si="2"/>
        <v>#REF!</v>
      </c>
      <c r="K9" s="2" t="e">
        <f t="shared" si="3"/>
        <v>#REF!</v>
      </c>
      <c r="L9" s="406" t="e">
        <f t="shared" si="4"/>
        <v>#REF!</v>
      </c>
      <c r="M9" s="407"/>
    </row>
    <row r="10" spans="1:28" x14ac:dyDescent="0.25">
      <c r="A10" s="1">
        <f>список!A9</f>
        <v>8</v>
      </c>
      <c r="B10" s="1" t="str">
        <f>IF(список!B9="","",список!B9)</f>
        <v/>
      </c>
      <c r="C10" s="1">
        <f>IF(список!C9="","",список!C9)</f>
        <v>0</v>
      </c>
      <c r="D10" s="13" t="str">
        <f>IF(список!D9="","",список!D9)</f>
        <v>подготовительная группа</v>
      </c>
      <c r="E10" s="1" t="e">
        <f>#REF!</f>
        <v>#REF!</v>
      </c>
      <c r="F10" s="1" t="e">
        <f t="shared" si="0"/>
        <v>#REF!</v>
      </c>
      <c r="G10" s="1" t="e">
        <f>#REF!</f>
        <v>#REF!</v>
      </c>
      <c r="H10" s="1" t="e">
        <f t="shared" si="1"/>
        <v>#REF!</v>
      </c>
      <c r="I10" s="1" t="e">
        <f>#REF!</f>
        <v>#REF!</v>
      </c>
      <c r="J10" s="1" t="e">
        <f t="shared" si="2"/>
        <v>#REF!</v>
      </c>
      <c r="K10" s="2" t="e">
        <f t="shared" si="3"/>
        <v>#REF!</v>
      </c>
      <c r="L10" s="406" t="e">
        <f t="shared" si="4"/>
        <v>#REF!</v>
      </c>
      <c r="M10" s="407"/>
    </row>
    <row r="11" spans="1:28" x14ac:dyDescent="0.25">
      <c r="A11" s="1">
        <f>список!A10</f>
        <v>9</v>
      </c>
      <c r="B11" s="1" t="str">
        <f>IF(список!B10="","",список!B10)</f>
        <v/>
      </c>
      <c r="C11" s="1">
        <f>IF(список!C10="","",список!C10)</f>
        <v>0</v>
      </c>
      <c r="D11" s="13" t="str">
        <f>IF(список!D10="","",список!D10)</f>
        <v>подготовительная группа</v>
      </c>
      <c r="E11" s="1" t="e">
        <f>#REF!</f>
        <v>#REF!</v>
      </c>
      <c r="F11" s="1" t="e">
        <f t="shared" si="0"/>
        <v>#REF!</v>
      </c>
      <c r="G11" s="1" t="e">
        <f>#REF!</f>
        <v>#REF!</v>
      </c>
      <c r="H11" s="1" t="e">
        <f t="shared" si="1"/>
        <v>#REF!</v>
      </c>
      <c r="I11" s="1" t="e">
        <f>#REF!</f>
        <v>#REF!</v>
      </c>
      <c r="J11" s="1" t="e">
        <f t="shared" si="2"/>
        <v>#REF!</v>
      </c>
      <c r="K11" s="2" t="e">
        <f t="shared" si="3"/>
        <v>#REF!</v>
      </c>
      <c r="L11" s="406" t="e">
        <f t="shared" si="4"/>
        <v>#REF!</v>
      </c>
      <c r="M11" s="407"/>
    </row>
    <row r="12" spans="1:28" x14ac:dyDescent="0.25">
      <c r="A12" s="1">
        <f>список!A11</f>
        <v>10</v>
      </c>
      <c r="B12" s="1" t="str">
        <f>IF(список!B11="","",список!B11)</f>
        <v/>
      </c>
      <c r="C12" s="1">
        <f>IF(список!C11="","",список!C11)</f>
        <v>0</v>
      </c>
      <c r="D12" s="13" t="str">
        <f>IF(список!D11="","",список!D11)</f>
        <v>подготовительная группа</v>
      </c>
      <c r="E12" s="1" t="e">
        <f>#REF!</f>
        <v>#REF!</v>
      </c>
      <c r="F12" s="1" t="e">
        <f t="shared" si="0"/>
        <v>#REF!</v>
      </c>
      <c r="G12" s="1" t="e">
        <f>#REF!</f>
        <v>#REF!</v>
      </c>
      <c r="H12" s="1" t="e">
        <f t="shared" si="1"/>
        <v>#REF!</v>
      </c>
      <c r="I12" s="1" t="e">
        <f>#REF!</f>
        <v>#REF!</v>
      </c>
      <c r="J12" s="1" t="e">
        <f t="shared" si="2"/>
        <v>#REF!</v>
      </c>
      <c r="K12" s="2" t="e">
        <f t="shared" si="3"/>
        <v>#REF!</v>
      </c>
      <c r="L12" s="406" t="e">
        <f t="shared" si="4"/>
        <v>#REF!</v>
      </c>
      <c r="M12" s="407"/>
    </row>
    <row r="13" spans="1:28" x14ac:dyDescent="0.25">
      <c r="A13" s="1">
        <f>список!A12</f>
        <v>11</v>
      </c>
      <c r="B13" s="1" t="str">
        <f>IF(список!B12="","",список!B12)</f>
        <v/>
      </c>
      <c r="C13" s="1">
        <f>IF(список!C12="","",список!C12)</f>
        <v>0</v>
      </c>
      <c r="D13" s="13" t="str">
        <f>IF(список!D12="","",список!D12)</f>
        <v>подготовительная группа</v>
      </c>
      <c r="E13" s="1" t="e">
        <f>#REF!</f>
        <v>#REF!</v>
      </c>
      <c r="F13" s="1" t="e">
        <f t="shared" si="0"/>
        <v>#REF!</v>
      </c>
      <c r="G13" s="1" t="e">
        <f>#REF!</f>
        <v>#REF!</v>
      </c>
      <c r="H13" s="1" t="e">
        <f t="shared" si="1"/>
        <v>#REF!</v>
      </c>
      <c r="I13" s="1" t="e">
        <f>#REF!</f>
        <v>#REF!</v>
      </c>
      <c r="J13" s="1" t="e">
        <f t="shared" si="2"/>
        <v>#REF!</v>
      </c>
      <c r="K13" s="2" t="e">
        <f t="shared" si="3"/>
        <v>#REF!</v>
      </c>
      <c r="L13" s="406" t="e">
        <f t="shared" si="4"/>
        <v>#REF!</v>
      </c>
      <c r="M13" s="407"/>
    </row>
    <row r="14" spans="1:28" x14ac:dyDescent="0.25">
      <c r="A14" s="1">
        <f>список!A14</f>
        <v>13</v>
      </c>
      <c r="B14" s="1" t="str">
        <f>IF(список!B14="","",список!B14)</f>
        <v/>
      </c>
      <c r="C14" s="1">
        <f>IF(список!C14="","",список!C14)</f>
        <v>0</v>
      </c>
      <c r="D14" s="13" t="str">
        <f>IF(список!D14="","",список!D14)</f>
        <v>подготовительная группа</v>
      </c>
      <c r="E14" s="1" t="e">
        <f>#REF!</f>
        <v>#REF!</v>
      </c>
      <c r="F14" s="1" t="e">
        <f t="shared" si="0"/>
        <v>#REF!</v>
      </c>
      <c r="G14" s="1" t="e">
        <f>#REF!</f>
        <v>#REF!</v>
      </c>
      <c r="H14" s="1" t="e">
        <f t="shared" si="1"/>
        <v>#REF!</v>
      </c>
      <c r="I14" s="1" t="e">
        <f>#REF!</f>
        <v>#REF!</v>
      </c>
      <c r="J14" s="1" t="e">
        <f t="shared" si="2"/>
        <v>#REF!</v>
      </c>
      <c r="K14" s="2" t="e">
        <f t="shared" si="3"/>
        <v>#REF!</v>
      </c>
      <c r="L14" s="406" t="e">
        <f t="shared" si="4"/>
        <v>#REF!</v>
      </c>
      <c r="M14" s="407"/>
    </row>
    <row r="15" spans="1:28" x14ac:dyDescent="0.25">
      <c r="A15" s="1">
        <f>список!A15</f>
        <v>14</v>
      </c>
      <c r="B15" s="1" t="str">
        <f>IF(список!B15="","",список!B15)</f>
        <v/>
      </c>
      <c r="C15" s="1">
        <f>IF(список!C15="","",список!C15)</f>
        <v>0</v>
      </c>
      <c r="D15" s="13" t="str">
        <f>IF(список!D15="","",список!D15)</f>
        <v>подготовительная группа</v>
      </c>
      <c r="E15" s="1" t="e">
        <f>#REF!</f>
        <v>#REF!</v>
      </c>
      <c r="F15" s="1" t="e">
        <f t="shared" si="0"/>
        <v>#REF!</v>
      </c>
      <c r="G15" s="1" t="e">
        <f>#REF!</f>
        <v>#REF!</v>
      </c>
      <c r="H15" s="1" t="e">
        <f t="shared" si="1"/>
        <v>#REF!</v>
      </c>
      <c r="I15" s="1" t="e">
        <f>#REF!</f>
        <v>#REF!</v>
      </c>
      <c r="J15" s="1" t="e">
        <f t="shared" si="2"/>
        <v>#REF!</v>
      </c>
      <c r="K15" s="2" t="e">
        <f t="shared" si="3"/>
        <v>#REF!</v>
      </c>
      <c r="L15" s="406" t="e">
        <f t="shared" si="4"/>
        <v>#REF!</v>
      </c>
      <c r="M15" s="407"/>
    </row>
    <row r="16" spans="1:28" x14ac:dyDescent="0.25">
      <c r="A16" s="1">
        <f>список!A16</f>
        <v>15</v>
      </c>
      <c r="B16" s="1" t="str">
        <f>IF(список!B16="","",список!B16)</f>
        <v/>
      </c>
      <c r="C16" s="1">
        <f>IF(список!C16="","",список!C16)</f>
        <v>0</v>
      </c>
      <c r="D16" s="13" t="str">
        <f>IF(список!D16="","",список!D16)</f>
        <v>подготовительная группа</v>
      </c>
      <c r="E16" s="1" t="e">
        <f>#REF!</f>
        <v>#REF!</v>
      </c>
      <c r="F16" s="1" t="e">
        <f t="shared" si="0"/>
        <v>#REF!</v>
      </c>
      <c r="G16" s="1" t="e">
        <f>#REF!</f>
        <v>#REF!</v>
      </c>
      <c r="H16" s="1" t="e">
        <f t="shared" si="1"/>
        <v>#REF!</v>
      </c>
      <c r="I16" s="1" t="e">
        <f>#REF!</f>
        <v>#REF!</v>
      </c>
      <c r="J16" s="1" t="e">
        <f t="shared" si="2"/>
        <v>#REF!</v>
      </c>
      <c r="K16" s="2" t="e">
        <f t="shared" si="3"/>
        <v>#REF!</v>
      </c>
      <c r="L16" s="406" t="e">
        <f t="shared" si="4"/>
        <v>#REF!</v>
      </c>
      <c r="M16" s="407"/>
    </row>
    <row r="17" spans="1:13" x14ac:dyDescent="0.25">
      <c r="A17" s="1">
        <f>список!A17</f>
        <v>16</v>
      </c>
      <c r="B17" s="1" t="str">
        <f>IF(список!B17="","",список!B17)</f>
        <v/>
      </c>
      <c r="C17" s="1">
        <f>IF(список!C17="","",список!C17)</f>
        <v>0</v>
      </c>
      <c r="D17" s="13" t="str">
        <f>IF(список!D17="","",список!D17)</f>
        <v>подготовительная группа</v>
      </c>
      <c r="E17" s="1" t="e">
        <f>#REF!</f>
        <v>#REF!</v>
      </c>
      <c r="F17" s="1" t="e">
        <f t="shared" si="0"/>
        <v>#REF!</v>
      </c>
      <c r="G17" s="1" t="e">
        <f>#REF!</f>
        <v>#REF!</v>
      </c>
      <c r="H17" s="1" t="e">
        <f t="shared" si="1"/>
        <v>#REF!</v>
      </c>
      <c r="I17" s="1" t="e">
        <f>#REF!</f>
        <v>#REF!</v>
      </c>
      <c r="J17" s="1" t="e">
        <f t="shared" si="2"/>
        <v>#REF!</v>
      </c>
      <c r="K17" s="2" t="e">
        <f t="shared" si="3"/>
        <v>#REF!</v>
      </c>
      <c r="L17" s="406" t="e">
        <f t="shared" si="4"/>
        <v>#REF!</v>
      </c>
      <c r="M17" s="407"/>
    </row>
    <row r="18" spans="1:13" x14ac:dyDescent="0.25">
      <c r="A18" s="1">
        <f>список!A18</f>
        <v>17</v>
      </c>
      <c r="B18" s="1" t="str">
        <f>IF(список!B18="","",список!B18)</f>
        <v/>
      </c>
      <c r="C18" s="1">
        <f>IF(список!C18="","",список!C18)</f>
        <v>0</v>
      </c>
      <c r="D18" s="13" t="str">
        <f>IF(список!D18="","",список!D18)</f>
        <v>подготовительная группа</v>
      </c>
      <c r="E18" s="1" t="e">
        <f>#REF!</f>
        <v>#REF!</v>
      </c>
      <c r="F18" s="1" t="e">
        <f t="shared" si="0"/>
        <v>#REF!</v>
      </c>
      <c r="G18" s="1" t="e">
        <f>#REF!</f>
        <v>#REF!</v>
      </c>
      <c r="H18" s="1" t="e">
        <f t="shared" si="1"/>
        <v>#REF!</v>
      </c>
      <c r="I18" s="1" t="e">
        <f>#REF!</f>
        <v>#REF!</v>
      </c>
      <c r="J18" s="1" t="e">
        <f t="shared" si="2"/>
        <v>#REF!</v>
      </c>
      <c r="K18" s="2" t="e">
        <f t="shared" si="3"/>
        <v>#REF!</v>
      </c>
      <c r="L18" s="406" t="e">
        <f t="shared" si="4"/>
        <v>#REF!</v>
      </c>
      <c r="M18" s="407"/>
    </row>
    <row r="19" spans="1:13" x14ac:dyDescent="0.25">
      <c r="A19" s="1">
        <f>список!A19</f>
        <v>18</v>
      </c>
      <c r="B19" s="1" t="str">
        <f>IF(список!B19="","",список!B19)</f>
        <v/>
      </c>
      <c r="C19" s="1">
        <f>IF(список!C19="","",список!C19)</f>
        <v>0</v>
      </c>
      <c r="D19" s="13" t="str">
        <f>IF(список!D19="","",список!D19)</f>
        <v>подготовительная группа</v>
      </c>
      <c r="E19" s="1" t="e">
        <f>#REF!</f>
        <v>#REF!</v>
      </c>
      <c r="F19" s="1" t="e">
        <f t="shared" si="0"/>
        <v>#REF!</v>
      </c>
      <c r="G19" s="1" t="e">
        <f>#REF!</f>
        <v>#REF!</v>
      </c>
      <c r="H19" s="1" t="e">
        <f t="shared" si="1"/>
        <v>#REF!</v>
      </c>
      <c r="I19" s="1" t="e">
        <f>#REF!</f>
        <v>#REF!</v>
      </c>
      <c r="J19" s="1" t="e">
        <f t="shared" si="2"/>
        <v>#REF!</v>
      </c>
      <c r="K19" s="2" t="e">
        <f t="shared" si="3"/>
        <v>#REF!</v>
      </c>
      <c r="L19" s="406" t="e">
        <f t="shared" si="4"/>
        <v>#REF!</v>
      </c>
      <c r="M19" s="407"/>
    </row>
    <row r="20" spans="1:13" x14ac:dyDescent="0.25">
      <c r="A20" s="1">
        <f>список!A20</f>
        <v>19</v>
      </c>
      <c r="B20" s="1" t="str">
        <f>IF(список!B20="","",список!B20)</f>
        <v/>
      </c>
      <c r="C20" s="1">
        <f>IF(список!C20="","",список!C20)</f>
        <v>0</v>
      </c>
      <c r="D20" s="13" t="str">
        <f>IF(список!D20="","",список!D20)</f>
        <v>подготовительная группа</v>
      </c>
      <c r="E20" s="1" t="e">
        <f>#REF!</f>
        <v>#REF!</v>
      </c>
      <c r="F20" s="1" t="e">
        <f t="shared" si="0"/>
        <v>#REF!</v>
      </c>
      <c r="G20" s="1" t="e">
        <f>#REF!</f>
        <v>#REF!</v>
      </c>
      <c r="H20" s="1" t="e">
        <f t="shared" si="1"/>
        <v>#REF!</v>
      </c>
      <c r="I20" s="1" t="e">
        <f>#REF!</f>
        <v>#REF!</v>
      </c>
      <c r="J20" s="1" t="e">
        <f t="shared" si="2"/>
        <v>#REF!</v>
      </c>
      <c r="K20" s="2" t="e">
        <f t="shared" si="3"/>
        <v>#REF!</v>
      </c>
      <c r="L20" s="406" t="e">
        <f t="shared" si="4"/>
        <v>#REF!</v>
      </c>
      <c r="M20" s="407"/>
    </row>
    <row r="21" spans="1:13" x14ac:dyDescent="0.25">
      <c r="A21" s="1">
        <f>список!A21</f>
        <v>20</v>
      </c>
      <c r="B21" s="1" t="str">
        <f>IF(список!B21="","",список!B21)</f>
        <v/>
      </c>
      <c r="C21" s="1">
        <f>IF(список!C21="","",список!C21)</f>
        <v>0</v>
      </c>
      <c r="D21" s="13" t="str">
        <f>IF(список!D21="","",список!D21)</f>
        <v>подготовительная группа</v>
      </c>
      <c r="E21" s="1" t="e">
        <f>#REF!</f>
        <v>#REF!</v>
      </c>
      <c r="F21" s="1" t="e">
        <f t="shared" si="0"/>
        <v>#REF!</v>
      </c>
      <c r="G21" s="1" t="e">
        <f>#REF!</f>
        <v>#REF!</v>
      </c>
      <c r="H21" s="1" t="e">
        <f t="shared" si="1"/>
        <v>#REF!</v>
      </c>
      <c r="I21" s="1" t="e">
        <f>#REF!</f>
        <v>#REF!</v>
      </c>
      <c r="J21" s="1" t="e">
        <f t="shared" si="2"/>
        <v>#REF!</v>
      </c>
      <c r="K21" s="2" t="e">
        <f t="shared" si="3"/>
        <v>#REF!</v>
      </c>
      <c r="L21" s="406" t="e">
        <f t="shared" si="4"/>
        <v>#REF!</v>
      </c>
      <c r="M21" s="407"/>
    </row>
    <row r="22" spans="1:13" x14ac:dyDescent="0.25">
      <c r="A22" s="1">
        <f>список!A22</f>
        <v>21</v>
      </c>
      <c r="B22" s="1" t="str">
        <f>IF(список!B22="","",список!B22)</f>
        <v/>
      </c>
      <c r="C22" s="1">
        <f>IF(список!C22="","",список!C22)</f>
        <v>0</v>
      </c>
      <c r="D22" s="13" t="str">
        <f>IF(список!D22="","",список!D22)</f>
        <v>подготовительная группа</v>
      </c>
      <c r="E22" s="1" t="e">
        <f>#REF!</f>
        <v>#REF!</v>
      </c>
      <c r="F22" s="1" t="e">
        <f t="shared" si="0"/>
        <v>#REF!</v>
      </c>
      <c r="G22" s="1" t="e">
        <f>#REF!</f>
        <v>#REF!</v>
      </c>
      <c r="H22" s="1" t="e">
        <f t="shared" si="1"/>
        <v>#REF!</v>
      </c>
      <c r="I22" s="1" t="e">
        <f>#REF!</f>
        <v>#REF!</v>
      </c>
      <c r="J22" s="1" t="e">
        <f t="shared" si="2"/>
        <v>#REF!</v>
      </c>
      <c r="K22" s="2" t="e">
        <f t="shared" si="3"/>
        <v>#REF!</v>
      </c>
      <c r="L22" s="406" t="e">
        <f t="shared" si="4"/>
        <v>#REF!</v>
      </c>
      <c r="M22" s="407"/>
    </row>
    <row r="23" spans="1:13" x14ac:dyDescent="0.25">
      <c r="A23" s="1">
        <f>список!A23</f>
        <v>22</v>
      </c>
      <c r="B23" s="1" t="str">
        <f>IF(список!B23="","",список!B23)</f>
        <v/>
      </c>
      <c r="C23" s="1">
        <f>IF(список!C23="","",список!C23)</f>
        <v>0</v>
      </c>
      <c r="D23" s="13" t="str">
        <f>IF(список!D23="","",список!D23)</f>
        <v>подготовительная группа</v>
      </c>
      <c r="E23" s="1" t="e">
        <f>#REF!</f>
        <v>#REF!</v>
      </c>
      <c r="F23" s="1" t="e">
        <f t="shared" si="0"/>
        <v>#REF!</v>
      </c>
      <c r="G23" s="1" t="e">
        <f>#REF!</f>
        <v>#REF!</v>
      </c>
      <c r="H23" s="1" t="e">
        <f t="shared" si="1"/>
        <v>#REF!</v>
      </c>
      <c r="I23" s="1" t="e">
        <f>#REF!</f>
        <v>#REF!</v>
      </c>
      <c r="J23" s="1" t="e">
        <f t="shared" si="2"/>
        <v>#REF!</v>
      </c>
      <c r="K23" s="2" t="e">
        <f t="shared" si="3"/>
        <v>#REF!</v>
      </c>
      <c r="L23" s="406" t="e">
        <f t="shared" si="4"/>
        <v>#REF!</v>
      </c>
      <c r="M23" s="407"/>
    </row>
    <row r="24" spans="1:13" x14ac:dyDescent="0.25">
      <c r="A24" s="1">
        <f>список!A24</f>
        <v>23</v>
      </c>
      <c r="B24" s="1" t="str">
        <f>IF(список!B24="","",список!B24)</f>
        <v/>
      </c>
      <c r="C24" s="1">
        <f>IF(список!C24="","",список!C24)</f>
        <v>0</v>
      </c>
      <c r="D24" s="13" t="str">
        <f>IF(список!D24="","",список!D24)</f>
        <v>подготовительная группа</v>
      </c>
      <c r="E24" s="1" t="e">
        <f>#REF!</f>
        <v>#REF!</v>
      </c>
      <c r="F24" s="1" t="e">
        <f t="shared" si="0"/>
        <v>#REF!</v>
      </c>
      <c r="G24" s="1" t="e">
        <f>#REF!</f>
        <v>#REF!</v>
      </c>
      <c r="H24" s="1" t="e">
        <f t="shared" si="1"/>
        <v>#REF!</v>
      </c>
      <c r="I24" s="1" t="e">
        <f>#REF!</f>
        <v>#REF!</v>
      </c>
      <c r="J24" s="1" t="e">
        <f t="shared" si="2"/>
        <v>#REF!</v>
      </c>
      <c r="K24" s="2" t="e">
        <f t="shared" si="3"/>
        <v>#REF!</v>
      </c>
      <c r="L24" s="406" t="e">
        <f t="shared" si="4"/>
        <v>#REF!</v>
      </c>
      <c r="M24" s="407"/>
    </row>
    <row r="25" spans="1:13" x14ac:dyDescent="0.25">
      <c r="A25" s="1">
        <f>список!A25</f>
        <v>24</v>
      </c>
      <c r="B25" s="1" t="str">
        <f>IF(список!B25="","",список!B25)</f>
        <v/>
      </c>
      <c r="C25" s="1">
        <f>IF(список!C25="","",список!C25)</f>
        <v>0</v>
      </c>
      <c r="D25" s="13" t="str">
        <f>IF(список!D25="","",список!D25)</f>
        <v>подготовительная группа</v>
      </c>
      <c r="E25" s="1" t="e">
        <f>#REF!</f>
        <v>#REF!</v>
      </c>
      <c r="F25" s="1" t="e">
        <f t="shared" si="0"/>
        <v>#REF!</v>
      </c>
      <c r="G25" s="1" t="e">
        <f>#REF!</f>
        <v>#REF!</v>
      </c>
      <c r="H25" s="1" t="e">
        <f t="shared" si="1"/>
        <v>#REF!</v>
      </c>
      <c r="I25" s="1" t="e">
        <f>#REF!</f>
        <v>#REF!</v>
      </c>
      <c r="J25" s="1" t="e">
        <f t="shared" si="2"/>
        <v>#REF!</v>
      </c>
      <c r="K25" s="2" t="e">
        <f t="shared" si="3"/>
        <v>#REF!</v>
      </c>
      <c r="L25" s="406" t="e">
        <f t="shared" si="4"/>
        <v>#REF!</v>
      </c>
      <c r="M25" s="407"/>
    </row>
    <row r="26" spans="1:13" x14ac:dyDescent="0.25">
      <c r="A26" s="1">
        <f>список!A26</f>
        <v>25</v>
      </c>
      <c r="B26" s="1" t="str">
        <f>IF(список!B26="","",список!B26)</f>
        <v/>
      </c>
      <c r="C26" s="1">
        <f>IF(список!C26="","",список!C26)</f>
        <v>0</v>
      </c>
      <c r="D26" s="13" t="str">
        <f>IF(список!D26="","",список!D26)</f>
        <v>подготовительная группа</v>
      </c>
      <c r="E26" s="1" t="e">
        <f>#REF!</f>
        <v>#REF!</v>
      </c>
      <c r="F26" s="1" t="e">
        <f t="shared" si="0"/>
        <v>#REF!</v>
      </c>
      <c r="G26" s="1" t="e">
        <f>#REF!</f>
        <v>#REF!</v>
      </c>
      <c r="H26" s="1" t="e">
        <f t="shared" si="1"/>
        <v>#REF!</v>
      </c>
      <c r="I26" s="1" t="e">
        <f>#REF!</f>
        <v>#REF!</v>
      </c>
      <c r="J26" s="1" t="e">
        <f t="shared" si="2"/>
        <v>#REF!</v>
      </c>
      <c r="K26" s="2" t="e">
        <f t="shared" si="3"/>
        <v>#REF!</v>
      </c>
      <c r="L26" s="406" t="e">
        <f t="shared" si="4"/>
        <v>#REF!</v>
      </c>
      <c r="M26" s="407"/>
    </row>
    <row r="27" spans="1:13" x14ac:dyDescent="0.25">
      <c r="A27" s="1">
        <f>список!A27</f>
        <v>26</v>
      </c>
      <c r="B27" s="1" t="str">
        <f>IF(список!B27="","",список!B27)</f>
        <v/>
      </c>
      <c r="C27" s="1">
        <f>IF(список!C27="","",список!C27)</f>
        <v>0</v>
      </c>
      <c r="D27" s="13" t="str">
        <f>IF(список!D27="","",список!D27)</f>
        <v>подготовительная группа</v>
      </c>
      <c r="E27" s="1" t="e">
        <f>#REF!</f>
        <v>#REF!</v>
      </c>
      <c r="F27" s="1" t="e">
        <f t="shared" si="0"/>
        <v>#REF!</v>
      </c>
      <c r="G27" s="1" t="e">
        <f>#REF!</f>
        <v>#REF!</v>
      </c>
      <c r="H27" s="1" t="e">
        <f t="shared" si="1"/>
        <v>#REF!</v>
      </c>
      <c r="I27" s="1" t="e">
        <f>#REF!</f>
        <v>#REF!</v>
      </c>
      <c r="J27" s="1" t="e">
        <f t="shared" si="2"/>
        <v>#REF!</v>
      </c>
      <c r="K27" s="2" t="e">
        <f t="shared" si="3"/>
        <v>#REF!</v>
      </c>
      <c r="L27" s="406" t="e">
        <f t="shared" si="4"/>
        <v>#REF!</v>
      </c>
      <c r="M27" s="407"/>
    </row>
    <row r="28" spans="1:13" x14ac:dyDescent="0.25">
      <c r="A28" s="1">
        <f>список!A28</f>
        <v>27</v>
      </c>
      <c r="B28" s="1" t="str">
        <f>IF(список!B28="","",список!B28)</f>
        <v/>
      </c>
      <c r="C28" s="1">
        <f>IF(список!C28="","",список!C28)</f>
        <v>0</v>
      </c>
      <c r="D28" s="13" t="str">
        <f>IF(список!D28="","",список!D28)</f>
        <v>подготовительная группа</v>
      </c>
      <c r="E28" s="1" t="e">
        <f>#REF!</f>
        <v>#REF!</v>
      </c>
      <c r="F28" s="1" t="e">
        <f t="shared" si="0"/>
        <v>#REF!</v>
      </c>
      <c r="G28" s="1" t="e">
        <f>#REF!</f>
        <v>#REF!</v>
      </c>
      <c r="H28" s="1" t="e">
        <f t="shared" si="1"/>
        <v>#REF!</v>
      </c>
      <c r="I28" s="1" t="e">
        <f>#REF!</f>
        <v>#REF!</v>
      </c>
      <c r="J28" s="1" t="e">
        <f t="shared" si="2"/>
        <v>#REF!</v>
      </c>
      <c r="K28" s="2" t="e">
        <f t="shared" si="3"/>
        <v>#REF!</v>
      </c>
      <c r="L28" s="406" t="e">
        <f t="shared" si="4"/>
        <v>#REF!</v>
      </c>
      <c r="M28" s="407"/>
    </row>
    <row r="29" spans="1:13" x14ac:dyDescent="0.25">
      <c r="A29" s="1">
        <f>список!A29</f>
        <v>28</v>
      </c>
      <c r="B29" s="1" t="str">
        <f>IF(список!B29="","",список!B29)</f>
        <v/>
      </c>
      <c r="C29" s="1">
        <f>IF(список!C29="","",список!C29)</f>
        <v>0</v>
      </c>
      <c r="D29" s="13" t="str">
        <f>IF(список!D29="","",список!D29)</f>
        <v>подготовительная группа</v>
      </c>
      <c r="E29" s="1" t="e">
        <f>#REF!</f>
        <v>#REF!</v>
      </c>
      <c r="F29" s="1" t="e">
        <f t="shared" si="0"/>
        <v>#REF!</v>
      </c>
      <c r="G29" s="1" t="e">
        <f>#REF!</f>
        <v>#REF!</v>
      </c>
      <c r="H29" s="1" t="e">
        <f t="shared" si="1"/>
        <v>#REF!</v>
      </c>
      <c r="I29" s="1" t="e">
        <f>#REF!</f>
        <v>#REF!</v>
      </c>
      <c r="J29" s="1" t="e">
        <f t="shared" si="2"/>
        <v>#REF!</v>
      </c>
      <c r="K29" s="2" t="e">
        <f t="shared" si="3"/>
        <v>#REF!</v>
      </c>
      <c r="L29" s="406" t="e">
        <f t="shared" si="4"/>
        <v>#REF!</v>
      </c>
      <c r="M29" s="407"/>
    </row>
    <row r="30" spans="1:13" x14ac:dyDescent="0.25">
      <c r="A30" s="1">
        <f>список!A30</f>
        <v>29</v>
      </c>
      <c r="B30" s="1" t="str">
        <f>IF(список!B30="","",список!B30)</f>
        <v/>
      </c>
      <c r="C30" s="1">
        <f>IF(список!C30="","",список!C30)</f>
        <v>0</v>
      </c>
      <c r="D30" s="13" t="str">
        <f>IF(список!D30="","",список!D30)</f>
        <v>подготовительная группа</v>
      </c>
      <c r="E30" s="1" t="e">
        <f>#REF!</f>
        <v>#REF!</v>
      </c>
      <c r="F30" s="1" t="e">
        <f t="shared" si="0"/>
        <v>#REF!</v>
      </c>
      <c r="G30" s="1" t="e">
        <f>#REF!</f>
        <v>#REF!</v>
      </c>
      <c r="H30" s="1" t="e">
        <f t="shared" si="1"/>
        <v>#REF!</v>
      </c>
      <c r="I30" s="1" t="e">
        <f>#REF!</f>
        <v>#REF!</v>
      </c>
      <c r="J30" s="1" t="e">
        <f t="shared" si="2"/>
        <v>#REF!</v>
      </c>
      <c r="K30" s="2" t="e">
        <f t="shared" si="3"/>
        <v>#REF!</v>
      </c>
      <c r="L30" s="406" t="e">
        <f t="shared" si="4"/>
        <v>#REF!</v>
      </c>
      <c r="M30" s="407"/>
    </row>
    <row r="31" spans="1:13" x14ac:dyDescent="0.25">
      <c r="A31" s="1">
        <f>список!A31</f>
        <v>30</v>
      </c>
      <c r="B31" s="1">
        <f>IF(список!C8="","",список!C8)</f>
        <v>0</v>
      </c>
      <c r="C31" s="1">
        <f>IF(список!C31="","",список!C31)</f>
        <v>0</v>
      </c>
      <c r="D31" s="13" t="str">
        <f>IF(список!D31="","",список!D31)</f>
        <v>подготовительная группа</v>
      </c>
      <c r="E31" s="1" t="e">
        <f>#REF!</f>
        <v>#REF!</v>
      </c>
      <c r="F31" s="1" t="e">
        <f t="shared" si="0"/>
        <v>#REF!</v>
      </c>
      <c r="G31" s="1" t="e">
        <f>#REF!</f>
        <v>#REF!</v>
      </c>
      <c r="H31" s="1" t="e">
        <f t="shared" si="1"/>
        <v>#REF!</v>
      </c>
      <c r="I31" s="1" t="e">
        <f>#REF!</f>
        <v>#REF!</v>
      </c>
      <c r="J31" s="1" t="e">
        <f t="shared" si="2"/>
        <v>#REF!</v>
      </c>
      <c r="K31" s="2" t="e">
        <f t="shared" si="3"/>
        <v>#REF!</v>
      </c>
      <c r="L31" s="406" t="e">
        <f t="shared" si="4"/>
        <v>#REF!</v>
      </c>
      <c r="M31" s="407"/>
    </row>
    <row r="32" spans="1:13" x14ac:dyDescent="0.25">
      <c r="A32" s="1">
        <f>список!A32</f>
        <v>31</v>
      </c>
      <c r="B32" s="1" t="str">
        <f>IF(список!B32="","",список!B32)</f>
        <v/>
      </c>
      <c r="C32" s="1">
        <f>IF(список!C32="","",список!C32)</f>
        <v>0</v>
      </c>
      <c r="D32" s="13" t="str">
        <f>IF(список!D32="","",список!D32)</f>
        <v>подготовительная группа</v>
      </c>
      <c r="E32" s="1" t="e">
        <f>#REF!</f>
        <v>#REF!</v>
      </c>
      <c r="F32" s="1" t="e">
        <f t="shared" si="0"/>
        <v>#REF!</v>
      </c>
      <c r="G32" s="1" t="e">
        <f>#REF!</f>
        <v>#REF!</v>
      </c>
      <c r="H32" s="1" t="e">
        <f t="shared" si="1"/>
        <v>#REF!</v>
      </c>
      <c r="I32" s="1" t="e">
        <f>#REF!</f>
        <v>#REF!</v>
      </c>
      <c r="J32" s="1" t="e">
        <f t="shared" si="2"/>
        <v>#REF!</v>
      </c>
      <c r="K32" s="2" t="e">
        <f t="shared" si="3"/>
        <v>#REF!</v>
      </c>
      <c r="L32" s="406" t="e">
        <f t="shared" si="4"/>
        <v>#REF!</v>
      </c>
      <c r="M32" s="407"/>
    </row>
    <row r="33" spans="1:13" x14ac:dyDescent="0.25">
      <c r="A33" s="1">
        <f>список!A33</f>
        <v>32</v>
      </c>
      <c r="B33" s="1" t="str">
        <f>IF(список!B33="","",список!B33)</f>
        <v/>
      </c>
      <c r="C33" s="1">
        <f>IF(список!C33="","",список!C33)</f>
        <v>0</v>
      </c>
      <c r="D33" s="13" t="str">
        <f>IF(список!D33="","",список!D33)</f>
        <v>подготовительная группа</v>
      </c>
      <c r="E33" s="1" t="e">
        <f>#REF!</f>
        <v>#REF!</v>
      </c>
      <c r="F33" s="1" t="e">
        <f t="shared" si="0"/>
        <v>#REF!</v>
      </c>
      <c r="G33" s="1" t="e">
        <f>#REF!</f>
        <v>#REF!</v>
      </c>
      <c r="H33" s="1" t="e">
        <f t="shared" si="1"/>
        <v>#REF!</v>
      </c>
      <c r="I33" s="1" t="e">
        <f>#REF!</f>
        <v>#REF!</v>
      </c>
      <c r="J33" s="1" t="e">
        <f t="shared" si="2"/>
        <v>#REF!</v>
      </c>
      <c r="K33" s="2" t="e">
        <f t="shared" si="3"/>
        <v>#REF!</v>
      </c>
      <c r="L33" s="406" t="e">
        <f t="shared" si="4"/>
        <v>#REF!</v>
      </c>
      <c r="M33" s="407"/>
    </row>
    <row r="34" spans="1:13" x14ac:dyDescent="0.25">
      <c r="K34" s="2"/>
      <c r="L34" s="406"/>
      <c r="M34" s="407"/>
    </row>
  </sheetData>
  <mergeCells count="37">
    <mergeCell ref="L28:M28"/>
    <mergeCell ref="L26:M26"/>
    <mergeCell ref="L27:M27"/>
    <mergeCell ref="L16:M16"/>
    <mergeCell ref="L18:M18"/>
    <mergeCell ref="L19:M19"/>
    <mergeCell ref="L20:M20"/>
    <mergeCell ref="L21:M21"/>
    <mergeCell ref="L22:M22"/>
    <mergeCell ref="L23:M23"/>
    <mergeCell ref="L24:M24"/>
    <mergeCell ref="L25:M25"/>
    <mergeCell ref="L34:M34"/>
    <mergeCell ref="L29:M29"/>
    <mergeCell ref="L30:M30"/>
    <mergeCell ref="L31:M31"/>
    <mergeCell ref="L32:M32"/>
    <mergeCell ref="L33:M33"/>
    <mergeCell ref="L6:M6"/>
    <mergeCell ref="L7:M7"/>
    <mergeCell ref="L8:M8"/>
    <mergeCell ref="L9:M9"/>
    <mergeCell ref="L17:M17"/>
    <mergeCell ref="L12:M12"/>
    <mergeCell ref="L13:M13"/>
    <mergeCell ref="L10:M10"/>
    <mergeCell ref="L11:M11"/>
    <mergeCell ref="L14:M14"/>
    <mergeCell ref="L15:M15"/>
    <mergeCell ref="L4:M4"/>
    <mergeCell ref="L5:M5"/>
    <mergeCell ref="A1:AB1"/>
    <mergeCell ref="E2:J2"/>
    <mergeCell ref="E3:F3"/>
    <mergeCell ref="G3:H3"/>
    <mergeCell ref="I3:J3"/>
    <mergeCell ref="L3:M3"/>
  </mergeCells>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topLeftCell="A3" workbookViewId="0">
      <selection activeCell="B3" sqref="B3:D33"/>
    </sheetView>
  </sheetViews>
  <sheetFormatPr defaultColWidth="9.140625" defaultRowHeight="15" x14ac:dyDescent="0.2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x14ac:dyDescent="0.25">
      <c r="A1" s="408" t="e">
        <f>#REF!</f>
        <v>#REF!</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x14ac:dyDescent="0.25">
      <c r="A2" s="1" t="str">
        <f>список!A1</f>
        <v>№</v>
      </c>
      <c r="B2" s="1" t="str">
        <f>список!B1</f>
        <v>Фамилия, имя воспитанника</v>
      </c>
      <c r="C2" s="1" t="str">
        <f>список!C1</f>
        <v xml:space="preserve">дата </v>
      </c>
      <c r="D2" s="1" t="str">
        <f>список!D1</f>
        <v>группа</v>
      </c>
      <c r="E2" s="387"/>
      <c r="F2" s="387"/>
      <c r="G2" s="387"/>
      <c r="H2" s="387"/>
      <c r="I2" s="387"/>
      <c r="J2" s="387"/>
    </row>
    <row r="3" spans="1:28" x14ac:dyDescent="0.25">
      <c r="A3" s="1">
        <f>список!A2</f>
        <v>1</v>
      </c>
      <c r="B3" s="1" t="str">
        <f>IF(список!B2="","",список!B2)</f>
        <v/>
      </c>
      <c r="C3" s="1" t="str">
        <f>IF(список!C2="","",список!C2)</f>
        <v/>
      </c>
      <c r="D3" s="13" t="str">
        <f>IF(список!D2="","",список!D2)</f>
        <v>подготовительная группа</v>
      </c>
      <c r="E3" s="387">
        <f>'[1]сырые баллы'!AM3</f>
        <v>35</v>
      </c>
      <c r="F3" s="387"/>
      <c r="G3" s="387">
        <f>'[1]сырые баллы'!AN3</f>
        <v>36</v>
      </c>
      <c r="H3" s="387"/>
      <c r="I3" s="387">
        <f>'[1]сырые баллы'!AO3</f>
        <v>37</v>
      </c>
      <c r="J3" s="387"/>
      <c r="L3" s="406" t="s">
        <v>5</v>
      </c>
      <c r="M3" s="409"/>
    </row>
    <row r="4" spans="1:28" x14ac:dyDescent="0.25">
      <c r="A4" s="1">
        <f>список!A3</f>
        <v>2</v>
      </c>
      <c r="B4" s="1" t="str">
        <f>IF(список!B3="","",список!B3)</f>
        <v/>
      </c>
      <c r="C4" s="1">
        <f>IF(список!C3="","",список!C3)</f>
        <v>0</v>
      </c>
      <c r="D4" s="13" t="str">
        <f>IF(список!D3="","",список!D3)</f>
        <v>подготовительная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406" t="e">
        <f>IF(K4="","",IF(K4&gt;=24,"6 уровень",IF(AND(K4&gt;=18,K4&lt;24),"5 уровень",IF(AND(K4&gt;=13,K4&lt;18),"4 уровень",IF(AND(K4&gt;=9,K4&lt;13),"3 уровень",IF(AND(K4&gt;=3,K4&lt;9),"2 уровень","1 уровень"))))))</f>
        <v>#REF!</v>
      </c>
      <c r="M4" s="407"/>
    </row>
    <row r="5" spans="1:28" x14ac:dyDescent="0.25">
      <c r="A5" s="1">
        <f>список!A4</f>
        <v>3</v>
      </c>
      <c r="B5" s="1" t="str">
        <f>IF(список!B4="","",список!B4)</f>
        <v/>
      </c>
      <c r="C5" s="1">
        <f>IF(список!C4="","",список!C4)</f>
        <v>0</v>
      </c>
      <c r="D5" s="13" t="str">
        <f>IF(список!D4="","",список!D4)</f>
        <v>подготовительная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406" t="e">
        <f t="shared" ref="L5:L33" si="4">IF(K5="","",IF(K5&gt;=24,"6 уровень",IF(AND(K5&gt;=18,K5&lt;24),"5 уровень",IF(AND(K5&gt;=13,K5&lt;18),"4 уровень",IF(AND(K5&gt;=9,K5&lt;13),"3 уровень",IF(AND(K5&gt;=3,K5&lt;9),"2 уровень","1 уровень"))))))</f>
        <v>#REF!</v>
      </c>
      <c r="M5" s="407"/>
    </row>
    <row r="6" spans="1:28" x14ac:dyDescent="0.25">
      <c r="A6" s="1">
        <f>список!A5</f>
        <v>4</v>
      </c>
      <c r="B6" s="1" t="str">
        <f>IF(список!B5="","",список!B5)</f>
        <v/>
      </c>
      <c r="C6" s="1">
        <f>IF(список!C5="","",список!C5)</f>
        <v>0</v>
      </c>
      <c r="D6" s="13" t="str">
        <f>IF(список!D5="","",список!D5)</f>
        <v>подготовительная группа</v>
      </c>
      <c r="E6" s="1" t="e">
        <f>#REF!</f>
        <v>#REF!</v>
      </c>
      <c r="F6" s="1" t="e">
        <f t="shared" si="0"/>
        <v>#REF!</v>
      </c>
      <c r="G6" s="1" t="e">
        <f>#REF!</f>
        <v>#REF!</v>
      </c>
      <c r="H6" s="1" t="e">
        <f t="shared" si="1"/>
        <v>#REF!</v>
      </c>
      <c r="I6" s="1" t="e">
        <f>#REF!</f>
        <v>#REF!</v>
      </c>
      <c r="J6" s="1" t="e">
        <f t="shared" si="2"/>
        <v>#REF!</v>
      </c>
      <c r="K6" s="2" t="e">
        <f t="shared" si="3"/>
        <v>#REF!</v>
      </c>
      <c r="L6" s="406" t="e">
        <f t="shared" si="4"/>
        <v>#REF!</v>
      </c>
      <c r="M6" s="407"/>
    </row>
    <row r="7" spans="1:28" x14ac:dyDescent="0.25">
      <c r="A7" s="1">
        <f>список!A6</f>
        <v>5</v>
      </c>
      <c r="B7" s="1" t="str">
        <f>IF(список!B6="","",список!B6)</f>
        <v/>
      </c>
      <c r="C7" s="1">
        <f>IF(список!C6="","",список!C6)</f>
        <v>0</v>
      </c>
      <c r="D7" s="13" t="str">
        <f>IF(список!D6="","",список!D6)</f>
        <v>подготовительная группа</v>
      </c>
      <c r="E7" s="1" t="e">
        <f>#REF!</f>
        <v>#REF!</v>
      </c>
      <c r="F7" s="1" t="e">
        <f t="shared" si="0"/>
        <v>#REF!</v>
      </c>
      <c r="G7" s="1" t="e">
        <f>#REF!</f>
        <v>#REF!</v>
      </c>
      <c r="H7" s="1" t="e">
        <f t="shared" si="1"/>
        <v>#REF!</v>
      </c>
      <c r="I7" s="1" t="e">
        <f>#REF!</f>
        <v>#REF!</v>
      </c>
      <c r="J7" s="1" t="e">
        <f t="shared" si="2"/>
        <v>#REF!</v>
      </c>
      <c r="K7" s="2" t="e">
        <f t="shared" si="3"/>
        <v>#REF!</v>
      </c>
      <c r="L7" s="406" t="e">
        <f t="shared" si="4"/>
        <v>#REF!</v>
      </c>
      <c r="M7" s="407"/>
    </row>
    <row r="8" spans="1:28" x14ac:dyDescent="0.25">
      <c r="A8" s="1">
        <f>список!A7</f>
        <v>6</v>
      </c>
      <c r="B8" s="1" t="str">
        <f>IF(список!B7="","",список!B7)</f>
        <v/>
      </c>
      <c r="C8" s="1">
        <f>IF(список!C7="","",список!C7)</f>
        <v>0</v>
      </c>
      <c r="D8" s="13" t="str">
        <f>IF(список!D7="","",список!D7)</f>
        <v>подготовительная группа</v>
      </c>
      <c r="E8" s="1" t="e">
        <f>#REF!</f>
        <v>#REF!</v>
      </c>
      <c r="F8" s="1" t="e">
        <f t="shared" si="0"/>
        <v>#REF!</v>
      </c>
      <c r="G8" s="1" t="e">
        <f>#REF!</f>
        <v>#REF!</v>
      </c>
      <c r="H8" s="1" t="e">
        <f t="shared" si="1"/>
        <v>#REF!</v>
      </c>
      <c r="I8" s="1" t="e">
        <f>#REF!</f>
        <v>#REF!</v>
      </c>
      <c r="J8" s="1" t="e">
        <f t="shared" si="2"/>
        <v>#REF!</v>
      </c>
      <c r="K8" s="2" t="e">
        <f t="shared" si="3"/>
        <v>#REF!</v>
      </c>
      <c r="L8" s="406" t="e">
        <f t="shared" si="4"/>
        <v>#REF!</v>
      </c>
      <c r="M8" s="407"/>
    </row>
    <row r="9" spans="1:28" x14ac:dyDescent="0.25">
      <c r="A9" s="1">
        <f>список!A8</f>
        <v>7</v>
      </c>
      <c r="B9" s="1" t="str">
        <f>IF(список!B8="","",список!B8)</f>
        <v/>
      </c>
      <c r="C9" s="1" t="e">
        <f>IF(список!#REF!="","",список!#REF!)</f>
        <v>#REF!</v>
      </c>
      <c r="D9" s="13" t="str">
        <f>IF(список!D8="","",список!D8)</f>
        <v>подготовительная группа</v>
      </c>
      <c r="E9" s="1" t="e">
        <f>#REF!</f>
        <v>#REF!</v>
      </c>
      <c r="F9" s="1" t="e">
        <f t="shared" si="0"/>
        <v>#REF!</v>
      </c>
      <c r="G9" s="1" t="e">
        <f>#REF!</f>
        <v>#REF!</v>
      </c>
      <c r="H9" s="1" t="e">
        <f t="shared" si="1"/>
        <v>#REF!</v>
      </c>
      <c r="I9" s="1" t="e">
        <f>#REF!</f>
        <v>#REF!</v>
      </c>
      <c r="J9" s="1" t="e">
        <f t="shared" si="2"/>
        <v>#REF!</v>
      </c>
      <c r="K9" s="2" t="e">
        <f t="shared" si="3"/>
        <v>#REF!</v>
      </c>
      <c r="L9" s="406" t="e">
        <f t="shared" si="4"/>
        <v>#REF!</v>
      </c>
      <c r="M9" s="407"/>
    </row>
    <row r="10" spans="1:28" x14ac:dyDescent="0.25">
      <c r="A10" s="1">
        <f>список!A9</f>
        <v>8</v>
      </c>
      <c r="B10" s="1" t="str">
        <f>IF(список!B9="","",список!B9)</f>
        <v/>
      </c>
      <c r="C10" s="1">
        <f>IF(список!C9="","",список!C9)</f>
        <v>0</v>
      </c>
      <c r="D10" s="13" t="str">
        <f>IF(список!D9="","",список!D9)</f>
        <v>подготовительная группа</v>
      </c>
      <c r="E10" s="1" t="e">
        <f>#REF!</f>
        <v>#REF!</v>
      </c>
      <c r="F10" s="1" t="e">
        <f t="shared" si="0"/>
        <v>#REF!</v>
      </c>
      <c r="G10" s="1" t="e">
        <f>#REF!</f>
        <v>#REF!</v>
      </c>
      <c r="H10" s="1" t="e">
        <f t="shared" si="1"/>
        <v>#REF!</v>
      </c>
      <c r="I10" s="1" t="e">
        <f>#REF!</f>
        <v>#REF!</v>
      </c>
      <c r="J10" s="1" t="e">
        <f t="shared" si="2"/>
        <v>#REF!</v>
      </c>
      <c r="K10" s="2" t="e">
        <f t="shared" si="3"/>
        <v>#REF!</v>
      </c>
      <c r="L10" s="406" t="e">
        <f t="shared" si="4"/>
        <v>#REF!</v>
      </c>
      <c r="M10" s="407"/>
    </row>
    <row r="11" spans="1:28" x14ac:dyDescent="0.25">
      <c r="A11" s="1">
        <f>список!A10</f>
        <v>9</v>
      </c>
      <c r="B11" s="1" t="str">
        <f>IF(список!B10="","",список!B10)</f>
        <v/>
      </c>
      <c r="C11" s="1">
        <f>IF(список!C10="","",список!C10)</f>
        <v>0</v>
      </c>
      <c r="D11" s="13" t="str">
        <f>IF(список!D10="","",список!D10)</f>
        <v>подготовительная группа</v>
      </c>
      <c r="E11" s="1" t="e">
        <f>#REF!</f>
        <v>#REF!</v>
      </c>
      <c r="F11" s="1" t="e">
        <f t="shared" si="0"/>
        <v>#REF!</v>
      </c>
      <c r="G11" s="1" t="e">
        <f>#REF!</f>
        <v>#REF!</v>
      </c>
      <c r="H11" s="1" t="e">
        <f t="shared" si="1"/>
        <v>#REF!</v>
      </c>
      <c r="I11" s="1" t="e">
        <f>#REF!</f>
        <v>#REF!</v>
      </c>
      <c r="J11" s="1" t="e">
        <f t="shared" si="2"/>
        <v>#REF!</v>
      </c>
      <c r="K11" s="2" t="e">
        <f t="shared" si="3"/>
        <v>#REF!</v>
      </c>
      <c r="L11" s="406" t="e">
        <f t="shared" si="4"/>
        <v>#REF!</v>
      </c>
      <c r="M11" s="407"/>
    </row>
    <row r="12" spans="1:28" x14ac:dyDescent="0.25">
      <c r="A12" s="1">
        <f>список!A11</f>
        <v>10</v>
      </c>
      <c r="B12" s="1" t="str">
        <f>IF(список!B11="","",список!B11)</f>
        <v/>
      </c>
      <c r="C12" s="1">
        <f>IF(список!C11="","",список!C11)</f>
        <v>0</v>
      </c>
      <c r="D12" s="13" t="str">
        <f>IF(список!D11="","",список!D11)</f>
        <v>подготовительная группа</v>
      </c>
      <c r="E12" s="1" t="e">
        <f>#REF!</f>
        <v>#REF!</v>
      </c>
      <c r="F12" s="1" t="e">
        <f t="shared" si="0"/>
        <v>#REF!</v>
      </c>
      <c r="G12" s="1" t="e">
        <f>#REF!</f>
        <v>#REF!</v>
      </c>
      <c r="H12" s="1" t="e">
        <f t="shared" si="1"/>
        <v>#REF!</v>
      </c>
      <c r="I12" s="1" t="e">
        <f>#REF!</f>
        <v>#REF!</v>
      </c>
      <c r="J12" s="1" t="e">
        <f t="shared" si="2"/>
        <v>#REF!</v>
      </c>
      <c r="K12" s="2" t="e">
        <f t="shared" si="3"/>
        <v>#REF!</v>
      </c>
      <c r="L12" s="406" t="e">
        <f t="shared" si="4"/>
        <v>#REF!</v>
      </c>
      <c r="M12" s="407"/>
    </row>
    <row r="13" spans="1:28" x14ac:dyDescent="0.25">
      <c r="A13" s="1">
        <f>список!A12</f>
        <v>11</v>
      </c>
      <c r="B13" s="1" t="str">
        <f>IF(список!B12="","",список!B12)</f>
        <v/>
      </c>
      <c r="C13" s="1">
        <f>IF(список!C12="","",список!C12)</f>
        <v>0</v>
      </c>
      <c r="D13" s="13" t="str">
        <f>IF(список!D12="","",список!D12)</f>
        <v>подготовительная группа</v>
      </c>
      <c r="E13" s="1" t="e">
        <f>#REF!</f>
        <v>#REF!</v>
      </c>
      <c r="F13" s="1" t="e">
        <f t="shared" si="0"/>
        <v>#REF!</v>
      </c>
      <c r="G13" s="1" t="e">
        <f>#REF!</f>
        <v>#REF!</v>
      </c>
      <c r="H13" s="1" t="e">
        <f t="shared" si="1"/>
        <v>#REF!</v>
      </c>
      <c r="I13" s="1" t="e">
        <f>#REF!</f>
        <v>#REF!</v>
      </c>
      <c r="J13" s="1" t="e">
        <f t="shared" si="2"/>
        <v>#REF!</v>
      </c>
      <c r="K13" s="2" t="e">
        <f t="shared" si="3"/>
        <v>#REF!</v>
      </c>
      <c r="L13" s="406" t="e">
        <f t="shared" si="4"/>
        <v>#REF!</v>
      </c>
      <c r="M13" s="407"/>
    </row>
    <row r="14" spans="1:28" x14ac:dyDescent="0.25">
      <c r="A14" s="1">
        <f>список!A14</f>
        <v>13</v>
      </c>
      <c r="B14" s="1" t="str">
        <f>IF(список!B14="","",список!B14)</f>
        <v/>
      </c>
      <c r="C14" s="1">
        <f>IF(список!C14="","",список!C14)</f>
        <v>0</v>
      </c>
      <c r="D14" s="13" t="str">
        <f>IF(список!D14="","",список!D14)</f>
        <v>подготовительная группа</v>
      </c>
      <c r="E14" s="1" t="e">
        <f>#REF!</f>
        <v>#REF!</v>
      </c>
      <c r="F14" s="1" t="e">
        <f t="shared" si="0"/>
        <v>#REF!</v>
      </c>
      <c r="G14" s="1" t="e">
        <f>#REF!</f>
        <v>#REF!</v>
      </c>
      <c r="H14" s="1" t="e">
        <f t="shared" si="1"/>
        <v>#REF!</v>
      </c>
      <c r="I14" s="1" t="e">
        <f>#REF!</f>
        <v>#REF!</v>
      </c>
      <c r="J14" s="1" t="e">
        <f t="shared" si="2"/>
        <v>#REF!</v>
      </c>
      <c r="K14" s="2" t="e">
        <f t="shared" si="3"/>
        <v>#REF!</v>
      </c>
      <c r="L14" s="406" t="e">
        <f t="shared" si="4"/>
        <v>#REF!</v>
      </c>
      <c r="M14" s="407"/>
    </row>
    <row r="15" spans="1:28" x14ac:dyDescent="0.25">
      <c r="A15" s="1">
        <f>список!A15</f>
        <v>14</v>
      </c>
      <c r="B15" s="1" t="str">
        <f>IF(список!B15="","",список!B15)</f>
        <v/>
      </c>
      <c r="C15" s="1">
        <f>IF(список!C15="","",список!C15)</f>
        <v>0</v>
      </c>
      <c r="D15" s="13" t="str">
        <f>IF(список!D15="","",список!D15)</f>
        <v>подготовительная группа</v>
      </c>
      <c r="E15" s="1" t="e">
        <f>#REF!</f>
        <v>#REF!</v>
      </c>
      <c r="F15" s="1" t="e">
        <f t="shared" si="0"/>
        <v>#REF!</v>
      </c>
      <c r="G15" s="1" t="e">
        <f>#REF!</f>
        <v>#REF!</v>
      </c>
      <c r="H15" s="1" t="e">
        <f t="shared" si="1"/>
        <v>#REF!</v>
      </c>
      <c r="I15" s="1" t="e">
        <f>#REF!</f>
        <v>#REF!</v>
      </c>
      <c r="J15" s="1" t="e">
        <f t="shared" si="2"/>
        <v>#REF!</v>
      </c>
      <c r="K15" s="2" t="e">
        <f t="shared" si="3"/>
        <v>#REF!</v>
      </c>
      <c r="L15" s="406" t="e">
        <f t="shared" si="4"/>
        <v>#REF!</v>
      </c>
      <c r="M15" s="407"/>
    </row>
    <row r="16" spans="1:28" x14ac:dyDescent="0.25">
      <c r="A16" s="1">
        <f>список!A16</f>
        <v>15</v>
      </c>
      <c r="B16" s="1" t="str">
        <f>IF(список!B16="","",список!B16)</f>
        <v/>
      </c>
      <c r="C16" s="1">
        <f>IF(список!C16="","",список!C16)</f>
        <v>0</v>
      </c>
      <c r="D16" s="13" t="str">
        <f>IF(список!D16="","",список!D16)</f>
        <v>подготовительная группа</v>
      </c>
      <c r="E16" s="1" t="e">
        <f>#REF!</f>
        <v>#REF!</v>
      </c>
      <c r="F16" s="1" t="e">
        <f t="shared" si="0"/>
        <v>#REF!</v>
      </c>
      <c r="G16" s="1" t="e">
        <f>#REF!</f>
        <v>#REF!</v>
      </c>
      <c r="H16" s="1" t="e">
        <f t="shared" si="1"/>
        <v>#REF!</v>
      </c>
      <c r="I16" s="1" t="e">
        <f>#REF!</f>
        <v>#REF!</v>
      </c>
      <c r="J16" s="1" t="e">
        <f t="shared" si="2"/>
        <v>#REF!</v>
      </c>
      <c r="K16" s="2" t="e">
        <f t="shared" si="3"/>
        <v>#REF!</v>
      </c>
      <c r="L16" s="406" t="e">
        <f t="shared" si="4"/>
        <v>#REF!</v>
      </c>
      <c r="M16" s="407"/>
    </row>
    <row r="17" spans="1:13" x14ac:dyDescent="0.25">
      <c r="A17" s="1">
        <f>список!A17</f>
        <v>16</v>
      </c>
      <c r="B17" s="1" t="str">
        <f>IF(список!B17="","",список!B17)</f>
        <v/>
      </c>
      <c r="C17" s="1">
        <f>IF(список!C17="","",список!C17)</f>
        <v>0</v>
      </c>
      <c r="D17" s="13" t="str">
        <f>IF(список!D17="","",список!D17)</f>
        <v>подготовительная группа</v>
      </c>
      <c r="E17" s="1" t="e">
        <f>#REF!</f>
        <v>#REF!</v>
      </c>
      <c r="F17" s="1" t="e">
        <f t="shared" si="0"/>
        <v>#REF!</v>
      </c>
      <c r="G17" s="1" t="e">
        <f>#REF!</f>
        <v>#REF!</v>
      </c>
      <c r="H17" s="1" t="e">
        <f t="shared" si="1"/>
        <v>#REF!</v>
      </c>
      <c r="I17" s="1" t="e">
        <f>#REF!</f>
        <v>#REF!</v>
      </c>
      <c r="J17" s="1" t="e">
        <f t="shared" si="2"/>
        <v>#REF!</v>
      </c>
      <c r="K17" s="2" t="e">
        <f t="shared" si="3"/>
        <v>#REF!</v>
      </c>
      <c r="L17" s="406" t="e">
        <f t="shared" si="4"/>
        <v>#REF!</v>
      </c>
      <c r="M17" s="407"/>
    </row>
    <row r="18" spans="1:13" x14ac:dyDescent="0.25">
      <c r="A18" s="1">
        <f>список!A18</f>
        <v>17</v>
      </c>
      <c r="B18" s="1" t="str">
        <f>IF(список!B18="","",список!B18)</f>
        <v/>
      </c>
      <c r="C18" s="1">
        <f>IF(список!C18="","",список!C18)</f>
        <v>0</v>
      </c>
      <c r="D18" s="13" t="str">
        <f>IF(список!D18="","",список!D18)</f>
        <v>подготовительная группа</v>
      </c>
      <c r="E18" s="1" t="e">
        <f>#REF!</f>
        <v>#REF!</v>
      </c>
      <c r="F18" s="1" t="e">
        <f t="shared" si="0"/>
        <v>#REF!</v>
      </c>
      <c r="G18" s="1" t="e">
        <f>#REF!</f>
        <v>#REF!</v>
      </c>
      <c r="H18" s="1" t="e">
        <f t="shared" si="1"/>
        <v>#REF!</v>
      </c>
      <c r="I18" s="1" t="e">
        <f>#REF!</f>
        <v>#REF!</v>
      </c>
      <c r="J18" s="1" t="e">
        <f t="shared" si="2"/>
        <v>#REF!</v>
      </c>
      <c r="K18" s="2" t="e">
        <f t="shared" si="3"/>
        <v>#REF!</v>
      </c>
      <c r="L18" s="406" t="e">
        <f t="shared" si="4"/>
        <v>#REF!</v>
      </c>
      <c r="M18" s="407"/>
    </row>
    <row r="19" spans="1:13" x14ac:dyDescent="0.25">
      <c r="A19" s="1">
        <f>список!A19</f>
        <v>18</v>
      </c>
      <c r="B19" s="1" t="str">
        <f>IF(список!B19="","",список!B19)</f>
        <v/>
      </c>
      <c r="C19" s="1">
        <f>IF(список!C19="","",список!C19)</f>
        <v>0</v>
      </c>
      <c r="D19" s="13" t="str">
        <f>IF(список!D19="","",список!D19)</f>
        <v>подготовительная группа</v>
      </c>
      <c r="E19" s="1" t="e">
        <f>#REF!</f>
        <v>#REF!</v>
      </c>
      <c r="F19" s="1" t="e">
        <f t="shared" si="0"/>
        <v>#REF!</v>
      </c>
      <c r="G19" s="1" t="e">
        <f>#REF!</f>
        <v>#REF!</v>
      </c>
      <c r="H19" s="1" t="e">
        <f t="shared" si="1"/>
        <v>#REF!</v>
      </c>
      <c r="I19" s="1" t="e">
        <f>#REF!</f>
        <v>#REF!</v>
      </c>
      <c r="J19" s="1" t="e">
        <f t="shared" si="2"/>
        <v>#REF!</v>
      </c>
      <c r="K19" s="2" t="e">
        <f t="shared" si="3"/>
        <v>#REF!</v>
      </c>
      <c r="L19" s="406" t="e">
        <f t="shared" si="4"/>
        <v>#REF!</v>
      </c>
      <c r="M19" s="407"/>
    </row>
    <row r="20" spans="1:13" x14ac:dyDescent="0.25">
      <c r="A20" s="1">
        <f>список!A20</f>
        <v>19</v>
      </c>
      <c r="B20" s="1" t="str">
        <f>IF(список!B20="","",список!B20)</f>
        <v/>
      </c>
      <c r="C20" s="1">
        <f>IF(список!C20="","",список!C20)</f>
        <v>0</v>
      </c>
      <c r="D20" s="13" t="str">
        <f>IF(список!D20="","",список!D20)</f>
        <v>подготовительная группа</v>
      </c>
      <c r="E20" s="1" t="e">
        <f>#REF!</f>
        <v>#REF!</v>
      </c>
      <c r="F20" s="1" t="e">
        <f t="shared" si="0"/>
        <v>#REF!</v>
      </c>
      <c r="G20" s="1" t="e">
        <f>#REF!</f>
        <v>#REF!</v>
      </c>
      <c r="H20" s="1" t="e">
        <f t="shared" si="1"/>
        <v>#REF!</v>
      </c>
      <c r="I20" s="1" t="e">
        <f>#REF!</f>
        <v>#REF!</v>
      </c>
      <c r="J20" s="1" t="e">
        <f t="shared" si="2"/>
        <v>#REF!</v>
      </c>
      <c r="K20" s="2" t="e">
        <f t="shared" si="3"/>
        <v>#REF!</v>
      </c>
      <c r="L20" s="406" t="e">
        <f t="shared" si="4"/>
        <v>#REF!</v>
      </c>
      <c r="M20" s="407"/>
    </row>
    <row r="21" spans="1:13" x14ac:dyDescent="0.25">
      <c r="A21" s="1">
        <f>список!A21</f>
        <v>20</v>
      </c>
      <c r="B21" s="1" t="str">
        <f>IF(список!B21="","",список!B21)</f>
        <v/>
      </c>
      <c r="C21" s="1">
        <f>IF(список!C21="","",список!C21)</f>
        <v>0</v>
      </c>
      <c r="D21" s="13" t="str">
        <f>IF(список!D21="","",список!D21)</f>
        <v>подготовительная группа</v>
      </c>
      <c r="E21" s="1" t="e">
        <f>#REF!</f>
        <v>#REF!</v>
      </c>
      <c r="F21" s="1" t="e">
        <f t="shared" si="0"/>
        <v>#REF!</v>
      </c>
      <c r="G21" s="1" t="e">
        <f>#REF!</f>
        <v>#REF!</v>
      </c>
      <c r="H21" s="1" t="e">
        <f t="shared" si="1"/>
        <v>#REF!</v>
      </c>
      <c r="I21" s="1" t="e">
        <f>#REF!</f>
        <v>#REF!</v>
      </c>
      <c r="J21" s="1" t="e">
        <f t="shared" si="2"/>
        <v>#REF!</v>
      </c>
      <c r="K21" s="2" t="e">
        <f t="shared" si="3"/>
        <v>#REF!</v>
      </c>
      <c r="L21" s="406" t="e">
        <f t="shared" si="4"/>
        <v>#REF!</v>
      </c>
      <c r="M21" s="407"/>
    </row>
    <row r="22" spans="1:13" x14ac:dyDescent="0.25">
      <c r="A22" s="1">
        <f>список!A22</f>
        <v>21</v>
      </c>
      <c r="B22" s="1" t="str">
        <f>IF(список!B22="","",список!B22)</f>
        <v/>
      </c>
      <c r="C22" s="1">
        <f>IF(список!C22="","",список!C22)</f>
        <v>0</v>
      </c>
      <c r="D22" s="13" t="str">
        <f>IF(список!D22="","",список!D22)</f>
        <v>подготовительная группа</v>
      </c>
      <c r="E22" s="1" t="e">
        <f>#REF!</f>
        <v>#REF!</v>
      </c>
      <c r="F22" s="1" t="e">
        <f t="shared" si="0"/>
        <v>#REF!</v>
      </c>
      <c r="G22" s="1" t="e">
        <f>#REF!</f>
        <v>#REF!</v>
      </c>
      <c r="H22" s="1" t="e">
        <f t="shared" si="1"/>
        <v>#REF!</v>
      </c>
      <c r="I22" s="1" t="e">
        <f>#REF!</f>
        <v>#REF!</v>
      </c>
      <c r="J22" s="1" t="e">
        <f t="shared" si="2"/>
        <v>#REF!</v>
      </c>
      <c r="K22" s="2" t="e">
        <f t="shared" si="3"/>
        <v>#REF!</v>
      </c>
      <c r="L22" s="406" t="e">
        <f t="shared" si="4"/>
        <v>#REF!</v>
      </c>
      <c r="M22" s="407"/>
    </row>
    <row r="23" spans="1:13" x14ac:dyDescent="0.25">
      <c r="A23" s="1">
        <f>список!A23</f>
        <v>22</v>
      </c>
      <c r="B23" s="1" t="str">
        <f>IF(список!B23="","",список!B23)</f>
        <v/>
      </c>
      <c r="C23" s="1">
        <f>IF(список!C23="","",список!C23)</f>
        <v>0</v>
      </c>
      <c r="D23" s="13" t="str">
        <f>IF(список!D23="","",список!D23)</f>
        <v>подготовительная группа</v>
      </c>
      <c r="E23" s="1" t="e">
        <f>#REF!</f>
        <v>#REF!</v>
      </c>
      <c r="F23" s="1" t="e">
        <f t="shared" si="0"/>
        <v>#REF!</v>
      </c>
      <c r="G23" s="1" t="e">
        <f>#REF!</f>
        <v>#REF!</v>
      </c>
      <c r="H23" s="1" t="e">
        <f t="shared" si="1"/>
        <v>#REF!</v>
      </c>
      <c r="I23" s="1" t="e">
        <f>#REF!</f>
        <v>#REF!</v>
      </c>
      <c r="J23" s="1" t="e">
        <f t="shared" si="2"/>
        <v>#REF!</v>
      </c>
      <c r="K23" s="2" t="e">
        <f t="shared" si="3"/>
        <v>#REF!</v>
      </c>
      <c r="L23" s="406" t="e">
        <f t="shared" si="4"/>
        <v>#REF!</v>
      </c>
      <c r="M23" s="407"/>
    </row>
    <row r="24" spans="1:13" x14ac:dyDescent="0.25">
      <c r="A24" s="1">
        <f>список!A24</f>
        <v>23</v>
      </c>
      <c r="B24" s="1" t="str">
        <f>IF(список!B24="","",список!B24)</f>
        <v/>
      </c>
      <c r="C24" s="1">
        <f>IF(список!C24="","",список!C24)</f>
        <v>0</v>
      </c>
      <c r="D24" s="13" t="str">
        <f>IF(список!D24="","",список!D24)</f>
        <v>подготовительная группа</v>
      </c>
      <c r="E24" s="1" t="e">
        <f>#REF!</f>
        <v>#REF!</v>
      </c>
      <c r="F24" s="1" t="e">
        <f t="shared" si="0"/>
        <v>#REF!</v>
      </c>
      <c r="G24" s="1" t="e">
        <f>#REF!</f>
        <v>#REF!</v>
      </c>
      <c r="H24" s="1" t="e">
        <f t="shared" si="1"/>
        <v>#REF!</v>
      </c>
      <c r="I24" s="1" t="e">
        <f>#REF!</f>
        <v>#REF!</v>
      </c>
      <c r="J24" s="1" t="e">
        <f t="shared" si="2"/>
        <v>#REF!</v>
      </c>
      <c r="K24" s="2" t="e">
        <f t="shared" si="3"/>
        <v>#REF!</v>
      </c>
      <c r="L24" s="406" t="e">
        <f t="shared" si="4"/>
        <v>#REF!</v>
      </c>
      <c r="M24" s="407"/>
    </row>
    <row r="25" spans="1:13" x14ac:dyDescent="0.25">
      <c r="A25" s="1">
        <f>список!A25</f>
        <v>24</v>
      </c>
      <c r="B25" s="1" t="str">
        <f>IF(список!B25="","",список!B25)</f>
        <v/>
      </c>
      <c r="C25" s="1">
        <f>IF(список!C25="","",список!C25)</f>
        <v>0</v>
      </c>
      <c r="D25" s="13" t="str">
        <f>IF(список!D25="","",список!D25)</f>
        <v>подготовительная группа</v>
      </c>
      <c r="E25" s="1" t="e">
        <f>#REF!</f>
        <v>#REF!</v>
      </c>
      <c r="F25" s="1" t="e">
        <f t="shared" si="0"/>
        <v>#REF!</v>
      </c>
      <c r="G25" s="1" t="e">
        <f>#REF!</f>
        <v>#REF!</v>
      </c>
      <c r="H25" s="1" t="e">
        <f t="shared" si="1"/>
        <v>#REF!</v>
      </c>
      <c r="I25" s="1" t="e">
        <f>#REF!</f>
        <v>#REF!</v>
      </c>
      <c r="J25" s="1" t="e">
        <f t="shared" si="2"/>
        <v>#REF!</v>
      </c>
      <c r="K25" s="2" t="e">
        <f t="shared" si="3"/>
        <v>#REF!</v>
      </c>
      <c r="L25" s="406" t="e">
        <f t="shared" si="4"/>
        <v>#REF!</v>
      </c>
      <c r="M25" s="407"/>
    </row>
    <row r="26" spans="1:13" x14ac:dyDescent="0.25">
      <c r="A26" s="1">
        <f>список!A26</f>
        <v>25</v>
      </c>
      <c r="B26" s="1" t="str">
        <f>IF(список!B26="","",список!B26)</f>
        <v/>
      </c>
      <c r="C26" s="1">
        <f>IF(список!C26="","",список!C26)</f>
        <v>0</v>
      </c>
      <c r="D26" s="13" t="str">
        <f>IF(список!D26="","",список!D26)</f>
        <v>подготовительная группа</v>
      </c>
      <c r="E26" s="1" t="e">
        <f>#REF!</f>
        <v>#REF!</v>
      </c>
      <c r="F26" s="1" t="e">
        <f t="shared" si="0"/>
        <v>#REF!</v>
      </c>
      <c r="G26" s="1" t="e">
        <f>#REF!</f>
        <v>#REF!</v>
      </c>
      <c r="H26" s="1" t="e">
        <f t="shared" si="1"/>
        <v>#REF!</v>
      </c>
      <c r="I26" s="1" t="e">
        <f>#REF!</f>
        <v>#REF!</v>
      </c>
      <c r="J26" s="1" t="e">
        <f t="shared" si="2"/>
        <v>#REF!</v>
      </c>
      <c r="K26" s="2" t="e">
        <f t="shared" si="3"/>
        <v>#REF!</v>
      </c>
      <c r="L26" s="406" t="e">
        <f t="shared" si="4"/>
        <v>#REF!</v>
      </c>
      <c r="M26" s="407"/>
    </row>
    <row r="27" spans="1:13" x14ac:dyDescent="0.25">
      <c r="A27" s="1">
        <f>список!A27</f>
        <v>26</v>
      </c>
      <c r="B27" s="1" t="str">
        <f>IF(список!B27="","",список!B27)</f>
        <v/>
      </c>
      <c r="C27" s="1">
        <f>IF(список!C27="","",список!C27)</f>
        <v>0</v>
      </c>
      <c r="D27" s="13" t="str">
        <f>IF(список!D27="","",список!D27)</f>
        <v>подготовительная группа</v>
      </c>
      <c r="E27" s="1" t="e">
        <f>#REF!</f>
        <v>#REF!</v>
      </c>
      <c r="F27" s="1" t="e">
        <f t="shared" si="0"/>
        <v>#REF!</v>
      </c>
      <c r="G27" s="1" t="e">
        <f>#REF!</f>
        <v>#REF!</v>
      </c>
      <c r="H27" s="1" t="e">
        <f t="shared" si="1"/>
        <v>#REF!</v>
      </c>
      <c r="I27" s="1" t="e">
        <f>#REF!</f>
        <v>#REF!</v>
      </c>
      <c r="J27" s="1" t="e">
        <f t="shared" si="2"/>
        <v>#REF!</v>
      </c>
      <c r="K27" s="2" t="e">
        <f t="shared" si="3"/>
        <v>#REF!</v>
      </c>
      <c r="L27" s="406" t="e">
        <f t="shared" si="4"/>
        <v>#REF!</v>
      </c>
      <c r="M27" s="407"/>
    </row>
    <row r="28" spans="1:13" x14ac:dyDescent="0.25">
      <c r="A28" s="1">
        <f>список!A28</f>
        <v>27</v>
      </c>
      <c r="B28" s="1" t="str">
        <f>IF(список!B28="","",список!B28)</f>
        <v/>
      </c>
      <c r="C28" s="1">
        <f>IF(список!C28="","",список!C28)</f>
        <v>0</v>
      </c>
      <c r="D28" s="13" t="str">
        <f>IF(список!D28="","",список!D28)</f>
        <v>подготовительная группа</v>
      </c>
      <c r="E28" s="1" t="e">
        <f>#REF!</f>
        <v>#REF!</v>
      </c>
      <c r="F28" s="1" t="e">
        <f t="shared" si="0"/>
        <v>#REF!</v>
      </c>
      <c r="G28" s="1" t="e">
        <f>#REF!</f>
        <v>#REF!</v>
      </c>
      <c r="H28" s="1" t="e">
        <f t="shared" si="1"/>
        <v>#REF!</v>
      </c>
      <c r="I28" s="1" t="e">
        <f>#REF!</f>
        <v>#REF!</v>
      </c>
      <c r="J28" s="1" t="e">
        <f t="shared" si="2"/>
        <v>#REF!</v>
      </c>
      <c r="K28" s="2" t="e">
        <f t="shared" si="3"/>
        <v>#REF!</v>
      </c>
      <c r="L28" s="406" t="e">
        <f t="shared" si="4"/>
        <v>#REF!</v>
      </c>
      <c r="M28" s="407"/>
    </row>
    <row r="29" spans="1:13" x14ac:dyDescent="0.25">
      <c r="A29" s="1">
        <f>список!A29</f>
        <v>28</v>
      </c>
      <c r="B29" s="1" t="str">
        <f>IF(список!B29="","",список!B29)</f>
        <v/>
      </c>
      <c r="C29" s="1">
        <f>IF(список!C29="","",список!C29)</f>
        <v>0</v>
      </c>
      <c r="D29" s="13" t="str">
        <f>IF(список!D29="","",список!D29)</f>
        <v>подготовительная группа</v>
      </c>
      <c r="E29" s="1" t="e">
        <f>#REF!</f>
        <v>#REF!</v>
      </c>
      <c r="F29" s="1" t="e">
        <f t="shared" si="0"/>
        <v>#REF!</v>
      </c>
      <c r="G29" s="1" t="e">
        <f>#REF!</f>
        <v>#REF!</v>
      </c>
      <c r="H29" s="1" t="e">
        <f t="shared" si="1"/>
        <v>#REF!</v>
      </c>
      <c r="I29" s="1" t="e">
        <f>#REF!</f>
        <v>#REF!</v>
      </c>
      <c r="J29" s="1" t="e">
        <f t="shared" si="2"/>
        <v>#REF!</v>
      </c>
      <c r="K29" s="2" t="e">
        <f t="shared" si="3"/>
        <v>#REF!</v>
      </c>
      <c r="L29" s="406" t="e">
        <f t="shared" si="4"/>
        <v>#REF!</v>
      </c>
      <c r="M29" s="407"/>
    </row>
    <row r="30" spans="1:13" x14ac:dyDescent="0.25">
      <c r="A30" s="1">
        <f>список!A30</f>
        <v>29</v>
      </c>
      <c r="B30" s="1" t="str">
        <f>IF(список!B30="","",список!B30)</f>
        <v/>
      </c>
      <c r="C30" s="1">
        <f>IF(список!C30="","",список!C30)</f>
        <v>0</v>
      </c>
      <c r="D30" s="13" t="str">
        <f>IF(список!D30="","",список!D30)</f>
        <v>подготовительная группа</v>
      </c>
      <c r="E30" s="1" t="e">
        <f>#REF!</f>
        <v>#REF!</v>
      </c>
      <c r="F30" s="1" t="e">
        <f t="shared" si="0"/>
        <v>#REF!</v>
      </c>
      <c r="G30" s="1" t="e">
        <f>#REF!</f>
        <v>#REF!</v>
      </c>
      <c r="H30" s="1" t="e">
        <f t="shared" si="1"/>
        <v>#REF!</v>
      </c>
      <c r="I30" s="1" t="e">
        <f>#REF!</f>
        <v>#REF!</v>
      </c>
      <c r="J30" s="1" t="e">
        <f t="shared" si="2"/>
        <v>#REF!</v>
      </c>
      <c r="K30" s="2" t="e">
        <f t="shared" si="3"/>
        <v>#REF!</v>
      </c>
      <c r="L30" s="406" t="e">
        <f t="shared" si="4"/>
        <v>#REF!</v>
      </c>
      <c r="M30" s="407"/>
    </row>
    <row r="31" spans="1:13" x14ac:dyDescent="0.25">
      <c r="A31" s="1">
        <f>список!A31</f>
        <v>30</v>
      </c>
      <c r="B31" s="1">
        <f>IF(список!C8="","",список!C8)</f>
        <v>0</v>
      </c>
      <c r="C31" s="1">
        <f>IF(список!C31="","",список!C31)</f>
        <v>0</v>
      </c>
      <c r="D31" s="13" t="str">
        <f>IF(список!D31="","",список!D31)</f>
        <v>подготовительная группа</v>
      </c>
      <c r="E31" s="1" t="e">
        <f>#REF!</f>
        <v>#REF!</v>
      </c>
      <c r="F31" s="1" t="e">
        <f t="shared" si="0"/>
        <v>#REF!</v>
      </c>
      <c r="G31" s="1" t="e">
        <f>#REF!</f>
        <v>#REF!</v>
      </c>
      <c r="H31" s="1" t="e">
        <f t="shared" si="1"/>
        <v>#REF!</v>
      </c>
      <c r="I31" s="1" t="e">
        <f>#REF!</f>
        <v>#REF!</v>
      </c>
      <c r="J31" s="1" t="e">
        <f t="shared" si="2"/>
        <v>#REF!</v>
      </c>
      <c r="K31" s="2" t="e">
        <f t="shared" si="3"/>
        <v>#REF!</v>
      </c>
      <c r="L31" s="406" t="e">
        <f t="shared" si="4"/>
        <v>#REF!</v>
      </c>
      <c r="M31" s="407"/>
    </row>
    <row r="32" spans="1:13" x14ac:dyDescent="0.25">
      <c r="A32" s="1">
        <f>список!A32</f>
        <v>31</v>
      </c>
      <c r="B32" s="1" t="str">
        <f>IF(список!B32="","",список!B32)</f>
        <v/>
      </c>
      <c r="C32" s="1">
        <f>IF(список!C32="","",список!C32)</f>
        <v>0</v>
      </c>
      <c r="D32" s="13" t="str">
        <f>IF(список!D32="","",список!D32)</f>
        <v>подготовительная группа</v>
      </c>
      <c r="E32" s="1" t="e">
        <f>#REF!</f>
        <v>#REF!</v>
      </c>
      <c r="F32" s="1" t="e">
        <f t="shared" si="0"/>
        <v>#REF!</v>
      </c>
      <c r="G32" s="1" t="e">
        <f>#REF!</f>
        <v>#REF!</v>
      </c>
      <c r="H32" s="1" t="e">
        <f t="shared" si="1"/>
        <v>#REF!</v>
      </c>
      <c r="I32" s="1" t="e">
        <f>#REF!</f>
        <v>#REF!</v>
      </c>
      <c r="J32" s="1" t="e">
        <f t="shared" si="2"/>
        <v>#REF!</v>
      </c>
      <c r="K32" s="2" t="e">
        <f t="shared" si="3"/>
        <v>#REF!</v>
      </c>
      <c r="L32" s="406" t="e">
        <f t="shared" si="4"/>
        <v>#REF!</v>
      </c>
      <c r="M32" s="407"/>
    </row>
    <row r="33" spans="1:13" x14ac:dyDescent="0.25">
      <c r="A33" s="1">
        <f>список!A33</f>
        <v>32</v>
      </c>
      <c r="B33" s="1" t="str">
        <f>IF(список!B33="","",список!B33)</f>
        <v/>
      </c>
      <c r="C33" s="1">
        <f>IF(список!C33="","",список!C33)</f>
        <v>0</v>
      </c>
      <c r="D33" s="13" t="str">
        <f>IF(список!D33="","",список!D33)</f>
        <v>подготовительная группа</v>
      </c>
      <c r="E33" s="1" t="e">
        <f>#REF!</f>
        <v>#REF!</v>
      </c>
      <c r="F33" s="1" t="e">
        <f t="shared" si="0"/>
        <v>#REF!</v>
      </c>
      <c r="G33" s="1" t="e">
        <f>#REF!</f>
        <v>#REF!</v>
      </c>
      <c r="H33" s="1" t="e">
        <f t="shared" si="1"/>
        <v>#REF!</v>
      </c>
      <c r="I33" s="1" t="e">
        <f>#REF!</f>
        <v>#REF!</v>
      </c>
      <c r="J33" s="1" t="e">
        <f t="shared" si="2"/>
        <v>#REF!</v>
      </c>
      <c r="K33" s="2" t="e">
        <f t="shared" si="3"/>
        <v>#REF!</v>
      </c>
      <c r="L33" s="406" t="e">
        <f t="shared" si="4"/>
        <v>#REF!</v>
      </c>
      <c r="M33" s="407"/>
    </row>
    <row r="34" spans="1:13" x14ac:dyDescent="0.25">
      <c r="K34" s="2"/>
      <c r="L34" s="2"/>
      <c r="M34" s="2"/>
    </row>
  </sheetData>
  <mergeCells count="36">
    <mergeCell ref="L32:M32"/>
    <mergeCell ref="L33:M33"/>
    <mergeCell ref="L22:M22"/>
    <mergeCell ref="L23:M23"/>
    <mergeCell ref="L24:M24"/>
    <mergeCell ref="L25:M25"/>
    <mergeCell ref="L31:M31"/>
    <mergeCell ref="L26:M26"/>
    <mergeCell ref="L27:M27"/>
    <mergeCell ref="L28:M28"/>
    <mergeCell ref="L29:M29"/>
    <mergeCell ref="L30:M30"/>
    <mergeCell ref="L6:M6"/>
    <mergeCell ref="L7:M7"/>
    <mergeCell ref="L20:M20"/>
    <mergeCell ref="L21:M21"/>
    <mergeCell ref="L10:M10"/>
    <mergeCell ref="L11:M11"/>
    <mergeCell ref="L12:M12"/>
    <mergeCell ref="L13:M13"/>
    <mergeCell ref="L14:M14"/>
    <mergeCell ref="L15:M15"/>
    <mergeCell ref="L8:M8"/>
    <mergeCell ref="L9:M9"/>
    <mergeCell ref="L16:M16"/>
    <mergeCell ref="L17:M17"/>
    <mergeCell ref="L18:M18"/>
    <mergeCell ref="L19:M19"/>
    <mergeCell ref="L4:M4"/>
    <mergeCell ref="L5:M5"/>
    <mergeCell ref="A1:AB1"/>
    <mergeCell ref="E2:J2"/>
    <mergeCell ref="E3:F3"/>
    <mergeCell ref="G3:H3"/>
    <mergeCell ref="I3:J3"/>
    <mergeCell ref="L3:M3"/>
  </mergeCells>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70" zoomScaleNormal="70" workbookViewId="0">
      <selection activeCell="Q4" sqref="Q4:U35"/>
    </sheetView>
  </sheetViews>
  <sheetFormatPr defaultColWidth="9.140625" defaultRowHeight="15" x14ac:dyDescent="0.25"/>
  <cols>
    <col min="1" max="1" width="9.140625" style="82"/>
    <col min="2" max="2" width="22.5703125" style="82" customWidth="1"/>
    <col min="3" max="16384" width="9.140625" style="82"/>
  </cols>
  <sheetData>
    <row r="1" spans="1:25" x14ac:dyDescent="0.25">
      <c r="A1" s="352" t="s">
        <v>136</v>
      </c>
      <c r="B1" s="352"/>
      <c r="C1" s="352"/>
      <c r="D1" s="352"/>
      <c r="E1" s="352"/>
      <c r="F1" s="352"/>
      <c r="G1" s="352"/>
      <c r="H1" s="352"/>
      <c r="I1" s="352"/>
      <c r="J1" s="352"/>
      <c r="K1" s="352"/>
      <c r="L1" s="352"/>
      <c r="M1" s="352"/>
      <c r="N1" s="352"/>
      <c r="O1" s="352"/>
      <c r="P1" s="352"/>
      <c r="Q1" s="352"/>
      <c r="R1" s="352"/>
      <c r="S1" s="352"/>
      <c r="T1" s="352"/>
      <c r="U1" s="352"/>
      <c r="V1" s="352"/>
      <c r="W1" s="352"/>
    </row>
    <row r="2" spans="1:25" ht="35.25" customHeight="1" x14ac:dyDescent="0.25">
      <c r="A2" s="335" t="str">
        <f>список!A1</f>
        <v>№</v>
      </c>
      <c r="B2" s="361" t="str">
        <f>список!B1</f>
        <v>Фамилия, имя воспитанника</v>
      </c>
      <c r="C2" s="364" t="str">
        <f>[2]список!C1</f>
        <v xml:space="preserve">дата </v>
      </c>
      <c r="D2" s="357" t="s">
        <v>137</v>
      </c>
      <c r="E2" s="357"/>
      <c r="F2" s="357"/>
      <c r="G2" s="357"/>
      <c r="H2" s="357"/>
      <c r="I2" s="357"/>
      <c r="J2" s="357"/>
      <c r="K2" s="357"/>
      <c r="L2" s="357"/>
      <c r="M2" s="357"/>
      <c r="N2" s="357"/>
      <c r="O2" s="357"/>
      <c r="P2" s="357"/>
      <c r="Q2" s="358" t="s">
        <v>141</v>
      </c>
      <c r="R2" s="359"/>
      <c r="S2" s="359"/>
      <c r="T2" s="359"/>
      <c r="U2" s="359"/>
      <c r="V2" s="359"/>
      <c r="W2" s="360"/>
      <c r="X2" s="325"/>
      <c r="Y2" s="325"/>
    </row>
    <row r="3" spans="1:25" s="87" customFormat="1" ht="250.5" customHeight="1" thickBot="1" x14ac:dyDescent="0.3">
      <c r="A3" s="337"/>
      <c r="B3" s="362"/>
      <c r="C3" s="365"/>
      <c r="D3" s="131" t="s">
        <v>245</v>
      </c>
      <c r="E3" s="131" t="s">
        <v>246</v>
      </c>
      <c r="F3" s="131" t="s">
        <v>247</v>
      </c>
      <c r="G3" s="131" t="s">
        <v>248</v>
      </c>
      <c r="H3" s="131" t="s">
        <v>249</v>
      </c>
      <c r="I3" s="131" t="s">
        <v>250</v>
      </c>
      <c r="J3" s="131" t="s">
        <v>251</v>
      </c>
      <c r="K3" s="131" t="s">
        <v>252</v>
      </c>
      <c r="L3" s="131" t="s">
        <v>253</v>
      </c>
      <c r="M3" s="131" t="s">
        <v>254</v>
      </c>
      <c r="N3" s="131" t="s">
        <v>255</v>
      </c>
      <c r="O3" s="410" t="s">
        <v>0</v>
      </c>
      <c r="P3" s="411"/>
      <c r="Q3" s="144" t="s">
        <v>256</v>
      </c>
      <c r="R3" s="144" t="s">
        <v>257</v>
      </c>
      <c r="S3" s="144" t="s">
        <v>258</v>
      </c>
      <c r="T3" s="144" t="s">
        <v>259</v>
      </c>
      <c r="U3" s="144" t="s">
        <v>260</v>
      </c>
      <c r="V3" s="326" t="s">
        <v>0</v>
      </c>
      <c r="W3" s="326"/>
      <c r="X3" s="412"/>
      <c r="Y3" s="412"/>
    </row>
    <row r="4" spans="1:25" ht="15.75" x14ac:dyDescent="0.25">
      <c r="A4" s="82">
        <f>список!A2</f>
        <v>1</v>
      </c>
      <c r="B4" s="91" t="str">
        <f>IF(список!B2="","",список!B2)</f>
        <v/>
      </c>
      <c r="C4" s="91" t="str">
        <f>IF(список!C2="","",список!C2)</f>
        <v/>
      </c>
      <c r="D4" s="83"/>
      <c r="E4" s="83"/>
      <c r="F4" s="83"/>
      <c r="G4" s="83"/>
      <c r="H4" s="194"/>
      <c r="I4" s="194"/>
      <c r="J4" s="83"/>
      <c r="K4" s="83"/>
      <c r="L4" s="83"/>
      <c r="M4" s="83"/>
      <c r="N4" s="228"/>
      <c r="O4" s="232" t="str">
        <f>IF(D4="","",IF(E4="","",IF(F4="","",IF(G4="","",IF(H4="","",IF(I4="","",IF(J4="","",IF(K4="","",IF(L4="","",IF(M4="","",IF(N4="","",SUM(D4:N4)/11)))))))))))</f>
        <v/>
      </c>
      <c r="P4" s="233" t="str">
        <f>IF(O4="","",IF(O4&gt;1.5,"сформирован",IF(O4&lt;0.5,"не сформирован", "в стадии формирования")))</f>
        <v/>
      </c>
      <c r="Q4" s="194"/>
      <c r="R4" s="194"/>
      <c r="S4" s="194"/>
      <c r="T4" s="194"/>
      <c r="U4" s="246"/>
      <c r="V4" s="232" t="str">
        <f>IF(Q4="","",IF(R4="","",IF(S4="","",IF(T4="","",IF(U4="","",SUM(Q4:U4)/5)))))</f>
        <v/>
      </c>
      <c r="W4" s="233" t="str">
        <f>IF(V4="","",IF(V4&gt;1.5,"сформирован",IF(V4&lt;0.5,"не сформирован", "в стадии формирования")))</f>
        <v/>
      </c>
      <c r="X4" s="250"/>
      <c r="Y4" s="92"/>
    </row>
    <row r="5" spans="1:25" ht="15.75" x14ac:dyDescent="0.25">
      <c r="A5" s="82">
        <f>список!A3</f>
        <v>2</v>
      </c>
      <c r="B5" s="91" t="str">
        <f>IF(список!B3="","",список!B3)</f>
        <v/>
      </c>
      <c r="C5" s="91">
        <f>IF(список!C3="","",список!C3)</f>
        <v>0</v>
      </c>
      <c r="D5" s="83"/>
      <c r="E5" s="83"/>
      <c r="F5" s="83"/>
      <c r="G5" s="83"/>
      <c r="H5" s="193"/>
      <c r="I5" s="193"/>
      <c r="J5" s="83"/>
      <c r="K5" s="83"/>
      <c r="L5" s="83"/>
      <c r="M5" s="83"/>
      <c r="N5" s="228"/>
      <c r="O5" s="244" t="str">
        <f t="shared" ref="O5:O38" si="0">IF(D5="","",IF(E5="","",IF(F5="","",IF(G5="","",IF(H5="","",IF(I5="","",IF(J5="","",IF(K5="","",IF(L5="","",IF(M5="","",IF(N5="","",SUM(D5:N5)/11)))))))))))</f>
        <v/>
      </c>
      <c r="P5" s="245" t="str">
        <f t="shared" ref="P5:P38" si="1">IF(O5="","",IF(O5&gt;1.5,"сформирован",IF(O5&lt;0.5,"не сформирован", "в стадии формирования")))</f>
        <v/>
      </c>
      <c r="Q5" s="193"/>
      <c r="R5" s="193"/>
      <c r="S5" s="193"/>
      <c r="T5" s="193"/>
      <c r="U5" s="237"/>
      <c r="V5" s="244" t="str">
        <f t="shared" ref="V5:V39" si="2">IF(Q5="","",IF(R5="","",IF(S5="","",IF(T5="","",IF(U5="","",SUM(Q5:U5)/5)))))</f>
        <v/>
      </c>
      <c r="W5" s="245" t="str">
        <f t="shared" ref="W5:W39" si="3">IF(V5="","",IF(V5&gt;1.5,"сформирован",IF(V5&lt;0.5,"не сформирован", "в стадии формирования")))</f>
        <v/>
      </c>
      <c r="X5" s="250"/>
      <c r="Y5" s="92"/>
    </row>
    <row r="6" spans="1:25" ht="15.75" x14ac:dyDescent="0.25">
      <c r="A6" s="82">
        <f>список!A4</f>
        <v>3</v>
      </c>
      <c r="B6" s="91" t="str">
        <f>IF(список!B4="","",список!B4)</f>
        <v/>
      </c>
      <c r="C6" s="91">
        <f>IF(список!C4="","",список!C4)</f>
        <v>0</v>
      </c>
      <c r="D6" s="83"/>
      <c r="E6" s="83"/>
      <c r="F6" s="83"/>
      <c r="G6" s="83"/>
      <c r="H6" s="193"/>
      <c r="I6" s="193"/>
      <c r="J6" s="83"/>
      <c r="K6" s="83"/>
      <c r="L6" s="83"/>
      <c r="M6" s="83"/>
      <c r="N6" s="228"/>
      <c r="O6" s="244" t="str">
        <f t="shared" si="0"/>
        <v/>
      </c>
      <c r="P6" s="245" t="str">
        <f t="shared" si="1"/>
        <v/>
      </c>
      <c r="Q6" s="193"/>
      <c r="R6" s="193"/>
      <c r="S6" s="193"/>
      <c r="T6" s="193"/>
      <c r="U6" s="237"/>
      <c r="V6" s="244" t="str">
        <f t="shared" si="2"/>
        <v/>
      </c>
      <c r="W6" s="245" t="str">
        <f t="shared" si="3"/>
        <v/>
      </c>
      <c r="X6" s="250"/>
      <c r="Y6" s="92"/>
    </row>
    <row r="7" spans="1:25" ht="15.75" x14ac:dyDescent="0.25">
      <c r="A7" s="82">
        <f>список!A5</f>
        <v>4</v>
      </c>
      <c r="B7" s="91" t="str">
        <f>IF(список!B5="","",список!B5)</f>
        <v/>
      </c>
      <c r="C7" s="91">
        <f>IF(список!C5="","",список!C5)</f>
        <v>0</v>
      </c>
      <c r="D7" s="83"/>
      <c r="E7" s="83"/>
      <c r="F7" s="83"/>
      <c r="G7" s="83"/>
      <c r="H7" s="193"/>
      <c r="I7" s="193"/>
      <c r="J7" s="83"/>
      <c r="K7" s="83"/>
      <c r="L7" s="83"/>
      <c r="M7" s="83"/>
      <c r="N7" s="228"/>
      <c r="O7" s="244" t="str">
        <f t="shared" si="0"/>
        <v/>
      </c>
      <c r="P7" s="245" t="str">
        <f t="shared" si="1"/>
        <v/>
      </c>
      <c r="Q7" s="193"/>
      <c r="R7" s="193"/>
      <c r="S7" s="193"/>
      <c r="T7" s="193"/>
      <c r="U7" s="237"/>
      <c r="V7" s="244" t="str">
        <f t="shared" si="2"/>
        <v/>
      </c>
      <c r="W7" s="245" t="str">
        <f t="shared" si="3"/>
        <v/>
      </c>
      <c r="X7" s="250"/>
      <c r="Y7" s="92"/>
    </row>
    <row r="8" spans="1:25" ht="15.75" x14ac:dyDescent="0.25">
      <c r="A8" s="82">
        <f>список!A6</f>
        <v>5</v>
      </c>
      <c r="B8" s="91" t="str">
        <f>IF(список!B6="","",список!B6)</f>
        <v/>
      </c>
      <c r="C8" s="91">
        <f>IF(список!C6="","",список!C6)</f>
        <v>0</v>
      </c>
      <c r="D8" s="83"/>
      <c r="E8" s="83"/>
      <c r="F8" s="83"/>
      <c r="G8" s="83"/>
      <c r="H8" s="193"/>
      <c r="I8" s="193"/>
      <c r="J8" s="83"/>
      <c r="K8" s="83"/>
      <c r="L8" s="83"/>
      <c r="M8" s="83"/>
      <c r="N8" s="228"/>
      <c r="O8" s="244" t="str">
        <f t="shared" si="0"/>
        <v/>
      </c>
      <c r="P8" s="245" t="str">
        <f t="shared" si="1"/>
        <v/>
      </c>
      <c r="Q8" s="193"/>
      <c r="R8" s="193"/>
      <c r="S8" s="193"/>
      <c r="T8" s="193"/>
      <c r="U8" s="237"/>
      <c r="V8" s="244" t="str">
        <f t="shared" si="2"/>
        <v/>
      </c>
      <c r="W8" s="245" t="str">
        <f t="shared" si="3"/>
        <v/>
      </c>
      <c r="X8" s="250"/>
      <c r="Y8" s="92"/>
    </row>
    <row r="9" spans="1:25" ht="15.75" x14ac:dyDescent="0.25">
      <c r="A9" s="82">
        <f>список!A7</f>
        <v>6</v>
      </c>
      <c r="B9" s="91" t="str">
        <f>IF(список!B7="","",список!B7)</f>
        <v/>
      </c>
      <c r="C9" s="91">
        <f>IF(список!C7="","",список!C7)</f>
        <v>0</v>
      </c>
      <c r="D9" s="83"/>
      <c r="E9" s="83"/>
      <c r="F9" s="83"/>
      <c r="G9" s="83"/>
      <c r="H9" s="193"/>
      <c r="I9" s="193"/>
      <c r="J9" s="83"/>
      <c r="K9" s="83"/>
      <c r="L9" s="83"/>
      <c r="M9" s="83"/>
      <c r="N9" s="228"/>
      <c r="O9" s="244" t="str">
        <f t="shared" si="0"/>
        <v/>
      </c>
      <c r="P9" s="245" t="str">
        <f t="shared" si="1"/>
        <v/>
      </c>
      <c r="Q9" s="193"/>
      <c r="R9" s="193"/>
      <c r="S9" s="193"/>
      <c r="T9" s="193"/>
      <c r="U9" s="237"/>
      <c r="V9" s="244" t="str">
        <f t="shared" si="2"/>
        <v/>
      </c>
      <c r="W9" s="245" t="str">
        <f t="shared" si="3"/>
        <v/>
      </c>
      <c r="X9" s="250"/>
      <c r="Y9" s="92"/>
    </row>
    <row r="10" spans="1:25" ht="15.75" x14ac:dyDescent="0.25">
      <c r="A10" s="82">
        <f>список!A8</f>
        <v>7</v>
      </c>
      <c r="B10" s="91" t="str">
        <f>IF(список!B8="","",список!B8)</f>
        <v/>
      </c>
      <c r="C10" s="91">
        <f>IF(список!C8="","",список!C8)</f>
        <v>0</v>
      </c>
      <c r="D10" s="83"/>
      <c r="E10" s="83"/>
      <c r="F10" s="83"/>
      <c r="G10" s="83"/>
      <c r="H10" s="193"/>
      <c r="I10" s="193"/>
      <c r="J10" s="83"/>
      <c r="K10" s="83"/>
      <c r="L10" s="83"/>
      <c r="M10" s="83"/>
      <c r="N10" s="228"/>
      <c r="O10" s="244" t="str">
        <f t="shared" si="0"/>
        <v/>
      </c>
      <c r="P10" s="245" t="str">
        <f t="shared" si="1"/>
        <v/>
      </c>
      <c r="Q10" s="193"/>
      <c r="R10" s="193"/>
      <c r="S10" s="193"/>
      <c r="T10" s="193"/>
      <c r="U10" s="237"/>
      <c r="V10" s="244" t="str">
        <f t="shared" si="2"/>
        <v/>
      </c>
      <c r="W10" s="245" t="str">
        <f t="shared" si="3"/>
        <v/>
      </c>
      <c r="X10" s="250"/>
      <c r="Y10" s="92"/>
    </row>
    <row r="11" spans="1:25" ht="15.75" x14ac:dyDescent="0.25">
      <c r="A11" s="82">
        <f>список!A9</f>
        <v>8</v>
      </c>
      <c r="B11" s="91" t="str">
        <f>IF(список!B9="","",список!B9)</f>
        <v/>
      </c>
      <c r="C11" s="91">
        <f>IF(список!C9="","",список!C9)</f>
        <v>0</v>
      </c>
      <c r="D11" s="83"/>
      <c r="E11" s="83"/>
      <c r="F11" s="83"/>
      <c r="G11" s="83"/>
      <c r="H11" s="193"/>
      <c r="I11" s="193"/>
      <c r="J11" s="83"/>
      <c r="K11" s="83"/>
      <c r="L11" s="83"/>
      <c r="M11" s="83"/>
      <c r="N11" s="228"/>
      <c r="O11" s="244" t="str">
        <f t="shared" si="0"/>
        <v/>
      </c>
      <c r="P11" s="245" t="str">
        <f t="shared" si="1"/>
        <v/>
      </c>
      <c r="Q11" s="193"/>
      <c r="R11" s="193"/>
      <c r="S11" s="193"/>
      <c r="T11" s="193"/>
      <c r="U11" s="237"/>
      <c r="V11" s="244" t="str">
        <f t="shared" si="2"/>
        <v/>
      </c>
      <c r="W11" s="245" t="str">
        <f t="shared" si="3"/>
        <v/>
      </c>
      <c r="X11" s="250"/>
      <c r="Y11" s="92"/>
    </row>
    <row r="12" spans="1:25" ht="15.75" x14ac:dyDescent="0.25">
      <c r="A12" s="82">
        <f>список!A10</f>
        <v>9</v>
      </c>
      <c r="B12" s="91" t="str">
        <f>IF(список!B10="","",список!B10)</f>
        <v/>
      </c>
      <c r="C12" s="91">
        <f>IF(список!C10="","",список!C10)</f>
        <v>0</v>
      </c>
      <c r="D12" s="83"/>
      <c r="E12" s="83"/>
      <c r="F12" s="83"/>
      <c r="G12" s="83"/>
      <c r="H12" s="193"/>
      <c r="I12" s="193"/>
      <c r="J12" s="83"/>
      <c r="K12" s="83"/>
      <c r="L12" s="83"/>
      <c r="M12" s="83"/>
      <c r="N12" s="228"/>
      <c r="O12" s="244" t="str">
        <f t="shared" si="0"/>
        <v/>
      </c>
      <c r="P12" s="245" t="str">
        <f t="shared" si="1"/>
        <v/>
      </c>
      <c r="Q12" s="193"/>
      <c r="R12" s="193"/>
      <c r="S12" s="193"/>
      <c r="T12" s="193"/>
      <c r="U12" s="237"/>
      <c r="V12" s="244" t="str">
        <f t="shared" si="2"/>
        <v/>
      </c>
      <c r="W12" s="245" t="str">
        <f t="shared" si="3"/>
        <v/>
      </c>
      <c r="X12" s="250"/>
      <c r="Y12" s="92"/>
    </row>
    <row r="13" spans="1:25" ht="15.75" x14ac:dyDescent="0.25">
      <c r="A13" s="82">
        <f>список!A11</f>
        <v>10</v>
      </c>
      <c r="B13" s="91" t="str">
        <f>IF(список!B11="","",список!B11)</f>
        <v/>
      </c>
      <c r="C13" s="91">
        <f>IF(список!C11="","",список!C11)</f>
        <v>0</v>
      </c>
      <c r="D13" s="83"/>
      <c r="E13" s="83"/>
      <c r="F13" s="83"/>
      <c r="G13" s="83"/>
      <c r="H13" s="193"/>
      <c r="I13" s="193"/>
      <c r="J13" s="83"/>
      <c r="K13" s="83"/>
      <c r="L13" s="83"/>
      <c r="M13" s="83"/>
      <c r="N13" s="228"/>
      <c r="O13" s="244" t="str">
        <f t="shared" si="0"/>
        <v/>
      </c>
      <c r="P13" s="245" t="str">
        <f t="shared" si="1"/>
        <v/>
      </c>
      <c r="Q13" s="193"/>
      <c r="R13" s="193"/>
      <c r="S13" s="193"/>
      <c r="T13" s="193"/>
      <c r="U13" s="237"/>
      <c r="V13" s="244" t="str">
        <f t="shared" si="2"/>
        <v/>
      </c>
      <c r="W13" s="245" t="str">
        <f t="shared" si="3"/>
        <v/>
      </c>
      <c r="X13" s="250"/>
      <c r="Y13" s="92"/>
    </row>
    <row r="14" spans="1:25" ht="15.75" x14ac:dyDescent="0.25">
      <c r="A14" s="82">
        <f>список!A12</f>
        <v>11</v>
      </c>
      <c r="B14" s="91" t="str">
        <f>IF(список!B12="","",список!B12)</f>
        <v/>
      </c>
      <c r="C14" s="91">
        <f>IF(список!C12="","",список!C12)</f>
        <v>0</v>
      </c>
      <c r="D14" s="83"/>
      <c r="E14" s="83"/>
      <c r="F14" s="83"/>
      <c r="G14" s="83"/>
      <c r="H14" s="193"/>
      <c r="I14" s="193"/>
      <c r="J14" s="83"/>
      <c r="K14" s="83"/>
      <c r="L14" s="83"/>
      <c r="M14" s="83"/>
      <c r="N14" s="228"/>
      <c r="O14" s="244" t="str">
        <f t="shared" si="0"/>
        <v/>
      </c>
      <c r="P14" s="245" t="str">
        <f t="shared" si="1"/>
        <v/>
      </c>
      <c r="Q14" s="193"/>
      <c r="R14" s="193"/>
      <c r="S14" s="193"/>
      <c r="T14" s="193"/>
      <c r="U14" s="237"/>
      <c r="V14" s="244" t="str">
        <f t="shared" si="2"/>
        <v/>
      </c>
      <c r="W14" s="245" t="str">
        <f t="shared" si="3"/>
        <v/>
      </c>
      <c r="X14" s="250"/>
      <c r="Y14" s="92"/>
    </row>
    <row r="15" spans="1:25" ht="15.75" x14ac:dyDescent="0.25">
      <c r="A15" s="82">
        <f>список!A13</f>
        <v>12</v>
      </c>
      <c r="B15" s="91" t="str">
        <f>IF(список!B13="","",список!B13)</f>
        <v/>
      </c>
      <c r="C15" s="91">
        <f>IF(список!C13="","",список!C13)</f>
        <v>0</v>
      </c>
      <c r="D15" s="83"/>
      <c r="E15" s="83"/>
      <c r="F15" s="83"/>
      <c r="G15" s="83"/>
      <c r="H15" s="193"/>
      <c r="I15" s="193"/>
      <c r="J15" s="83"/>
      <c r="K15" s="83"/>
      <c r="L15" s="83"/>
      <c r="M15" s="83"/>
      <c r="N15" s="228"/>
      <c r="O15" s="244" t="str">
        <f t="shared" si="0"/>
        <v/>
      </c>
      <c r="P15" s="245" t="str">
        <f t="shared" si="1"/>
        <v/>
      </c>
      <c r="Q15" s="193"/>
      <c r="R15" s="193"/>
      <c r="S15" s="193"/>
      <c r="T15" s="193"/>
      <c r="U15" s="237"/>
      <c r="V15" s="244" t="str">
        <f t="shared" si="2"/>
        <v/>
      </c>
      <c r="W15" s="245" t="str">
        <f t="shared" si="3"/>
        <v/>
      </c>
      <c r="X15" s="250"/>
      <c r="Y15" s="92"/>
    </row>
    <row r="16" spans="1:25" ht="15.75" x14ac:dyDescent="0.25">
      <c r="A16" s="82">
        <f>список!A14</f>
        <v>13</v>
      </c>
      <c r="B16" s="91" t="str">
        <f>IF(список!B14="","",список!B14)</f>
        <v/>
      </c>
      <c r="C16" s="91">
        <f>IF(список!C14="","",список!C14)</f>
        <v>0</v>
      </c>
      <c r="D16" s="83"/>
      <c r="E16" s="83"/>
      <c r="F16" s="83"/>
      <c r="G16" s="83"/>
      <c r="H16" s="193"/>
      <c r="I16" s="193"/>
      <c r="J16" s="83"/>
      <c r="K16" s="83"/>
      <c r="L16" s="83"/>
      <c r="M16" s="83"/>
      <c r="N16" s="228"/>
      <c r="O16" s="244" t="str">
        <f t="shared" si="0"/>
        <v/>
      </c>
      <c r="P16" s="245" t="str">
        <f t="shared" si="1"/>
        <v/>
      </c>
      <c r="Q16" s="193"/>
      <c r="R16" s="193"/>
      <c r="S16" s="193"/>
      <c r="T16" s="193"/>
      <c r="U16" s="237"/>
      <c r="V16" s="244" t="str">
        <f t="shared" si="2"/>
        <v/>
      </c>
      <c r="W16" s="245" t="str">
        <f t="shared" si="3"/>
        <v/>
      </c>
      <c r="X16" s="250"/>
      <c r="Y16" s="92"/>
    </row>
    <row r="17" spans="1:25" ht="15.75" x14ac:dyDescent="0.25">
      <c r="A17" s="82">
        <f>список!A15</f>
        <v>14</v>
      </c>
      <c r="B17" s="91" t="str">
        <f>IF(список!B15="","",список!B15)</f>
        <v/>
      </c>
      <c r="C17" s="91">
        <f>IF(список!C15="","",список!C15)</f>
        <v>0</v>
      </c>
      <c r="D17" s="83"/>
      <c r="E17" s="83"/>
      <c r="F17" s="83"/>
      <c r="G17" s="83"/>
      <c r="H17" s="193"/>
      <c r="I17" s="193"/>
      <c r="J17" s="83"/>
      <c r="K17" s="83"/>
      <c r="L17" s="83"/>
      <c r="M17" s="83"/>
      <c r="N17" s="228"/>
      <c r="O17" s="244" t="str">
        <f t="shared" si="0"/>
        <v/>
      </c>
      <c r="P17" s="245" t="str">
        <f t="shared" si="1"/>
        <v/>
      </c>
      <c r="Q17" s="193"/>
      <c r="R17" s="193"/>
      <c r="S17" s="193"/>
      <c r="T17" s="193"/>
      <c r="U17" s="237"/>
      <c r="V17" s="244" t="str">
        <f t="shared" si="2"/>
        <v/>
      </c>
      <c r="W17" s="245" t="str">
        <f t="shared" si="3"/>
        <v/>
      </c>
      <c r="X17" s="250"/>
      <c r="Y17" s="92"/>
    </row>
    <row r="18" spans="1:25" ht="15.75" x14ac:dyDescent="0.25">
      <c r="A18" s="82">
        <f>список!A16</f>
        <v>15</v>
      </c>
      <c r="B18" s="91" t="str">
        <f>IF(список!B16="","",список!B16)</f>
        <v/>
      </c>
      <c r="C18" s="91">
        <f>IF(список!C16="","",список!C16)</f>
        <v>0</v>
      </c>
      <c r="D18" s="83"/>
      <c r="E18" s="83"/>
      <c r="F18" s="83"/>
      <c r="G18" s="83"/>
      <c r="H18" s="193"/>
      <c r="I18" s="193"/>
      <c r="J18" s="83"/>
      <c r="K18" s="83"/>
      <c r="L18" s="83"/>
      <c r="M18" s="83"/>
      <c r="N18" s="228"/>
      <c r="O18" s="244" t="str">
        <f t="shared" si="0"/>
        <v/>
      </c>
      <c r="P18" s="245" t="str">
        <f t="shared" si="1"/>
        <v/>
      </c>
      <c r="Q18" s="193"/>
      <c r="R18" s="193"/>
      <c r="S18" s="193"/>
      <c r="T18" s="193"/>
      <c r="U18" s="237"/>
      <c r="V18" s="244" t="str">
        <f t="shared" si="2"/>
        <v/>
      </c>
      <c r="W18" s="245" t="str">
        <f t="shared" si="3"/>
        <v/>
      </c>
      <c r="X18" s="250"/>
      <c r="Y18" s="92"/>
    </row>
    <row r="19" spans="1:25" ht="15.75" x14ac:dyDescent="0.25">
      <c r="A19" s="82">
        <f>список!A17</f>
        <v>16</v>
      </c>
      <c r="B19" s="91" t="str">
        <f>IF(список!B17="","",список!B17)</f>
        <v/>
      </c>
      <c r="C19" s="91">
        <f>IF(список!C17="","",список!C17)</f>
        <v>0</v>
      </c>
      <c r="D19" s="83"/>
      <c r="E19" s="83"/>
      <c r="F19" s="83"/>
      <c r="G19" s="83"/>
      <c r="H19" s="193"/>
      <c r="I19" s="193"/>
      <c r="J19" s="83"/>
      <c r="K19" s="83"/>
      <c r="L19" s="83"/>
      <c r="M19" s="83"/>
      <c r="N19" s="228"/>
      <c r="O19" s="244" t="str">
        <f t="shared" si="0"/>
        <v/>
      </c>
      <c r="P19" s="245" t="str">
        <f t="shared" si="1"/>
        <v/>
      </c>
      <c r="Q19" s="193"/>
      <c r="R19" s="193"/>
      <c r="S19" s="193"/>
      <c r="T19" s="193"/>
      <c r="U19" s="237"/>
      <c r="V19" s="244" t="str">
        <f t="shared" si="2"/>
        <v/>
      </c>
      <c r="W19" s="245" t="str">
        <f t="shared" si="3"/>
        <v/>
      </c>
      <c r="X19" s="250"/>
      <c r="Y19" s="92"/>
    </row>
    <row r="20" spans="1:25" ht="15.75" x14ac:dyDescent="0.25">
      <c r="A20" s="82">
        <f>список!A18</f>
        <v>17</v>
      </c>
      <c r="B20" s="91" t="str">
        <f>IF(список!B18="","",список!B18)</f>
        <v/>
      </c>
      <c r="C20" s="91">
        <f>IF(список!C18="","",список!C18)</f>
        <v>0</v>
      </c>
      <c r="D20" s="83"/>
      <c r="E20" s="83"/>
      <c r="F20" s="83"/>
      <c r="G20" s="83"/>
      <c r="H20" s="193"/>
      <c r="I20" s="193"/>
      <c r="J20" s="83"/>
      <c r="K20" s="83"/>
      <c r="L20" s="83"/>
      <c r="M20" s="83"/>
      <c r="N20" s="228"/>
      <c r="O20" s="244" t="str">
        <f t="shared" si="0"/>
        <v/>
      </c>
      <c r="P20" s="245" t="str">
        <f t="shared" si="1"/>
        <v/>
      </c>
      <c r="Q20" s="193"/>
      <c r="R20" s="193"/>
      <c r="S20" s="193"/>
      <c r="T20" s="193"/>
      <c r="U20" s="237"/>
      <c r="V20" s="244" t="str">
        <f t="shared" si="2"/>
        <v/>
      </c>
      <c r="W20" s="245" t="str">
        <f t="shared" si="3"/>
        <v/>
      </c>
      <c r="X20" s="250"/>
      <c r="Y20" s="92"/>
    </row>
    <row r="21" spans="1:25" ht="15.75" x14ac:dyDescent="0.25">
      <c r="A21" s="82">
        <f>список!A19</f>
        <v>18</v>
      </c>
      <c r="B21" s="91" t="str">
        <f>IF(список!B19="","",список!B19)</f>
        <v/>
      </c>
      <c r="C21" s="91">
        <f>IF(список!C19="","",список!C19)</f>
        <v>0</v>
      </c>
      <c r="D21" s="83"/>
      <c r="E21" s="83"/>
      <c r="F21" s="83"/>
      <c r="G21" s="83"/>
      <c r="H21" s="193"/>
      <c r="I21" s="193"/>
      <c r="J21" s="83"/>
      <c r="K21" s="83"/>
      <c r="L21" s="83"/>
      <c r="M21" s="83"/>
      <c r="N21" s="228"/>
      <c r="O21" s="244" t="str">
        <f t="shared" si="0"/>
        <v/>
      </c>
      <c r="P21" s="245" t="str">
        <f t="shared" si="1"/>
        <v/>
      </c>
      <c r="Q21" s="193"/>
      <c r="R21" s="193"/>
      <c r="S21" s="193"/>
      <c r="T21" s="193"/>
      <c r="U21" s="237"/>
      <c r="V21" s="244" t="str">
        <f t="shared" si="2"/>
        <v/>
      </c>
      <c r="W21" s="245" t="str">
        <f t="shared" si="3"/>
        <v/>
      </c>
      <c r="X21" s="250"/>
      <c r="Y21" s="92"/>
    </row>
    <row r="22" spans="1:25" ht="15.75" x14ac:dyDescent="0.25">
      <c r="A22" s="82">
        <f>список!A20</f>
        <v>19</v>
      </c>
      <c r="B22" s="91" t="str">
        <f>IF(список!B20="","",список!B20)</f>
        <v/>
      </c>
      <c r="C22" s="91">
        <f>IF(список!C20="","",список!C20)</f>
        <v>0</v>
      </c>
      <c r="D22" s="83"/>
      <c r="E22" s="83"/>
      <c r="F22" s="83"/>
      <c r="G22" s="83"/>
      <c r="H22" s="193"/>
      <c r="I22" s="193"/>
      <c r="J22" s="83"/>
      <c r="K22" s="83"/>
      <c r="L22" s="83"/>
      <c r="M22" s="83"/>
      <c r="N22" s="228"/>
      <c r="O22" s="244" t="str">
        <f t="shared" si="0"/>
        <v/>
      </c>
      <c r="P22" s="245" t="str">
        <f t="shared" si="1"/>
        <v/>
      </c>
      <c r="Q22" s="193"/>
      <c r="R22" s="193"/>
      <c r="S22" s="193"/>
      <c r="T22" s="193"/>
      <c r="U22" s="237"/>
      <c r="V22" s="244" t="str">
        <f t="shared" si="2"/>
        <v/>
      </c>
      <c r="W22" s="245" t="str">
        <f t="shared" si="3"/>
        <v/>
      </c>
      <c r="X22" s="250"/>
      <c r="Y22" s="92"/>
    </row>
    <row r="23" spans="1:25" ht="15.75" x14ac:dyDescent="0.25">
      <c r="A23" s="82">
        <f>список!A21</f>
        <v>20</v>
      </c>
      <c r="B23" s="91" t="str">
        <f>IF(список!B21="","",список!B21)</f>
        <v/>
      </c>
      <c r="C23" s="91">
        <f>IF(список!C21="","",список!C21)</f>
        <v>0</v>
      </c>
      <c r="D23" s="83"/>
      <c r="E23" s="83"/>
      <c r="F23" s="83"/>
      <c r="G23" s="83"/>
      <c r="H23" s="193"/>
      <c r="I23" s="193"/>
      <c r="J23" s="83"/>
      <c r="K23" s="83"/>
      <c r="L23" s="83"/>
      <c r="M23" s="83"/>
      <c r="N23" s="228"/>
      <c r="O23" s="244" t="str">
        <f t="shared" si="0"/>
        <v/>
      </c>
      <c r="P23" s="245" t="str">
        <f t="shared" si="1"/>
        <v/>
      </c>
      <c r="Q23" s="193"/>
      <c r="R23" s="193"/>
      <c r="S23" s="193"/>
      <c r="T23" s="193"/>
      <c r="U23" s="237"/>
      <c r="V23" s="244" t="str">
        <f t="shared" si="2"/>
        <v/>
      </c>
      <c r="W23" s="245" t="str">
        <f t="shared" si="3"/>
        <v/>
      </c>
      <c r="X23" s="250"/>
      <c r="Y23" s="92"/>
    </row>
    <row r="24" spans="1:25" ht="15.75" x14ac:dyDescent="0.25">
      <c r="A24" s="82">
        <f>список!A22</f>
        <v>21</v>
      </c>
      <c r="B24" s="91" t="str">
        <f>IF(список!B22="","",список!B22)</f>
        <v/>
      </c>
      <c r="C24" s="91">
        <f>IF(список!C22="","",список!C22)</f>
        <v>0</v>
      </c>
      <c r="D24" s="83"/>
      <c r="E24" s="83"/>
      <c r="F24" s="83"/>
      <c r="G24" s="83"/>
      <c r="H24" s="193"/>
      <c r="I24" s="193"/>
      <c r="J24" s="83"/>
      <c r="K24" s="83"/>
      <c r="L24" s="83"/>
      <c r="M24" s="83"/>
      <c r="N24" s="228"/>
      <c r="O24" s="244" t="str">
        <f t="shared" si="0"/>
        <v/>
      </c>
      <c r="P24" s="245" t="str">
        <f t="shared" si="1"/>
        <v/>
      </c>
      <c r="Q24" s="193"/>
      <c r="R24" s="193"/>
      <c r="S24" s="193"/>
      <c r="T24" s="193"/>
      <c r="U24" s="237"/>
      <c r="V24" s="244" t="str">
        <f t="shared" si="2"/>
        <v/>
      </c>
      <c r="W24" s="245" t="str">
        <f t="shared" si="3"/>
        <v/>
      </c>
      <c r="X24" s="250"/>
      <c r="Y24" s="92"/>
    </row>
    <row r="25" spans="1:25" ht="15.75" x14ac:dyDescent="0.25">
      <c r="A25" s="82">
        <f>список!A23</f>
        <v>22</v>
      </c>
      <c r="B25" s="91" t="str">
        <f>IF(список!B23="","",список!B23)</f>
        <v/>
      </c>
      <c r="C25" s="91">
        <f>IF(список!C23="","",список!C23)</f>
        <v>0</v>
      </c>
      <c r="D25" s="83"/>
      <c r="E25" s="83"/>
      <c r="F25" s="83"/>
      <c r="G25" s="83"/>
      <c r="H25" s="193"/>
      <c r="I25" s="193"/>
      <c r="J25" s="83"/>
      <c r="K25" s="83"/>
      <c r="L25" s="83"/>
      <c r="M25" s="83"/>
      <c r="N25" s="228"/>
      <c r="O25" s="244" t="str">
        <f t="shared" si="0"/>
        <v/>
      </c>
      <c r="P25" s="245" t="str">
        <f t="shared" si="1"/>
        <v/>
      </c>
      <c r="Q25" s="193"/>
      <c r="R25" s="193"/>
      <c r="S25" s="193"/>
      <c r="T25" s="193"/>
      <c r="U25" s="237"/>
      <c r="V25" s="244" t="str">
        <f>IF(Q26="","",IF(R25="","",IF(S25="","",IF(T25="","",IF(U25="","",SUM(Q25:U25)/5)))))</f>
        <v/>
      </c>
      <c r="W25" s="245" t="str">
        <f t="shared" si="3"/>
        <v/>
      </c>
      <c r="X25" s="250"/>
      <c r="Y25" s="92"/>
    </row>
    <row r="26" spans="1:25" ht="15.75" x14ac:dyDescent="0.25">
      <c r="A26" s="82">
        <f>список!A24</f>
        <v>23</v>
      </c>
      <c r="B26" s="91" t="str">
        <f>IF(список!B24="","",список!B24)</f>
        <v/>
      </c>
      <c r="C26" s="91">
        <f>IF(список!C24="","",список!C24)</f>
        <v>0</v>
      </c>
      <c r="D26" s="84"/>
      <c r="E26" s="83"/>
      <c r="F26" s="83"/>
      <c r="G26" s="83"/>
      <c r="H26" s="193"/>
      <c r="I26" s="193"/>
      <c r="J26" s="83"/>
      <c r="K26" s="83"/>
      <c r="L26" s="83"/>
      <c r="M26" s="83"/>
      <c r="N26" s="228"/>
      <c r="O26" s="244" t="str">
        <f>IF(D27="","",IF(E26="","",IF(F26="","",IF(G26="","",IF(H26="","",IF(I26="","",IF(J26="","",IF(K26="","",IF(L26="","",IF(M26="","",IF(N26="","",SUM(D26:N26)/11)))))))))))</f>
        <v/>
      </c>
      <c r="P26" s="245" t="str">
        <f t="shared" si="1"/>
        <v/>
      </c>
      <c r="Q26" s="193"/>
      <c r="R26" s="193"/>
      <c r="S26" s="193"/>
      <c r="T26" s="193"/>
      <c r="U26" s="237"/>
      <c r="V26" s="244" t="str">
        <f t="shared" ref="V26:V28" si="4">IF(Q27="","",IF(R26="","",IF(S26="","",IF(T26="","",IF(U26="","",SUM(Q26:U26)/5)))))</f>
        <v/>
      </c>
      <c r="W26" s="245" t="str">
        <f t="shared" si="3"/>
        <v/>
      </c>
      <c r="X26" s="250"/>
      <c r="Y26" s="92"/>
    </row>
    <row r="27" spans="1:25" ht="15.75" x14ac:dyDescent="0.25">
      <c r="A27" s="82">
        <f>список!A25</f>
        <v>24</v>
      </c>
      <c r="B27" s="91" t="str">
        <f>IF(список!B25="","",список!B25)</f>
        <v/>
      </c>
      <c r="C27" s="91">
        <f>IF(список!C25="","",список!C25)</f>
        <v>0</v>
      </c>
      <c r="D27" s="83"/>
      <c r="E27" s="83"/>
      <c r="F27" s="83"/>
      <c r="G27" s="83"/>
      <c r="H27" s="193"/>
      <c r="I27" s="193"/>
      <c r="J27" s="83"/>
      <c r="K27" s="83"/>
      <c r="L27" s="83"/>
      <c r="M27" s="83"/>
      <c r="N27" s="228"/>
      <c r="O27" s="244" t="str">
        <f t="shared" ref="O27:O30" si="5">IF(D28="","",IF(E27="","",IF(F27="","",IF(G27="","",IF(H27="","",IF(I27="","",IF(J27="","",IF(K27="","",IF(L27="","",IF(M27="","",IF(N27="","",SUM(D27:N27)/11)))))))))))</f>
        <v/>
      </c>
      <c r="P27" s="245" t="str">
        <f t="shared" si="1"/>
        <v/>
      </c>
      <c r="Q27" s="193"/>
      <c r="R27" s="193"/>
      <c r="S27" s="193"/>
      <c r="T27" s="193"/>
      <c r="U27" s="237"/>
      <c r="V27" s="244" t="str">
        <f t="shared" si="4"/>
        <v/>
      </c>
      <c r="W27" s="245" t="str">
        <f t="shared" si="3"/>
        <v/>
      </c>
      <c r="X27" s="250"/>
      <c r="Y27" s="92"/>
    </row>
    <row r="28" spans="1:25" ht="15.75" x14ac:dyDescent="0.25">
      <c r="A28" s="82">
        <f>список!A26</f>
        <v>25</v>
      </c>
      <c r="B28" s="91" t="str">
        <f>IF(список!B26="","",список!B26)</f>
        <v/>
      </c>
      <c r="C28" s="91">
        <f>IF(список!C26="","",список!C26)</f>
        <v>0</v>
      </c>
      <c r="D28" s="83"/>
      <c r="E28" s="83"/>
      <c r="F28" s="83"/>
      <c r="G28" s="83"/>
      <c r="H28" s="193"/>
      <c r="I28" s="193"/>
      <c r="J28" s="83"/>
      <c r="K28" s="83"/>
      <c r="L28" s="83"/>
      <c r="M28" s="83"/>
      <c r="N28" s="228"/>
      <c r="O28" s="244" t="str">
        <f t="shared" si="5"/>
        <v/>
      </c>
      <c r="P28" s="245" t="str">
        <f t="shared" si="1"/>
        <v/>
      </c>
      <c r="Q28" s="193"/>
      <c r="R28" s="193"/>
      <c r="S28" s="193"/>
      <c r="T28" s="193"/>
      <c r="U28" s="237"/>
      <c r="V28" s="244" t="str">
        <f t="shared" si="4"/>
        <v/>
      </c>
      <c r="W28" s="245" t="str">
        <f t="shared" si="3"/>
        <v/>
      </c>
      <c r="X28" s="250"/>
      <c r="Y28" s="92"/>
    </row>
    <row r="29" spans="1:25" ht="15.75" x14ac:dyDescent="0.25">
      <c r="A29" s="82">
        <f>список!A27</f>
        <v>26</v>
      </c>
      <c r="B29" s="91" t="str">
        <f>IF(список!B27="","",список!B27)</f>
        <v/>
      </c>
      <c r="C29" s="91">
        <f>IF(список!C27="","",список!C27)</f>
        <v>0</v>
      </c>
      <c r="D29" s="83"/>
      <c r="E29" s="83"/>
      <c r="F29" s="83"/>
      <c r="G29" s="83"/>
      <c r="H29" s="193"/>
      <c r="I29" s="193"/>
      <c r="J29" s="83"/>
      <c r="K29" s="83"/>
      <c r="L29" s="83"/>
      <c r="M29" s="84"/>
      <c r="N29" s="228"/>
      <c r="O29" s="244" t="str">
        <f t="shared" si="5"/>
        <v/>
      </c>
      <c r="P29" s="245" t="str">
        <f t="shared" si="1"/>
        <v/>
      </c>
      <c r="Q29" s="193"/>
      <c r="R29" s="193"/>
      <c r="S29" s="193"/>
      <c r="T29" s="193"/>
      <c r="U29" s="237"/>
      <c r="V29" s="244" t="str">
        <f t="shared" si="2"/>
        <v/>
      </c>
      <c r="W29" s="245" t="str">
        <f t="shared" si="3"/>
        <v/>
      </c>
      <c r="X29" s="250"/>
      <c r="Y29" s="92"/>
    </row>
    <row r="30" spans="1:25" ht="15.75" x14ac:dyDescent="0.25">
      <c r="A30" s="82">
        <f>список!A28</f>
        <v>27</v>
      </c>
      <c r="B30" s="91" t="str">
        <f>IF(список!B28="","",список!B28)</f>
        <v/>
      </c>
      <c r="C30" s="91">
        <f>IF(список!C28="","",список!C28)</f>
        <v>0</v>
      </c>
      <c r="D30" s="83"/>
      <c r="E30" s="83"/>
      <c r="F30" s="83"/>
      <c r="G30" s="83"/>
      <c r="H30" s="193"/>
      <c r="I30" s="193"/>
      <c r="J30" s="83"/>
      <c r="K30" s="83"/>
      <c r="L30" s="83"/>
      <c r="M30" s="83"/>
      <c r="N30" s="228"/>
      <c r="O30" s="244" t="str">
        <f t="shared" si="5"/>
        <v/>
      </c>
      <c r="P30" s="245" t="str">
        <f t="shared" si="1"/>
        <v/>
      </c>
      <c r="Q30" s="193"/>
      <c r="R30" s="193"/>
      <c r="S30" s="193"/>
      <c r="T30" s="193"/>
      <c r="U30" s="237"/>
      <c r="V30" s="244" t="str">
        <f t="shared" si="2"/>
        <v/>
      </c>
      <c r="W30" s="245" t="str">
        <f t="shared" si="3"/>
        <v/>
      </c>
      <c r="X30" s="250"/>
      <c r="Y30" s="92"/>
    </row>
    <row r="31" spans="1:25" ht="15.75" x14ac:dyDescent="0.25">
      <c r="A31" s="82">
        <f>список!A29</f>
        <v>28</v>
      </c>
      <c r="B31" s="91" t="str">
        <f>IF(список!B29="","",список!B29)</f>
        <v/>
      </c>
      <c r="C31" s="91">
        <f>IF(список!C29="","",список!C29)</f>
        <v>0</v>
      </c>
      <c r="D31" s="83"/>
      <c r="E31" s="83"/>
      <c r="F31" s="83"/>
      <c r="G31" s="83"/>
      <c r="H31" s="193"/>
      <c r="I31" s="193"/>
      <c r="J31" s="83"/>
      <c r="K31" s="83"/>
      <c r="L31" s="83"/>
      <c r="M31" s="83"/>
      <c r="N31" s="228"/>
      <c r="O31" s="244" t="str">
        <f t="shared" si="0"/>
        <v/>
      </c>
      <c r="P31" s="245" t="str">
        <f t="shared" si="1"/>
        <v/>
      </c>
      <c r="Q31" s="193"/>
      <c r="R31" s="193"/>
      <c r="S31" s="193"/>
      <c r="T31" s="193"/>
      <c r="U31" s="237"/>
      <c r="V31" s="244" t="str">
        <f t="shared" si="2"/>
        <v/>
      </c>
      <c r="W31" s="245" t="str">
        <f t="shared" si="3"/>
        <v/>
      </c>
      <c r="X31" s="250"/>
      <c r="Y31" s="92"/>
    </row>
    <row r="32" spans="1:25" ht="15.75" x14ac:dyDescent="0.25">
      <c r="A32" s="82">
        <f>список!A30</f>
        <v>29</v>
      </c>
      <c r="B32" s="91" t="str">
        <f>IF(список!B30="","",список!B30)</f>
        <v/>
      </c>
      <c r="C32" s="91">
        <f>IF(список!C30="","",список!C30)</f>
        <v>0</v>
      </c>
      <c r="D32" s="83"/>
      <c r="E32" s="83"/>
      <c r="F32" s="83"/>
      <c r="G32" s="83"/>
      <c r="H32" s="83"/>
      <c r="I32" s="83"/>
      <c r="J32" s="83"/>
      <c r="K32" s="83"/>
      <c r="L32" s="83"/>
      <c r="M32" s="83"/>
      <c r="N32" s="228"/>
      <c r="O32" s="244" t="str">
        <f t="shared" si="0"/>
        <v/>
      </c>
      <c r="P32" s="245" t="str">
        <f t="shared" si="1"/>
        <v/>
      </c>
      <c r="Q32" s="193"/>
      <c r="R32" s="193"/>
      <c r="S32" s="193"/>
      <c r="T32" s="193"/>
      <c r="U32" s="237"/>
      <c r="V32" s="244" t="str">
        <f t="shared" si="2"/>
        <v/>
      </c>
      <c r="W32" s="245" t="str">
        <f t="shared" si="3"/>
        <v/>
      </c>
      <c r="X32" s="250"/>
      <c r="Y32" s="92"/>
    </row>
    <row r="33" spans="1:25" ht="15.75" x14ac:dyDescent="0.25">
      <c r="A33" s="82">
        <f>список!A31</f>
        <v>30</v>
      </c>
      <c r="B33" s="91" t="str">
        <f>IF(список!B31="","",список!B31)</f>
        <v/>
      </c>
      <c r="C33" s="91">
        <f>IF(список!C31="","",список!C31)</f>
        <v>0</v>
      </c>
      <c r="D33" s="83"/>
      <c r="E33" s="83"/>
      <c r="F33" s="83"/>
      <c r="G33" s="83"/>
      <c r="H33" s="83"/>
      <c r="I33" s="83"/>
      <c r="J33" s="83"/>
      <c r="K33" s="83"/>
      <c r="L33" s="83"/>
      <c r="M33" s="83"/>
      <c r="N33" s="228"/>
      <c r="O33" s="244" t="str">
        <f t="shared" si="0"/>
        <v/>
      </c>
      <c r="P33" s="245" t="str">
        <f t="shared" si="1"/>
        <v/>
      </c>
      <c r="Q33" s="193"/>
      <c r="R33" s="193"/>
      <c r="S33" s="193"/>
      <c r="T33" s="193"/>
      <c r="U33" s="237"/>
      <c r="V33" s="244" t="str">
        <f t="shared" si="2"/>
        <v/>
      </c>
      <c r="W33" s="245" t="str">
        <f t="shared" si="3"/>
        <v/>
      </c>
      <c r="X33" s="250"/>
      <c r="Y33" s="92"/>
    </row>
    <row r="34" spans="1:25" ht="15.75" x14ac:dyDescent="0.25">
      <c r="A34" s="82">
        <f>список!A32</f>
        <v>31</v>
      </c>
      <c r="B34" s="91" t="str">
        <f>IF(список!B32="","",список!B32)</f>
        <v/>
      </c>
      <c r="C34" s="91">
        <f>IF(список!C32="","",список!C32)</f>
        <v>0</v>
      </c>
      <c r="D34" s="83"/>
      <c r="E34" s="83"/>
      <c r="F34" s="83"/>
      <c r="G34" s="83"/>
      <c r="H34" s="83"/>
      <c r="I34" s="83"/>
      <c r="J34" s="83"/>
      <c r="K34" s="83"/>
      <c r="L34" s="83"/>
      <c r="M34" s="83"/>
      <c r="N34" s="228"/>
      <c r="O34" s="244" t="str">
        <f t="shared" si="0"/>
        <v/>
      </c>
      <c r="P34" s="245" t="str">
        <f t="shared" si="1"/>
        <v/>
      </c>
      <c r="Q34" s="193"/>
      <c r="R34" s="193"/>
      <c r="S34" s="193"/>
      <c r="T34" s="193"/>
      <c r="U34" s="237"/>
      <c r="V34" s="244" t="str">
        <f t="shared" si="2"/>
        <v/>
      </c>
      <c r="W34" s="245" t="str">
        <f t="shared" si="3"/>
        <v/>
      </c>
      <c r="X34" s="250"/>
      <c r="Y34" s="92"/>
    </row>
    <row r="35" spans="1:25" ht="15.75" x14ac:dyDescent="0.25">
      <c r="A35" s="82">
        <f>список!A33</f>
        <v>32</v>
      </c>
      <c r="B35" s="91" t="str">
        <f>IF(список!B33="","",список!B33)</f>
        <v/>
      </c>
      <c r="C35" s="91">
        <f>IF(список!C33="","",список!C33)</f>
        <v>0</v>
      </c>
      <c r="D35" s="83"/>
      <c r="E35" s="83"/>
      <c r="F35" s="83"/>
      <c r="G35" s="83"/>
      <c r="H35" s="83"/>
      <c r="I35" s="83"/>
      <c r="J35" s="83"/>
      <c r="K35" s="83"/>
      <c r="L35" s="83"/>
      <c r="M35" s="83"/>
      <c r="N35" s="228"/>
      <c r="O35" s="244" t="str">
        <f t="shared" si="0"/>
        <v/>
      </c>
      <c r="P35" s="245" t="str">
        <f t="shared" si="1"/>
        <v/>
      </c>
      <c r="Q35" s="193"/>
      <c r="R35" s="193"/>
      <c r="S35" s="193"/>
      <c r="T35" s="193"/>
      <c r="U35" s="237"/>
      <c r="V35" s="244" t="str">
        <f t="shared" si="2"/>
        <v/>
      </c>
      <c r="W35" s="245" t="str">
        <f t="shared" si="3"/>
        <v/>
      </c>
      <c r="X35" s="250"/>
      <c r="Y35" s="92"/>
    </row>
    <row r="36" spans="1:25" ht="15.75" x14ac:dyDescent="0.25">
      <c r="A36" s="82">
        <f>список!A34</f>
        <v>33</v>
      </c>
      <c r="B36" s="91" t="str">
        <f>IF(список!B34="","",список!B34)</f>
        <v/>
      </c>
      <c r="C36" s="91">
        <f>IF(список!C34="","",список!C34)</f>
        <v>0</v>
      </c>
      <c r="D36" s="83"/>
      <c r="E36" s="83"/>
      <c r="F36" s="83"/>
      <c r="G36" s="83"/>
      <c r="H36" s="83"/>
      <c r="I36" s="83"/>
      <c r="J36" s="83"/>
      <c r="K36" s="83"/>
      <c r="L36" s="83"/>
      <c r="M36" s="83"/>
      <c r="N36" s="228"/>
      <c r="O36" s="244" t="str">
        <f t="shared" si="0"/>
        <v/>
      </c>
      <c r="P36" s="245" t="str">
        <f t="shared" si="1"/>
        <v/>
      </c>
      <c r="Q36" s="193"/>
      <c r="R36" s="193"/>
      <c r="S36" s="193"/>
      <c r="T36" s="193"/>
      <c r="U36" s="237"/>
      <c r="V36" s="244" t="str">
        <f t="shared" si="2"/>
        <v/>
      </c>
      <c r="W36" s="245" t="str">
        <f t="shared" si="3"/>
        <v/>
      </c>
      <c r="X36" s="250"/>
      <c r="Y36" s="92"/>
    </row>
    <row r="37" spans="1:25" ht="15.75" x14ac:dyDescent="0.25">
      <c r="A37" s="82">
        <f>список!A35</f>
        <v>34</v>
      </c>
      <c r="B37" s="91" t="str">
        <f>IF(список!B35="","",список!B35)</f>
        <v/>
      </c>
      <c r="C37" s="91">
        <f>IF(список!C35="","",список!C35)</f>
        <v>0</v>
      </c>
      <c r="D37" s="84"/>
      <c r="E37" s="84"/>
      <c r="F37" s="84"/>
      <c r="G37" s="84"/>
      <c r="H37" s="84"/>
      <c r="I37" s="84"/>
      <c r="J37" s="84"/>
      <c r="K37" s="84"/>
      <c r="L37" s="84"/>
      <c r="M37" s="84"/>
      <c r="N37" s="229"/>
      <c r="O37" s="244" t="str">
        <f t="shared" si="0"/>
        <v/>
      </c>
      <c r="P37" s="245" t="str">
        <f t="shared" si="1"/>
        <v/>
      </c>
      <c r="Q37" s="193"/>
      <c r="R37" s="193"/>
      <c r="S37" s="193"/>
      <c r="T37" s="193"/>
      <c r="U37" s="237"/>
      <c r="V37" s="244" t="str">
        <f t="shared" si="2"/>
        <v/>
      </c>
      <c r="W37" s="245" t="str">
        <f t="shared" si="3"/>
        <v/>
      </c>
      <c r="X37" s="250"/>
      <c r="Y37" s="92"/>
    </row>
    <row r="38" spans="1:25" ht="15.75" thickBot="1" x14ac:dyDescent="0.3">
      <c r="A38" s="82">
        <f>список!A36</f>
        <v>35</v>
      </c>
      <c r="B38" s="91" t="str">
        <f>IF(список!B36="","",список!B36)</f>
        <v/>
      </c>
      <c r="C38" s="91">
        <f>IF(список!C36="","",список!C36)</f>
        <v>0</v>
      </c>
      <c r="D38" s="84"/>
      <c r="E38" s="84"/>
      <c r="F38" s="84"/>
      <c r="G38" s="84"/>
      <c r="H38" s="84"/>
      <c r="I38" s="84"/>
      <c r="J38" s="84"/>
      <c r="K38" s="84"/>
      <c r="L38" s="84"/>
      <c r="M38" s="84"/>
      <c r="N38" s="229"/>
      <c r="O38" s="279" t="str">
        <f t="shared" si="0"/>
        <v/>
      </c>
      <c r="P38" s="280" t="str">
        <f t="shared" si="1"/>
        <v/>
      </c>
      <c r="Q38" s="231"/>
      <c r="R38" s="84"/>
      <c r="S38" s="84"/>
      <c r="T38" s="84"/>
      <c r="U38" s="229"/>
      <c r="V38" s="279" t="str">
        <f t="shared" si="2"/>
        <v/>
      </c>
      <c r="W38" s="280" t="str">
        <f t="shared" si="3"/>
        <v/>
      </c>
      <c r="X38" s="116"/>
    </row>
    <row r="39" spans="1:25" x14ac:dyDescent="0.25">
      <c r="O39" s="85"/>
      <c r="P39" s="85"/>
      <c r="U39" s="86"/>
      <c r="V39" s="283" t="str">
        <f t="shared" si="2"/>
        <v/>
      </c>
      <c r="W39" s="284" t="str">
        <f t="shared" si="3"/>
        <v/>
      </c>
      <c r="X39" s="116"/>
    </row>
    <row r="40" spans="1:25" x14ac:dyDescent="0.25">
      <c r="U40" s="86"/>
      <c r="X40" s="116"/>
    </row>
  </sheetData>
  <sheetProtection password="CC6F" sheet="1" objects="1" scenarios="1" selectLockedCells="1"/>
  <mergeCells count="10">
    <mergeCell ref="A1:W1"/>
    <mergeCell ref="D2:P2"/>
    <mergeCell ref="Q2:W2"/>
    <mergeCell ref="X2:Y2"/>
    <mergeCell ref="O3:P3"/>
    <mergeCell ref="V3:W3"/>
    <mergeCell ref="X3:Y3"/>
    <mergeCell ref="A2:A3"/>
    <mergeCell ref="B2:B3"/>
    <mergeCell ref="C2:C3"/>
  </mergeCells>
  <conditionalFormatting sqref="Y4:Y37">
    <cfRule type="containsText" dxfId="178" priority="7" operator="containsText" text="низкий">
      <formula>NOT(ISERROR(SEARCH("низкий",Y4)))</formula>
    </cfRule>
    <cfRule type="containsText" dxfId="177" priority="8" operator="containsText" text="норма">
      <formula>NOT(ISERROR(SEARCH("норма",Y4)))</formula>
    </cfRule>
    <cfRule type="containsText" dxfId="176" priority="9" operator="containsText" text="высокий">
      <formula>NOT(ISERROR(SEARCH("высокий",Y4)))</formula>
    </cfRule>
  </conditionalFormatting>
  <conditionalFormatting sqref="Y4:Y37">
    <cfRule type="containsText" dxfId="175" priority="4" operator="containsText" text="высокий">
      <formula>NOT(ISERROR(SEARCH("высокий",Y4)))</formula>
    </cfRule>
    <cfRule type="containsText" dxfId="174" priority="5" operator="containsText" text="норма">
      <formula>NOT(ISERROR(SEARCH("норма",Y4)))</formula>
    </cfRule>
    <cfRule type="containsText" dxfId="173" priority="6" operator="containsText" text="низкий">
      <formula>NOT(ISERROR(SEARCH("низкий",Y4)))</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tabSelected="1" topLeftCell="F1" zoomScale="70" zoomScaleNormal="70" workbookViewId="0">
      <selection activeCell="T38" sqref="T38"/>
    </sheetView>
  </sheetViews>
  <sheetFormatPr defaultColWidth="9.140625" defaultRowHeight="15" x14ac:dyDescent="0.25"/>
  <cols>
    <col min="1" max="1" width="9.140625" style="82"/>
    <col min="2" max="2" width="22.5703125" style="82" customWidth="1"/>
    <col min="3" max="3" width="9.140625" style="82"/>
    <col min="4" max="4" width="13.28515625" style="82" customWidth="1"/>
    <col min="5" max="24" width="9.140625" style="82"/>
    <col min="25" max="25" width="11.42578125" style="82" customWidth="1"/>
    <col min="26" max="28" width="9.140625" style="82"/>
    <col min="29" max="30" width="10.28515625" style="82" customWidth="1"/>
    <col min="31" max="31" width="11.28515625" style="82" customWidth="1"/>
    <col min="32" max="32" width="8.7109375" style="82" customWidth="1"/>
    <col min="33" max="33" width="9.140625" style="82" customWidth="1"/>
    <col min="34" max="16384" width="9.140625" style="82"/>
  </cols>
  <sheetData>
    <row r="1" spans="1:35" ht="15" customHeight="1" x14ac:dyDescent="0.25">
      <c r="A1" s="352" t="s">
        <v>133</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125"/>
      <c r="AD1" s="126"/>
      <c r="AE1" s="108"/>
      <c r="AF1" s="109"/>
      <c r="AG1" s="109"/>
    </row>
    <row r="2" spans="1:35" ht="43.5" customHeight="1" x14ac:dyDescent="0.25">
      <c r="A2" s="88"/>
      <c r="B2" s="88"/>
      <c r="C2" s="88"/>
      <c r="D2" s="357" t="s">
        <v>131</v>
      </c>
      <c r="E2" s="357"/>
      <c r="F2" s="357"/>
      <c r="G2" s="357"/>
      <c r="H2" s="357"/>
      <c r="I2" s="357"/>
      <c r="J2" s="357"/>
      <c r="K2" s="357"/>
      <c r="L2" s="357"/>
      <c r="M2" s="357"/>
      <c r="N2" s="357"/>
      <c r="O2" s="357"/>
      <c r="P2" s="357"/>
      <c r="Q2" s="357"/>
      <c r="R2" s="357" t="s">
        <v>132</v>
      </c>
      <c r="S2" s="357"/>
      <c r="T2" s="357"/>
      <c r="U2" s="357"/>
      <c r="V2" s="357"/>
      <c r="W2" s="357"/>
      <c r="X2" s="357"/>
      <c r="Y2" s="357"/>
      <c r="Z2" s="357"/>
      <c r="AA2" s="357"/>
      <c r="AB2" s="357"/>
      <c r="AC2" s="359" t="s">
        <v>314</v>
      </c>
      <c r="AD2" s="359"/>
      <c r="AE2" s="359"/>
      <c r="AF2" s="359"/>
      <c r="AG2" s="360"/>
      <c r="AH2" s="325"/>
      <c r="AI2" s="325"/>
    </row>
    <row r="3" spans="1:35" ht="85.5" customHeight="1" x14ac:dyDescent="0.25">
      <c r="A3" s="335" t="str">
        <f>список!A1</f>
        <v>№</v>
      </c>
      <c r="B3" s="361" t="str">
        <f>список!B1</f>
        <v>Фамилия, имя воспитанника</v>
      </c>
      <c r="C3" s="364" t="str">
        <f>список!C1</f>
        <v xml:space="preserve">дата </v>
      </c>
      <c r="D3" s="358" t="s">
        <v>134</v>
      </c>
      <c r="E3" s="359"/>
      <c r="F3" s="360"/>
      <c r="G3" s="357" t="s">
        <v>135</v>
      </c>
      <c r="H3" s="357"/>
      <c r="I3" s="357"/>
      <c r="J3" s="357"/>
      <c r="K3" s="357"/>
      <c r="L3" s="358" t="s">
        <v>165</v>
      </c>
      <c r="M3" s="359"/>
      <c r="N3" s="359"/>
      <c r="O3" s="360"/>
      <c r="P3" s="412" t="s">
        <v>0</v>
      </c>
      <c r="Q3" s="412"/>
      <c r="R3" s="413" t="s">
        <v>281</v>
      </c>
      <c r="S3" s="413" t="s">
        <v>282</v>
      </c>
      <c r="T3" s="413" t="s">
        <v>283</v>
      </c>
      <c r="U3" s="413" t="s">
        <v>284</v>
      </c>
      <c r="V3" s="413" t="s">
        <v>285</v>
      </c>
      <c r="W3" s="413" t="s">
        <v>286</v>
      </c>
      <c r="X3" s="413" t="s">
        <v>287</v>
      </c>
      <c r="Y3" s="413" t="s">
        <v>309</v>
      </c>
      <c r="Z3" s="413" t="s">
        <v>288</v>
      </c>
      <c r="AA3" s="410" t="s">
        <v>0</v>
      </c>
      <c r="AB3" s="411"/>
      <c r="AC3" s="413" t="s">
        <v>241</v>
      </c>
      <c r="AD3" s="413" t="s">
        <v>242</v>
      </c>
      <c r="AE3" s="413" t="s">
        <v>243</v>
      </c>
      <c r="AF3" s="424" t="s">
        <v>244</v>
      </c>
      <c r="AG3" s="425"/>
      <c r="AH3" s="420"/>
      <c r="AI3" s="421"/>
    </row>
    <row r="4" spans="1:35" ht="249.75" customHeight="1" thickBot="1" x14ac:dyDescent="0.3">
      <c r="A4" s="337"/>
      <c r="B4" s="362"/>
      <c r="C4" s="365"/>
      <c r="D4" s="131" t="s">
        <v>235</v>
      </c>
      <c r="E4" s="418" t="s">
        <v>0</v>
      </c>
      <c r="F4" s="419"/>
      <c r="G4" s="143" t="s">
        <v>236</v>
      </c>
      <c r="H4" s="143" t="s">
        <v>237</v>
      </c>
      <c r="I4" s="143" t="s">
        <v>238</v>
      </c>
      <c r="J4" s="418" t="s">
        <v>0</v>
      </c>
      <c r="K4" s="419"/>
      <c r="L4" s="130" t="s">
        <v>239</v>
      </c>
      <c r="M4" s="130" t="s">
        <v>240</v>
      </c>
      <c r="N4" s="418" t="s">
        <v>0</v>
      </c>
      <c r="O4" s="419"/>
      <c r="P4" s="415"/>
      <c r="Q4" s="415"/>
      <c r="R4" s="414"/>
      <c r="S4" s="414"/>
      <c r="T4" s="414"/>
      <c r="U4" s="414"/>
      <c r="V4" s="414"/>
      <c r="W4" s="414"/>
      <c r="X4" s="414"/>
      <c r="Y4" s="414"/>
      <c r="Z4" s="414"/>
      <c r="AA4" s="416"/>
      <c r="AB4" s="417"/>
      <c r="AC4" s="414"/>
      <c r="AD4" s="414"/>
      <c r="AE4" s="414"/>
      <c r="AF4" s="426"/>
      <c r="AG4" s="427"/>
      <c r="AH4" s="422"/>
      <c r="AI4" s="423"/>
    </row>
    <row r="5" spans="1:35" s="96" customFormat="1" x14ac:dyDescent="0.25">
      <c r="A5" s="96">
        <f>список!A2</f>
        <v>1</v>
      </c>
      <c r="B5" s="97" t="str">
        <f>IF(список!B2="","",список!B2)</f>
        <v/>
      </c>
      <c r="C5" s="97" t="str">
        <f>IF(список!C2="","",список!C2)</f>
        <v/>
      </c>
      <c r="D5" s="242"/>
      <c r="E5" s="251" t="str">
        <f>IF(D5="","",SUM(D5:D5)/1)</f>
        <v/>
      </c>
      <c r="F5" s="252" t="str">
        <f>IF(E5="","",IF(E5&gt;1.5,"сформирован",IF(E5&lt;0.5,"не сформирован","в стадии формирования")))</f>
        <v/>
      </c>
      <c r="G5" s="194"/>
      <c r="H5" s="194"/>
      <c r="I5" s="246"/>
      <c r="J5" s="251" t="str">
        <f>IF(G5="","",IF(H5="","",IF(I5="","",SUM(G5:I5)/3)))</f>
        <v/>
      </c>
      <c r="K5" s="252" t="str">
        <f>IF(J5="","",IF(J5&gt;1.5,"сформирован",IF(J5&lt;0.5,"не сформирован","в стадии формирования")))</f>
        <v/>
      </c>
      <c r="L5" s="194"/>
      <c r="M5" s="246"/>
      <c r="N5" s="251" t="str">
        <f>IF(L5="","",IF(M5="","",(SUM(L5:M5)/2)))</f>
        <v/>
      </c>
      <c r="O5" s="252" t="str">
        <f>IF(N5="","",IF(N5&gt;1.5,"сформирован",IF(N5&lt;0.5,"не сформирован","в стадии формирования")))</f>
        <v/>
      </c>
      <c r="P5" s="287" t="str">
        <f t="shared" ref="P5:P39" si="0">IF(E5="","",IF(J5="","",IF(N5="","",SUM(E5+J5+N5)/3)))</f>
        <v/>
      </c>
      <c r="Q5" s="256" t="str">
        <f>IF(P5="","",IF(P5&gt;1.5,"сформирован",IF(P5&lt;0.5,"не сформирован", "в стадии формирования")))</f>
        <v/>
      </c>
      <c r="R5" s="230"/>
      <c r="S5" s="83"/>
      <c r="T5" s="83"/>
      <c r="U5" s="83"/>
      <c r="V5" s="83"/>
      <c r="W5" s="83"/>
      <c r="X5" s="83"/>
      <c r="Y5" s="83"/>
      <c r="Z5" s="228"/>
      <c r="AA5" s="255" t="str">
        <f>IF(R5="","",IF(S5="","",IF(T5="","",IF(U5="","",IF(V5="","",IF(W5="","",IF(X5="","",IF(Y5="","",IF(Z5="","",(SUM(R5:Z5)/9))))))))))</f>
        <v/>
      </c>
      <c r="AB5" s="256" t="str">
        <f>IF(AA5="","",IF(AA5&gt;1.5,"сформирован",IF(AA5&lt;0.5,"не сформирован", "в стадии формирования")))</f>
        <v/>
      </c>
      <c r="AC5" s="194"/>
      <c r="AD5" s="194"/>
      <c r="AE5" s="246"/>
      <c r="AF5" s="255" t="str">
        <f>IF(AC5="","",IF(AD5="","",IF(AE5="","",(SUM(AC5:AE5)/3))))</f>
        <v/>
      </c>
      <c r="AG5" s="256" t="str">
        <f>IF(AF5="","",IF(AF5&gt;1.5,"сформирован",IF(AF5&lt;0.5,"не сформирован", "в стадии формирования")))</f>
        <v/>
      </c>
      <c r="AH5" s="259"/>
      <c r="AI5" s="94"/>
    </row>
    <row r="6" spans="1:35" s="96" customFormat="1" x14ac:dyDescent="0.25">
      <c r="A6" s="96">
        <f>список!A3</f>
        <v>2</v>
      </c>
      <c r="B6" s="97" t="str">
        <f>IF(список!B3="","",список!B3)</f>
        <v/>
      </c>
      <c r="C6" s="97">
        <f>IF(список!C3="","",список!C3)</f>
        <v>0</v>
      </c>
      <c r="D6" s="243"/>
      <c r="E6" s="253" t="str">
        <f t="shared" ref="E6:E39" si="1">IF(D6="","",SUM(D6:D6)/1)</f>
        <v/>
      </c>
      <c r="F6" s="254" t="str">
        <f t="shared" ref="F6:F39" si="2">IF(E6="","",IF(E6&gt;1.5,"сформирован",IF(E6&lt;0.5,"не сформирован","в стадии формирования")))</f>
        <v/>
      </c>
      <c r="G6" s="193"/>
      <c r="H6" s="193"/>
      <c r="I6" s="237"/>
      <c r="J6" s="253" t="str">
        <f t="shared" ref="J6:J39" si="3">IF(G6="","",IF(H6="","",IF(I6="","",SUM(G6:I6)/3)))</f>
        <v/>
      </c>
      <c r="K6" s="254" t="str">
        <f t="shared" ref="K6:K39" si="4">IF(J6="","",IF(J6&gt;1.5,"сформирован",IF(J6&lt;0.5,"не сформирован","в стадии формирования")))</f>
        <v/>
      </c>
      <c r="L6" s="193"/>
      <c r="M6" s="237"/>
      <c r="N6" s="253" t="str">
        <f t="shared" ref="N6:N39" si="5">IF(L6="","",IF(M6="","",(SUM(L6:M6)/2)))</f>
        <v/>
      </c>
      <c r="O6" s="254" t="str">
        <f t="shared" ref="O6:O39" si="6">IF(N6="","",IF(N6&gt;1.5,"сформирован",IF(N6&lt;0.5,"не сформирован","в стадии формирования")))</f>
        <v/>
      </c>
      <c r="P6" s="288" t="str">
        <f t="shared" si="0"/>
        <v/>
      </c>
      <c r="Q6" s="258" t="str">
        <f t="shared" ref="Q6:Q39" si="7">IF(P6="","",IF(P6&gt;1.5,"сформирован",IF(P6&lt;0.5,"не сформирован", "в стадии формирования")))</f>
        <v/>
      </c>
      <c r="R6" s="230"/>
      <c r="S6" s="83"/>
      <c r="T6" s="83"/>
      <c r="U6" s="83"/>
      <c r="V6" s="83"/>
      <c r="W6" s="83"/>
      <c r="X6" s="83"/>
      <c r="Y6" s="83"/>
      <c r="Z6" s="228"/>
      <c r="AA6" s="257" t="str">
        <f t="shared" ref="AA6:AA39" si="8">IF(R6="","",IF(S6="","",IF(T6="","",IF(U6="","",IF(V6="","",IF(W6="","",IF(X6="","",IF(Y6="","",IF(Z6="","",(SUM(R6:Z6)/9))))))))))</f>
        <v/>
      </c>
      <c r="AB6" s="258" t="str">
        <f t="shared" ref="AB6:AB39" si="9">IF(AA6="","",IF(AA6&gt;1.5,"сформирован",IF(AA6&lt;0.5,"не сформирован", "в стадии формирования")))</f>
        <v/>
      </c>
      <c r="AC6" s="193"/>
      <c r="AD6" s="193"/>
      <c r="AE6" s="237"/>
      <c r="AF6" s="257" t="str">
        <f t="shared" ref="AF6:AF39" si="10">IF(AC6="","",IF(AD6="","",IF(AE6="","",(SUM(AC6:AE6)/3))))</f>
        <v/>
      </c>
      <c r="AG6" s="258" t="str">
        <f t="shared" ref="AG6:AG39" si="11">IF(AF6="","",IF(AF6&gt;1.5,"сформирован",IF(AF6&lt;0.5,"не сформирован", "в стадии формирования")))</f>
        <v/>
      </c>
      <c r="AH6" s="259"/>
      <c r="AI6" s="94"/>
    </row>
    <row r="7" spans="1:35" s="96" customFormat="1" x14ac:dyDescent="0.25">
      <c r="A7" s="96">
        <f>список!A4</f>
        <v>3</v>
      </c>
      <c r="B7" s="97" t="str">
        <f>IF(список!B4="","",список!B4)</f>
        <v/>
      </c>
      <c r="C7" s="97">
        <f>IF(список!C4="","",список!C4)</f>
        <v>0</v>
      </c>
      <c r="D7" s="243"/>
      <c r="E7" s="253" t="str">
        <f t="shared" si="1"/>
        <v/>
      </c>
      <c r="F7" s="254" t="str">
        <f t="shared" si="2"/>
        <v/>
      </c>
      <c r="G7" s="193"/>
      <c r="H7" s="193"/>
      <c r="I7" s="237"/>
      <c r="J7" s="253" t="str">
        <f t="shared" si="3"/>
        <v/>
      </c>
      <c r="K7" s="254" t="str">
        <f t="shared" si="4"/>
        <v/>
      </c>
      <c r="L7" s="193"/>
      <c r="M7" s="237"/>
      <c r="N7" s="253" t="str">
        <f t="shared" si="5"/>
        <v/>
      </c>
      <c r="O7" s="254" t="str">
        <f t="shared" si="6"/>
        <v/>
      </c>
      <c r="P7" s="288" t="str">
        <f t="shared" si="0"/>
        <v/>
      </c>
      <c r="Q7" s="258" t="str">
        <f t="shared" si="7"/>
        <v/>
      </c>
      <c r="R7" s="230"/>
      <c r="S7" s="83"/>
      <c r="T7" s="83"/>
      <c r="U7" s="83"/>
      <c r="V7" s="83"/>
      <c r="W7" s="83"/>
      <c r="X7" s="83"/>
      <c r="Y7" s="83"/>
      <c r="Z7" s="228"/>
      <c r="AA7" s="257" t="str">
        <f t="shared" si="8"/>
        <v/>
      </c>
      <c r="AB7" s="258" t="str">
        <f t="shared" si="9"/>
        <v/>
      </c>
      <c r="AC7" s="193"/>
      <c r="AD7" s="193"/>
      <c r="AE7" s="237"/>
      <c r="AF7" s="257" t="str">
        <f t="shared" si="10"/>
        <v/>
      </c>
      <c r="AG7" s="258" t="str">
        <f t="shared" si="11"/>
        <v/>
      </c>
      <c r="AH7" s="259"/>
      <c r="AI7" s="94"/>
    </row>
    <row r="8" spans="1:35" s="96" customFormat="1" x14ac:dyDescent="0.25">
      <c r="A8" s="96">
        <f>список!A5</f>
        <v>4</v>
      </c>
      <c r="B8" s="97" t="str">
        <f>IF(список!B5="","",список!B5)</f>
        <v/>
      </c>
      <c r="C8" s="97">
        <f>IF(список!C5="","",список!C5)</f>
        <v>0</v>
      </c>
      <c r="D8" s="243"/>
      <c r="E8" s="253" t="str">
        <f t="shared" si="1"/>
        <v/>
      </c>
      <c r="F8" s="254" t="str">
        <f t="shared" si="2"/>
        <v/>
      </c>
      <c r="G8" s="193"/>
      <c r="H8" s="193"/>
      <c r="I8" s="237"/>
      <c r="J8" s="253" t="str">
        <f t="shared" si="3"/>
        <v/>
      </c>
      <c r="K8" s="254" t="str">
        <f t="shared" si="4"/>
        <v/>
      </c>
      <c r="L8" s="193"/>
      <c r="M8" s="237"/>
      <c r="N8" s="253" t="str">
        <f t="shared" si="5"/>
        <v/>
      </c>
      <c r="O8" s="254" t="str">
        <f t="shared" si="6"/>
        <v/>
      </c>
      <c r="P8" s="288" t="str">
        <f t="shared" si="0"/>
        <v/>
      </c>
      <c r="Q8" s="258" t="str">
        <f t="shared" si="7"/>
        <v/>
      </c>
      <c r="R8" s="230"/>
      <c r="S8" s="83"/>
      <c r="T8" s="83"/>
      <c r="U8" s="83"/>
      <c r="V8" s="83"/>
      <c r="W8" s="83"/>
      <c r="X8" s="83"/>
      <c r="Y8" s="83"/>
      <c r="Z8" s="228"/>
      <c r="AA8" s="257" t="str">
        <f t="shared" si="8"/>
        <v/>
      </c>
      <c r="AB8" s="258" t="str">
        <f t="shared" si="9"/>
        <v/>
      </c>
      <c r="AC8" s="193"/>
      <c r="AD8" s="193"/>
      <c r="AE8" s="237"/>
      <c r="AF8" s="257" t="str">
        <f t="shared" si="10"/>
        <v/>
      </c>
      <c r="AG8" s="258" t="str">
        <f t="shared" si="11"/>
        <v/>
      </c>
      <c r="AH8" s="259"/>
      <c r="AI8" s="94"/>
    </row>
    <row r="9" spans="1:35" s="96" customFormat="1" x14ac:dyDescent="0.25">
      <c r="A9" s="96">
        <f>список!A6</f>
        <v>5</v>
      </c>
      <c r="B9" s="97" t="str">
        <f>IF(список!B6="","",список!B6)</f>
        <v/>
      </c>
      <c r="C9" s="97">
        <f>IF(список!C6="","",список!C6)</f>
        <v>0</v>
      </c>
      <c r="D9" s="243"/>
      <c r="E9" s="253" t="str">
        <f t="shared" si="1"/>
        <v/>
      </c>
      <c r="F9" s="254" t="str">
        <f t="shared" si="2"/>
        <v/>
      </c>
      <c r="G9" s="193"/>
      <c r="H9" s="193"/>
      <c r="I9" s="237"/>
      <c r="J9" s="253" t="str">
        <f t="shared" si="3"/>
        <v/>
      </c>
      <c r="K9" s="254" t="str">
        <f t="shared" si="4"/>
        <v/>
      </c>
      <c r="L9" s="193"/>
      <c r="M9" s="237"/>
      <c r="N9" s="253" t="str">
        <f t="shared" si="5"/>
        <v/>
      </c>
      <c r="O9" s="254" t="str">
        <f t="shared" si="6"/>
        <v/>
      </c>
      <c r="P9" s="288" t="str">
        <f t="shared" si="0"/>
        <v/>
      </c>
      <c r="Q9" s="258" t="str">
        <f t="shared" si="7"/>
        <v/>
      </c>
      <c r="R9" s="230"/>
      <c r="S9" s="83"/>
      <c r="T9" s="83"/>
      <c r="U9" s="83"/>
      <c r="V9" s="83"/>
      <c r="W9" s="83"/>
      <c r="X9" s="83"/>
      <c r="Y9" s="83"/>
      <c r="Z9" s="228"/>
      <c r="AA9" s="257" t="str">
        <f t="shared" si="8"/>
        <v/>
      </c>
      <c r="AB9" s="258" t="str">
        <f t="shared" si="9"/>
        <v/>
      </c>
      <c r="AC9" s="193"/>
      <c r="AD9" s="193"/>
      <c r="AE9" s="237"/>
      <c r="AF9" s="257" t="str">
        <f t="shared" si="10"/>
        <v/>
      </c>
      <c r="AG9" s="258" t="str">
        <f t="shared" si="11"/>
        <v/>
      </c>
      <c r="AH9" s="259"/>
      <c r="AI9" s="94"/>
    </row>
    <row r="10" spans="1:35" s="96" customFormat="1" x14ac:dyDescent="0.25">
      <c r="A10" s="96">
        <f>список!A7</f>
        <v>6</v>
      </c>
      <c r="B10" s="97" t="str">
        <f>IF(список!B7="","",список!B7)</f>
        <v/>
      </c>
      <c r="C10" s="97">
        <f>IF(список!C7="","",список!C7)</f>
        <v>0</v>
      </c>
      <c r="D10" s="243"/>
      <c r="E10" s="253" t="str">
        <f t="shared" si="1"/>
        <v/>
      </c>
      <c r="F10" s="254" t="str">
        <f t="shared" si="2"/>
        <v/>
      </c>
      <c r="G10" s="193"/>
      <c r="H10" s="193"/>
      <c r="I10" s="237"/>
      <c r="J10" s="253" t="str">
        <f t="shared" si="3"/>
        <v/>
      </c>
      <c r="K10" s="254" t="str">
        <f t="shared" si="4"/>
        <v/>
      </c>
      <c r="L10" s="193"/>
      <c r="M10" s="237"/>
      <c r="N10" s="253" t="str">
        <f t="shared" si="5"/>
        <v/>
      </c>
      <c r="O10" s="254" t="str">
        <f t="shared" si="6"/>
        <v/>
      </c>
      <c r="P10" s="288" t="str">
        <f t="shared" si="0"/>
        <v/>
      </c>
      <c r="Q10" s="258" t="str">
        <f t="shared" si="7"/>
        <v/>
      </c>
      <c r="R10" s="230"/>
      <c r="S10" s="83"/>
      <c r="T10" s="83"/>
      <c r="U10" s="83"/>
      <c r="V10" s="83"/>
      <c r="W10" s="83"/>
      <c r="X10" s="83"/>
      <c r="Y10" s="83"/>
      <c r="Z10" s="228"/>
      <c r="AA10" s="257" t="str">
        <f t="shared" si="8"/>
        <v/>
      </c>
      <c r="AB10" s="258" t="str">
        <f t="shared" si="9"/>
        <v/>
      </c>
      <c r="AC10" s="193"/>
      <c r="AD10" s="193"/>
      <c r="AE10" s="237"/>
      <c r="AF10" s="257" t="str">
        <f t="shared" si="10"/>
        <v/>
      </c>
      <c r="AG10" s="258" t="str">
        <f t="shared" si="11"/>
        <v/>
      </c>
      <c r="AH10" s="259"/>
      <c r="AI10" s="94"/>
    </row>
    <row r="11" spans="1:35" s="96" customFormat="1" x14ac:dyDescent="0.25">
      <c r="A11" s="96">
        <f>список!A8</f>
        <v>7</v>
      </c>
      <c r="B11" s="97" t="str">
        <f>IF(список!B8="","",список!B8)</f>
        <v/>
      </c>
      <c r="C11" s="97">
        <f>IF(список!C8="","",список!C8)</f>
        <v>0</v>
      </c>
      <c r="D11" s="243"/>
      <c r="E11" s="253" t="str">
        <f t="shared" si="1"/>
        <v/>
      </c>
      <c r="F11" s="254" t="str">
        <f t="shared" si="2"/>
        <v/>
      </c>
      <c r="G11" s="193"/>
      <c r="H11" s="193"/>
      <c r="I11" s="237"/>
      <c r="J11" s="253" t="str">
        <f t="shared" si="3"/>
        <v/>
      </c>
      <c r="K11" s="254" t="str">
        <f t="shared" si="4"/>
        <v/>
      </c>
      <c r="L11" s="193"/>
      <c r="M11" s="237"/>
      <c r="N11" s="253" t="str">
        <f t="shared" si="5"/>
        <v/>
      </c>
      <c r="O11" s="254" t="str">
        <f t="shared" si="6"/>
        <v/>
      </c>
      <c r="P11" s="288" t="str">
        <f t="shared" si="0"/>
        <v/>
      </c>
      <c r="Q11" s="258" t="str">
        <f t="shared" si="7"/>
        <v/>
      </c>
      <c r="R11" s="230"/>
      <c r="S11" s="83"/>
      <c r="T11" s="83"/>
      <c r="U11" s="83"/>
      <c r="V11" s="83"/>
      <c r="W11" s="83"/>
      <c r="X11" s="83"/>
      <c r="Y11" s="83"/>
      <c r="Z11" s="228"/>
      <c r="AA11" s="257" t="str">
        <f t="shared" si="8"/>
        <v/>
      </c>
      <c r="AB11" s="258" t="str">
        <f t="shared" si="9"/>
        <v/>
      </c>
      <c r="AC11" s="193"/>
      <c r="AD11" s="193"/>
      <c r="AE11" s="237"/>
      <c r="AF11" s="257" t="str">
        <f t="shared" si="10"/>
        <v/>
      </c>
      <c r="AG11" s="258" t="str">
        <f t="shared" si="11"/>
        <v/>
      </c>
      <c r="AH11" s="259"/>
      <c r="AI11" s="94"/>
    </row>
    <row r="12" spans="1:35" s="96" customFormat="1" x14ac:dyDescent="0.25">
      <c r="A12" s="96">
        <f>список!A9</f>
        <v>8</v>
      </c>
      <c r="B12" s="97" t="str">
        <f>IF(список!B9="","",список!B9)</f>
        <v/>
      </c>
      <c r="C12" s="97">
        <f>IF(список!C9="","",список!C9)</f>
        <v>0</v>
      </c>
      <c r="D12" s="243"/>
      <c r="E12" s="253" t="str">
        <f t="shared" si="1"/>
        <v/>
      </c>
      <c r="F12" s="254" t="str">
        <f t="shared" si="2"/>
        <v/>
      </c>
      <c r="G12" s="193"/>
      <c r="H12" s="193"/>
      <c r="I12" s="237"/>
      <c r="J12" s="253" t="str">
        <f t="shared" si="3"/>
        <v/>
      </c>
      <c r="K12" s="254" t="str">
        <f t="shared" si="4"/>
        <v/>
      </c>
      <c r="L12" s="193"/>
      <c r="M12" s="237"/>
      <c r="N12" s="253" t="str">
        <f t="shared" si="5"/>
        <v/>
      </c>
      <c r="O12" s="254" t="str">
        <f t="shared" si="6"/>
        <v/>
      </c>
      <c r="P12" s="288" t="str">
        <f t="shared" si="0"/>
        <v/>
      </c>
      <c r="Q12" s="258" t="str">
        <f t="shared" si="7"/>
        <v/>
      </c>
      <c r="R12" s="230"/>
      <c r="S12" s="83"/>
      <c r="T12" s="83"/>
      <c r="U12" s="83"/>
      <c r="V12" s="83"/>
      <c r="W12" s="83"/>
      <c r="X12" s="83"/>
      <c r="Y12" s="83"/>
      <c r="Z12" s="228"/>
      <c r="AA12" s="257" t="str">
        <f t="shared" si="8"/>
        <v/>
      </c>
      <c r="AB12" s="258" t="str">
        <f t="shared" si="9"/>
        <v/>
      </c>
      <c r="AC12" s="193"/>
      <c r="AD12" s="193"/>
      <c r="AE12" s="237"/>
      <c r="AF12" s="257" t="str">
        <f t="shared" si="10"/>
        <v/>
      </c>
      <c r="AG12" s="258" t="str">
        <f t="shared" si="11"/>
        <v/>
      </c>
      <c r="AH12" s="259"/>
      <c r="AI12" s="94"/>
    </row>
    <row r="13" spans="1:35" s="96" customFormat="1" x14ac:dyDescent="0.25">
      <c r="A13" s="96">
        <f>список!A10</f>
        <v>9</v>
      </c>
      <c r="B13" s="97" t="str">
        <f>IF(список!B10="","",список!B10)</f>
        <v/>
      </c>
      <c r="C13" s="97">
        <f>IF(список!C10="","",список!C10)</f>
        <v>0</v>
      </c>
      <c r="D13" s="243"/>
      <c r="E13" s="253" t="str">
        <f t="shared" si="1"/>
        <v/>
      </c>
      <c r="F13" s="254" t="str">
        <f t="shared" si="2"/>
        <v/>
      </c>
      <c r="G13" s="193"/>
      <c r="H13" s="193"/>
      <c r="I13" s="237"/>
      <c r="J13" s="253" t="str">
        <f t="shared" si="3"/>
        <v/>
      </c>
      <c r="K13" s="254" t="str">
        <f t="shared" si="4"/>
        <v/>
      </c>
      <c r="L13" s="193"/>
      <c r="M13" s="237"/>
      <c r="N13" s="253" t="str">
        <f t="shared" si="5"/>
        <v/>
      </c>
      <c r="O13" s="254" t="str">
        <f t="shared" si="6"/>
        <v/>
      </c>
      <c r="P13" s="288" t="str">
        <f t="shared" si="0"/>
        <v/>
      </c>
      <c r="Q13" s="258" t="str">
        <f t="shared" si="7"/>
        <v/>
      </c>
      <c r="R13" s="230"/>
      <c r="S13" s="83"/>
      <c r="T13" s="83"/>
      <c r="U13" s="83"/>
      <c r="V13" s="83"/>
      <c r="W13" s="83"/>
      <c r="X13" s="83"/>
      <c r="Y13" s="83"/>
      <c r="Z13" s="228"/>
      <c r="AA13" s="257" t="str">
        <f t="shared" si="8"/>
        <v/>
      </c>
      <c r="AB13" s="258" t="str">
        <f t="shared" si="9"/>
        <v/>
      </c>
      <c r="AC13" s="193"/>
      <c r="AD13" s="193"/>
      <c r="AE13" s="237"/>
      <c r="AF13" s="257" t="str">
        <f t="shared" si="10"/>
        <v/>
      </c>
      <c r="AG13" s="258" t="str">
        <f t="shared" si="11"/>
        <v/>
      </c>
      <c r="AH13" s="259"/>
      <c r="AI13" s="94"/>
    </row>
    <row r="14" spans="1:35" s="96" customFormat="1" x14ac:dyDescent="0.25">
      <c r="A14" s="96">
        <f>список!A11</f>
        <v>10</v>
      </c>
      <c r="B14" s="97" t="str">
        <f>IF(список!B11="","",список!B11)</f>
        <v/>
      </c>
      <c r="C14" s="97">
        <f>IF(список!C11="","",список!C11)</f>
        <v>0</v>
      </c>
      <c r="D14" s="243"/>
      <c r="E14" s="253" t="str">
        <f t="shared" si="1"/>
        <v/>
      </c>
      <c r="F14" s="254" t="str">
        <f t="shared" si="2"/>
        <v/>
      </c>
      <c r="G14" s="193"/>
      <c r="H14" s="193"/>
      <c r="I14" s="237"/>
      <c r="J14" s="253" t="str">
        <f t="shared" si="3"/>
        <v/>
      </c>
      <c r="K14" s="254" t="str">
        <f t="shared" si="4"/>
        <v/>
      </c>
      <c r="L14" s="193"/>
      <c r="M14" s="237"/>
      <c r="N14" s="253" t="str">
        <f t="shared" si="5"/>
        <v/>
      </c>
      <c r="O14" s="254" t="str">
        <f t="shared" si="6"/>
        <v/>
      </c>
      <c r="P14" s="288" t="str">
        <f t="shared" si="0"/>
        <v/>
      </c>
      <c r="Q14" s="258" t="str">
        <f t="shared" si="7"/>
        <v/>
      </c>
      <c r="R14" s="230"/>
      <c r="S14" s="83"/>
      <c r="T14" s="83"/>
      <c r="U14" s="83"/>
      <c r="V14" s="83"/>
      <c r="W14" s="83"/>
      <c r="X14" s="83"/>
      <c r="Y14" s="83"/>
      <c r="Z14" s="228"/>
      <c r="AA14" s="257" t="str">
        <f t="shared" si="8"/>
        <v/>
      </c>
      <c r="AB14" s="258" t="str">
        <f t="shared" si="9"/>
        <v/>
      </c>
      <c r="AC14" s="193"/>
      <c r="AD14" s="193"/>
      <c r="AE14" s="237"/>
      <c r="AF14" s="257" t="str">
        <f t="shared" si="10"/>
        <v/>
      </c>
      <c r="AG14" s="258" t="str">
        <f t="shared" si="11"/>
        <v/>
      </c>
      <c r="AH14" s="259"/>
      <c r="AI14" s="94"/>
    </row>
    <row r="15" spans="1:35" s="96" customFormat="1" x14ac:dyDescent="0.25">
      <c r="A15" s="96">
        <f>список!A12</f>
        <v>11</v>
      </c>
      <c r="B15" s="97" t="str">
        <f>IF(список!B12="","",список!B12)</f>
        <v/>
      </c>
      <c r="C15" s="97">
        <f>IF(список!C12="","",список!C12)</f>
        <v>0</v>
      </c>
      <c r="D15" s="243"/>
      <c r="E15" s="253" t="str">
        <f t="shared" si="1"/>
        <v/>
      </c>
      <c r="F15" s="254" t="str">
        <f t="shared" si="2"/>
        <v/>
      </c>
      <c r="G15" s="193"/>
      <c r="H15" s="193"/>
      <c r="I15" s="237"/>
      <c r="J15" s="253" t="str">
        <f t="shared" si="3"/>
        <v/>
      </c>
      <c r="K15" s="254" t="str">
        <f t="shared" si="4"/>
        <v/>
      </c>
      <c r="L15" s="193"/>
      <c r="M15" s="237"/>
      <c r="N15" s="253" t="str">
        <f t="shared" si="5"/>
        <v/>
      </c>
      <c r="O15" s="254" t="str">
        <f t="shared" si="6"/>
        <v/>
      </c>
      <c r="P15" s="288" t="str">
        <f t="shared" si="0"/>
        <v/>
      </c>
      <c r="Q15" s="258" t="str">
        <f t="shared" si="7"/>
        <v/>
      </c>
      <c r="R15" s="230"/>
      <c r="S15" s="83"/>
      <c r="T15" s="83"/>
      <c r="U15" s="83"/>
      <c r="V15" s="83"/>
      <c r="W15" s="83"/>
      <c r="X15" s="83"/>
      <c r="Y15" s="83"/>
      <c r="Z15" s="228"/>
      <c r="AA15" s="257" t="str">
        <f t="shared" si="8"/>
        <v/>
      </c>
      <c r="AB15" s="258" t="str">
        <f t="shared" si="9"/>
        <v/>
      </c>
      <c r="AC15" s="193"/>
      <c r="AD15" s="193"/>
      <c r="AE15" s="237"/>
      <c r="AF15" s="257" t="str">
        <f t="shared" si="10"/>
        <v/>
      </c>
      <c r="AG15" s="258" t="str">
        <f t="shared" si="11"/>
        <v/>
      </c>
      <c r="AH15" s="259"/>
      <c r="AI15" s="94"/>
    </row>
    <row r="16" spans="1:35" s="96" customFormat="1" x14ac:dyDescent="0.25">
      <c r="A16" s="96">
        <f>список!A13</f>
        <v>12</v>
      </c>
      <c r="B16" s="97" t="str">
        <f>IF(список!B13="","",список!B13)</f>
        <v/>
      </c>
      <c r="C16" s="97">
        <f>IF(список!C13="","",список!C13)</f>
        <v>0</v>
      </c>
      <c r="D16" s="243"/>
      <c r="E16" s="253" t="str">
        <f t="shared" si="1"/>
        <v/>
      </c>
      <c r="F16" s="254" t="str">
        <f t="shared" si="2"/>
        <v/>
      </c>
      <c r="G16" s="193"/>
      <c r="H16" s="193"/>
      <c r="I16" s="237"/>
      <c r="J16" s="253" t="str">
        <f t="shared" si="3"/>
        <v/>
      </c>
      <c r="K16" s="254" t="str">
        <f t="shared" si="4"/>
        <v/>
      </c>
      <c r="L16" s="193"/>
      <c r="M16" s="237"/>
      <c r="N16" s="253" t="str">
        <f t="shared" si="5"/>
        <v/>
      </c>
      <c r="O16" s="254" t="str">
        <f t="shared" si="6"/>
        <v/>
      </c>
      <c r="P16" s="288" t="str">
        <f t="shared" si="0"/>
        <v/>
      </c>
      <c r="Q16" s="258" t="str">
        <f t="shared" si="7"/>
        <v/>
      </c>
      <c r="R16" s="230"/>
      <c r="S16" s="83"/>
      <c r="T16" s="83"/>
      <c r="U16" s="83"/>
      <c r="V16" s="83"/>
      <c r="W16" s="83"/>
      <c r="X16" s="83"/>
      <c r="Y16" s="83"/>
      <c r="Z16" s="228"/>
      <c r="AA16" s="257" t="str">
        <f t="shared" si="8"/>
        <v/>
      </c>
      <c r="AB16" s="258" t="str">
        <f t="shared" si="9"/>
        <v/>
      </c>
      <c r="AC16" s="193"/>
      <c r="AD16" s="193"/>
      <c r="AE16" s="237"/>
      <c r="AF16" s="257" t="str">
        <f t="shared" si="10"/>
        <v/>
      </c>
      <c r="AG16" s="258" t="str">
        <f t="shared" si="11"/>
        <v/>
      </c>
      <c r="AH16" s="259"/>
      <c r="AI16" s="94"/>
    </row>
    <row r="17" spans="1:35" s="96" customFormat="1" x14ac:dyDescent="0.25">
      <c r="A17" s="96">
        <f>список!A14</f>
        <v>13</v>
      </c>
      <c r="B17" s="97" t="str">
        <f>IF(список!B14="","",список!B14)</f>
        <v/>
      </c>
      <c r="C17" s="97">
        <f>IF(список!C14="","",список!C14)</f>
        <v>0</v>
      </c>
      <c r="D17" s="243"/>
      <c r="E17" s="253" t="str">
        <f t="shared" si="1"/>
        <v/>
      </c>
      <c r="F17" s="254" t="str">
        <f t="shared" si="2"/>
        <v/>
      </c>
      <c r="G17" s="193"/>
      <c r="H17" s="193"/>
      <c r="I17" s="237"/>
      <c r="J17" s="253" t="str">
        <f t="shared" si="3"/>
        <v/>
      </c>
      <c r="K17" s="254" t="str">
        <f t="shared" si="4"/>
        <v/>
      </c>
      <c r="L17" s="193"/>
      <c r="M17" s="237"/>
      <c r="N17" s="253" t="str">
        <f t="shared" si="5"/>
        <v/>
      </c>
      <c r="O17" s="254" t="str">
        <f t="shared" si="6"/>
        <v/>
      </c>
      <c r="P17" s="288" t="str">
        <f t="shared" si="0"/>
        <v/>
      </c>
      <c r="Q17" s="258" t="str">
        <f t="shared" si="7"/>
        <v/>
      </c>
      <c r="R17" s="230"/>
      <c r="S17" s="83"/>
      <c r="T17" s="83"/>
      <c r="U17" s="83"/>
      <c r="V17" s="83"/>
      <c r="W17" s="83"/>
      <c r="X17" s="83"/>
      <c r="Y17" s="83"/>
      <c r="Z17" s="228"/>
      <c r="AA17" s="257" t="str">
        <f t="shared" si="8"/>
        <v/>
      </c>
      <c r="AB17" s="258" t="str">
        <f t="shared" si="9"/>
        <v/>
      </c>
      <c r="AC17" s="193"/>
      <c r="AD17" s="193"/>
      <c r="AE17" s="237"/>
      <c r="AF17" s="257" t="str">
        <f t="shared" si="10"/>
        <v/>
      </c>
      <c r="AG17" s="258" t="str">
        <f t="shared" si="11"/>
        <v/>
      </c>
      <c r="AH17" s="259"/>
      <c r="AI17" s="94"/>
    </row>
    <row r="18" spans="1:35" s="96" customFormat="1" x14ac:dyDescent="0.25">
      <c r="A18" s="96">
        <f>список!A15</f>
        <v>14</v>
      </c>
      <c r="B18" s="97" t="str">
        <f>IF(список!B15="","",список!B15)</f>
        <v/>
      </c>
      <c r="C18" s="97">
        <f>IF(список!C15="","",список!C15)</f>
        <v>0</v>
      </c>
      <c r="D18" s="243"/>
      <c r="E18" s="253" t="str">
        <f t="shared" si="1"/>
        <v/>
      </c>
      <c r="F18" s="254" t="str">
        <f t="shared" si="2"/>
        <v/>
      </c>
      <c r="G18" s="193"/>
      <c r="H18" s="193"/>
      <c r="I18" s="237"/>
      <c r="J18" s="253" t="str">
        <f t="shared" si="3"/>
        <v/>
      </c>
      <c r="K18" s="254" t="str">
        <f t="shared" si="4"/>
        <v/>
      </c>
      <c r="L18" s="193"/>
      <c r="M18" s="237"/>
      <c r="N18" s="253" t="str">
        <f t="shared" si="5"/>
        <v/>
      </c>
      <c r="O18" s="254" t="str">
        <f t="shared" si="6"/>
        <v/>
      </c>
      <c r="P18" s="288" t="str">
        <f t="shared" si="0"/>
        <v/>
      </c>
      <c r="Q18" s="258" t="str">
        <f t="shared" si="7"/>
        <v/>
      </c>
      <c r="R18" s="230"/>
      <c r="S18" s="83"/>
      <c r="T18" s="83"/>
      <c r="U18" s="83"/>
      <c r="V18" s="83"/>
      <c r="W18" s="83"/>
      <c r="X18" s="83"/>
      <c r="Y18" s="83"/>
      <c r="Z18" s="228"/>
      <c r="AA18" s="257" t="str">
        <f t="shared" si="8"/>
        <v/>
      </c>
      <c r="AB18" s="258" t="str">
        <f t="shared" si="9"/>
        <v/>
      </c>
      <c r="AC18" s="193"/>
      <c r="AD18" s="193"/>
      <c r="AE18" s="237"/>
      <c r="AF18" s="257" t="str">
        <f t="shared" si="10"/>
        <v/>
      </c>
      <c r="AG18" s="258" t="str">
        <f t="shared" si="11"/>
        <v/>
      </c>
      <c r="AH18" s="259"/>
      <c r="AI18" s="94"/>
    </row>
    <row r="19" spans="1:35" s="96" customFormat="1" x14ac:dyDescent="0.25">
      <c r="A19" s="96">
        <f>список!A16</f>
        <v>15</v>
      </c>
      <c r="B19" s="97" t="str">
        <f>IF(список!B16="","",список!B16)</f>
        <v/>
      </c>
      <c r="C19" s="97">
        <f>IF(список!C16="","",список!C16)</f>
        <v>0</v>
      </c>
      <c r="D19" s="243"/>
      <c r="E19" s="253" t="str">
        <f t="shared" si="1"/>
        <v/>
      </c>
      <c r="F19" s="254" t="str">
        <f t="shared" si="2"/>
        <v/>
      </c>
      <c r="G19" s="193"/>
      <c r="H19" s="193"/>
      <c r="I19" s="237"/>
      <c r="J19" s="253" t="str">
        <f t="shared" si="3"/>
        <v/>
      </c>
      <c r="K19" s="254" t="str">
        <f t="shared" si="4"/>
        <v/>
      </c>
      <c r="L19" s="193"/>
      <c r="M19" s="237"/>
      <c r="N19" s="253" t="str">
        <f t="shared" si="5"/>
        <v/>
      </c>
      <c r="O19" s="254" t="str">
        <f t="shared" si="6"/>
        <v/>
      </c>
      <c r="P19" s="288" t="str">
        <f t="shared" si="0"/>
        <v/>
      </c>
      <c r="Q19" s="258" t="str">
        <f t="shared" si="7"/>
        <v/>
      </c>
      <c r="R19" s="230"/>
      <c r="S19" s="83"/>
      <c r="T19" s="83"/>
      <c r="U19" s="83"/>
      <c r="V19" s="83"/>
      <c r="W19" s="83"/>
      <c r="X19" s="83"/>
      <c r="Y19" s="83"/>
      <c r="Z19" s="228"/>
      <c r="AA19" s="257" t="str">
        <f t="shared" si="8"/>
        <v/>
      </c>
      <c r="AB19" s="258" t="str">
        <f t="shared" si="9"/>
        <v/>
      </c>
      <c r="AC19" s="193"/>
      <c r="AD19" s="193"/>
      <c r="AE19" s="237"/>
      <c r="AF19" s="257" t="str">
        <f t="shared" si="10"/>
        <v/>
      </c>
      <c r="AG19" s="258" t="str">
        <f t="shared" si="11"/>
        <v/>
      </c>
      <c r="AH19" s="259"/>
      <c r="AI19" s="94"/>
    </row>
    <row r="20" spans="1:35" s="96" customFormat="1" x14ac:dyDescent="0.25">
      <c r="A20" s="96">
        <f>список!A17</f>
        <v>16</v>
      </c>
      <c r="B20" s="97" t="str">
        <f>IF(список!B17="","",список!B17)</f>
        <v/>
      </c>
      <c r="C20" s="97">
        <f>IF(список!C17="","",список!C17)</f>
        <v>0</v>
      </c>
      <c r="D20" s="243"/>
      <c r="E20" s="253" t="str">
        <f t="shared" si="1"/>
        <v/>
      </c>
      <c r="F20" s="254" t="str">
        <f t="shared" si="2"/>
        <v/>
      </c>
      <c r="G20" s="193"/>
      <c r="H20" s="193"/>
      <c r="I20" s="237"/>
      <c r="J20" s="253" t="str">
        <f t="shared" si="3"/>
        <v/>
      </c>
      <c r="K20" s="254" t="str">
        <f t="shared" si="4"/>
        <v/>
      </c>
      <c r="L20" s="193"/>
      <c r="M20" s="237"/>
      <c r="N20" s="253" t="str">
        <f t="shared" si="5"/>
        <v/>
      </c>
      <c r="O20" s="254" t="str">
        <f t="shared" si="6"/>
        <v/>
      </c>
      <c r="P20" s="288" t="str">
        <f t="shared" si="0"/>
        <v/>
      </c>
      <c r="Q20" s="258" t="str">
        <f t="shared" si="7"/>
        <v/>
      </c>
      <c r="R20" s="230"/>
      <c r="S20" s="83"/>
      <c r="T20" s="83"/>
      <c r="U20" s="83"/>
      <c r="V20" s="83"/>
      <c r="W20" s="83"/>
      <c r="X20" s="83"/>
      <c r="Y20" s="83"/>
      <c r="Z20" s="228"/>
      <c r="AA20" s="257" t="str">
        <f t="shared" si="8"/>
        <v/>
      </c>
      <c r="AB20" s="258" t="str">
        <f t="shared" si="9"/>
        <v/>
      </c>
      <c r="AC20" s="193"/>
      <c r="AD20" s="193"/>
      <c r="AE20" s="237"/>
      <c r="AF20" s="257" t="str">
        <f t="shared" si="10"/>
        <v/>
      </c>
      <c r="AG20" s="258" t="str">
        <f t="shared" si="11"/>
        <v/>
      </c>
      <c r="AH20" s="259"/>
      <c r="AI20" s="94"/>
    </row>
    <row r="21" spans="1:35" s="96" customFormat="1" x14ac:dyDescent="0.25">
      <c r="A21" s="96">
        <f>список!A18</f>
        <v>17</v>
      </c>
      <c r="B21" s="97" t="str">
        <f>IF(список!B18="","",список!B18)</f>
        <v/>
      </c>
      <c r="C21" s="97">
        <f>IF(список!C18="","",список!C18)</f>
        <v>0</v>
      </c>
      <c r="D21" s="243"/>
      <c r="E21" s="253" t="str">
        <f t="shared" si="1"/>
        <v/>
      </c>
      <c r="F21" s="254" t="str">
        <f t="shared" si="2"/>
        <v/>
      </c>
      <c r="G21" s="193"/>
      <c r="H21" s="193"/>
      <c r="I21" s="237"/>
      <c r="J21" s="253" t="str">
        <f t="shared" si="3"/>
        <v/>
      </c>
      <c r="K21" s="254" t="str">
        <f t="shared" si="4"/>
        <v/>
      </c>
      <c r="L21" s="193"/>
      <c r="M21" s="237"/>
      <c r="N21" s="253" t="str">
        <f t="shared" si="5"/>
        <v/>
      </c>
      <c r="O21" s="254" t="str">
        <f t="shared" si="6"/>
        <v/>
      </c>
      <c r="P21" s="288" t="str">
        <f t="shared" si="0"/>
        <v/>
      </c>
      <c r="Q21" s="258" t="str">
        <f t="shared" si="7"/>
        <v/>
      </c>
      <c r="R21" s="230"/>
      <c r="S21" s="83"/>
      <c r="T21" s="83"/>
      <c r="U21" s="83"/>
      <c r="V21" s="83"/>
      <c r="W21" s="83"/>
      <c r="X21" s="83"/>
      <c r="Y21" s="83"/>
      <c r="Z21" s="228"/>
      <c r="AA21" s="257" t="str">
        <f t="shared" si="8"/>
        <v/>
      </c>
      <c r="AB21" s="258" t="str">
        <f t="shared" si="9"/>
        <v/>
      </c>
      <c r="AC21" s="193"/>
      <c r="AD21" s="193"/>
      <c r="AE21" s="237"/>
      <c r="AF21" s="257" t="str">
        <f t="shared" si="10"/>
        <v/>
      </c>
      <c r="AG21" s="258" t="str">
        <f t="shared" si="11"/>
        <v/>
      </c>
      <c r="AH21" s="259"/>
      <c r="AI21" s="94"/>
    </row>
    <row r="22" spans="1:35" s="96" customFormat="1" x14ac:dyDescent="0.25">
      <c r="A22" s="96">
        <f>список!A19</f>
        <v>18</v>
      </c>
      <c r="B22" s="97" t="str">
        <f>IF(список!B19="","",список!B19)</f>
        <v/>
      </c>
      <c r="C22" s="97">
        <f>IF(список!C19="","",список!C19)</f>
        <v>0</v>
      </c>
      <c r="D22" s="243"/>
      <c r="E22" s="253" t="str">
        <f t="shared" si="1"/>
        <v/>
      </c>
      <c r="F22" s="254" t="str">
        <f t="shared" si="2"/>
        <v/>
      </c>
      <c r="G22" s="193"/>
      <c r="H22" s="193"/>
      <c r="I22" s="237"/>
      <c r="J22" s="253" t="str">
        <f t="shared" si="3"/>
        <v/>
      </c>
      <c r="K22" s="254" t="str">
        <f t="shared" si="4"/>
        <v/>
      </c>
      <c r="L22" s="193"/>
      <c r="M22" s="237"/>
      <c r="N22" s="253" t="str">
        <f t="shared" si="5"/>
        <v/>
      </c>
      <c r="O22" s="254" t="str">
        <f t="shared" si="6"/>
        <v/>
      </c>
      <c r="P22" s="288" t="str">
        <f t="shared" si="0"/>
        <v/>
      </c>
      <c r="Q22" s="258" t="str">
        <f t="shared" si="7"/>
        <v/>
      </c>
      <c r="R22" s="230"/>
      <c r="S22" s="83"/>
      <c r="T22" s="83"/>
      <c r="U22" s="83"/>
      <c r="V22" s="83"/>
      <c r="W22" s="83"/>
      <c r="X22" s="83"/>
      <c r="Y22" s="83"/>
      <c r="Z22" s="228"/>
      <c r="AA22" s="257" t="str">
        <f t="shared" si="8"/>
        <v/>
      </c>
      <c r="AB22" s="258" t="str">
        <f t="shared" si="9"/>
        <v/>
      </c>
      <c r="AC22" s="193"/>
      <c r="AD22" s="193"/>
      <c r="AE22" s="237"/>
      <c r="AF22" s="257" t="str">
        <f t="shared" si="10"/>
        <v/>
      </c>
      <c r="AG22" s="258" t="str">
        <f t="shared" si="11"/>
        <v/>
      </c>
      <c r="AH22" s="259"/>
      <c r="AI22" s="94"/>
    </row>
    <row r="23" spans="1:35" s="96" customFormat="1" x14ac:dyDescent="0.25">
      <c r="A23" s="96">
        <f>список!A20</f>
        <v>19</v>
      </c>
      <c r="B23" s="97" t="str">
        <f>IF(список!B20="","",список!B20)</f>
        <v/>
      </c>
      <c r="C23" s="97">
        <f>IF(список!C20="","",список!C20)</f>
        <v>0</v>
      </c>
      <c r="D23" s="243"/>
      <c r="E23" s="253" t="str">
        <f t="shared" si="1"/>
        <v/>
      </c>
      <c r="F23" s="254" t="str">
        <f t="shared" si="2"/>
        <v/>
      </c>
      <c r="G23" s="193"/>
      <c r="H23" s="193"/>
      <c r="I23" s="237"/>
      <c r="J23" s="253" t="str">
        <f t="shared" si="3"/>
        <v/>
      </c>
      <c r="K23" s="254" t="str">
        <f t="shared" si="4"/>
        <v/>
      </c>
      <c r="L23" s="193"/>
      <c r="M23" s="237"/>
      <c r="N23" s="253" t="str">
        <f t="shared" si="5"/>
        <v/>
      </c>
      <c r="O23" s="254" t="str">
        <f t="shared" si="6"/>
        <v/>
      </c>
      <c r="P23" s="288" t="str">
        <f t="shared" si="0"/>
        <v/>
      </c>
      <c r="Q23" s="258" t="str">
        <f t="shared" si="7"/>
        <v/>
      </c>
      <c r="R23" s="230"/>
      <c r="S23" s="83"/>
      <c r="T23" s="83"/>
      <c r="U23" s="83"/>
      <c r="V23" s="83"/>
      <c r="W23" s="83"/>
      <c r="X23" s="83"/>
      <c r="Y23" s="83"/>
      <c r="Z23" s="228"/>
      <c r="AA23" s="257" t="str">
        <f t="shared" si="8"/>
        <v/>
      </c>
      <c r="AB23" s="258" t="str">
        <f t="shared" si="9"/>
        <v/>
      </c>
      <c r="AC23" s="193"/>
      <c r="AD23" s="193"/>
      <c r="AE23" s="237"/>
      <c r="AF23" s="257" t="str">
        <f t="shared" si="10"/>
        <v/>
      </c>
      <c r="AG23" s="258" t="str">
        <f t="shared" si="11"/>
        <v/>
      </c>
      <c r="AH23" s="259"/>
      <c r="AI23" s="94"/>
    </row>
    <row r="24" spans="1:35" s="96" customFormat="1" x14ac:dyDescent="0.25">
      <c r="A24" s="96">
        <f>список!A21</f>
        <v>20</v>
      </c>
      <c r="B24" s="97" t="str">
        <f>IF(список!B21="","",список!B21)</f>
        <v/>
      </c>
      <c r="C24" s="97">
        <f>IF(список!C21="","",список!C21)</f>
        <v>0</v>
      </c>
      <c r="D24" s="243"/>
      <c r="E24" s="253" t="str">
        <f t="shared" si="1"/>
        <v/>
      </c>
      <c r="F24" s="254" t="str">
        <f t="shared" si="2"/>
        <v/>
      </c>
      <c r="G24" s="193"/>
      <c r="H24" s="193"/>
      <c r="I24" s="237"/>
      <c r="J24" s="253" t="str">
        <f t="shared" si="3"/>
        <v/>
      </c>
      <c r="K24" s="254" t="str">
        <f t="shared" si="4"/>
        <v/>
      </c>
      <c r="L24" s="193"/>
      <c r="M24" s="237"/>
      <c r="N24" s="253" t="str">
        <f t="shared" si="5"/>
        <v/>
      </c>
      <c r="O24" s="254" t="str">
        <f t="shared" si="6"/>
        <v/>
      </c>
      <c r="P24" s="288" t="str">
        <f t="shared" si="0"/>
        <v/>
      </c>
      <c r="Q24" s="258" t="str">
        <f t="shared" si="7"/>
        <v/>
      </c>
      <c r="R24" s="230"/>
      <c r="S24" s="83"/>
      <c r="T24" s="83"/>
      <c r="U24" s="83"/>
      <c r="V24" s="83"/>
      <c r="W24" s="83"/>
      <c r="X24" s="83"/>
      <c r="Y24" s="83"/>
      <c r="Z24" s="228"/>
      <c r="AA24" s="257" t="str">
        <f t="shared" si="8"/>
        <v/>
      </c>
      <c r="AB24" s="258" t="str">
        <f t="shared" si="9"/>
        <v/>
      </c>
      <c r="AC24" s="193"/>
      <c r="AD24" s="193"/>
      <c r="AE24" s="237"/>
      <c r="AF24" s="257" t="str">
        <f t="shared" si="10"/>
        <v/>
      </c>
      <c r="AG24" s="258" t="str">
        <f t="shared" si="11"/>
        <v/>
      </c>
      <c r="AH24" s="259"/>
      <c r="AI24" s="94"/>
    </row>
    <row r="25" spans="1:35" s="96" customFormat="1" x14ac:dyDescent="0.25">
      <c r="A25" s="96">
        <f>список!A22</f>
        <v>21</v>
      </c>
      <c r="B25" s="97" t="str">
        <f>IF(список!B22="","",список!B22)</f>
        <v/>
      </c>
      <c r="C25" s="97">
        <f>IF(список!C22="","",список!C22)</f>
        <v>0</v>
      </c>
      <c r="D25" s="243"/>
      <c r="E25" s="253" t="str">
        <f t="shared" si="1"/>
        <v/>
      </c>
      <c r="F25" s="254" t="str">
        <f t="shared" si="2"/>
        <v/>
      </c>
      <c r="G25" s="193"/>
      <c r="H25" s="193"/>
      <c r="I25" s="237"/>
      <c r="J25" s="253" t="str">
        <f t="shared" si="3"/>
        <v/>
      </c>
      <c r="K25" s="254" t="str">
        <f t="shared" si="4"/>
        <v/>
      </c>
      <c r="L25" s="193"/>
      <c r="M25" s="237"/>
      <c r="N25" s="253" t="str">
        <f t="shared" si="5"/>
        <v/>
      </c>
      <c r="O25" s="254" t="str">
        <f t="shared" si="6"/>
        <v/>
      </c>
      <c r="P25" s="288" t="str">
        <f t="shared" si="0"/>
        <v/>
      </c>
      <c r="Q25" s="258" t="str">
        <f t="shared" si="7"/>
        <v/>
      </c>
      <c r="R25" s="230"/>
      <c r="S25" s="83"/>
      <c r="T25" s="83"/>
      <c r="U25" s="83"/>
      <c r="V25" s="83"/>
      <c r="W25" s="83"/>
      <c r="X25" s="83"/>
      <c r="Y25" s="83"/>
      <c r="Z25" s="228"/>
      <c r="AA25" s="257" t="str">
        <f t="shared" si="8"/>
        <v/>
      </c>
      <c r="AB25" s="258" t="str">
        <f t="shared" si="9"/>
        <v/>
      </c>
      <c r="AC25" s="193"/>
      <c r="AD25" s="193"/>
      <c r="AE25" s="237"/>
      <c r="AF25" s="257" t="str">
        <f t="shared" si="10"/>
        <v/>
      </c>
      <c r="AG25" s="258" t="str">
        <f t="shared" si="11"/>
        <v/>
      </c>
      <c r="AH25" s="259"/>
      <c r="AI25" s="94"/>
    </row>
    <row r="26" spans="1:35" s="96" customFormat="1" x14ac:dyDescent="0.25">
      <c r="A26" s="96">
        <f>список!A23</f>
        <v>22</v>
      </c>
      <c r="B26" s="97" t="str">
        <f>IF(список!B23="","",список!B23)</f>
        <v/>
      </c>
      <c r="C26" s="97">
        <f>IF(список!C23="","",список!C23)</f>
        <v>0</v>
      </c>
      <c r="D26" s="243"/>
      <c r="E26" s="253" t="str">
        <f t="shared" si="1"/>
        <v/>
      </c>
      <c r="F26" s="254" t="str">
        <f t="shared" si="2"/>
        <v/>
      </c>
      <c r="G26" s="193"/>
      <c r="H26" s="193"/>
      <c r="I26" s="237"/>
      <c r="J26" s="253" t="str">
        <f t="shared" si="3"/>
        <v/>
      </c>
      <c r="K26" s="254" t="str">
        <f t="shared" si="4"/>
        <v/>
      </c>
      <c r="L26" s="193"/>
      <c r="M26" s="237"/>
      <c r="N26" s="253" t="str">
        <f t="shared" si="5"/>
        <v/>
      </c>
      <c r="O26" s="254" t="str">
        <f t="shared" si="6"/>
        <v/>
      </c>
      <c r="P26" s="288" t="str">
        <f t="shared" si="0"/>
        <v/>
      </c>
      <c r="Q26" s="258" t="str">
        <f t="shared" si="7"/>
        <v/>
      </c>
      <c r="R26" s="230"/>
      <c r="S26" s="83"/>
      <c r="T26" s="83"/>
      <c r="U26" s="83"/>
      <c r="V26" s="83"/>
      <c r="W26" s="83"/>
      <c r="X26" s="83"/>
      <c r="Y26" s="83"/>
      <c r="Z26" s="228"/>
      <c r="AA26" s="257" t="str">
        <f t="shared" si="8"/>
        <v/>
      </c>
      <c r="AB26" s="258" t="str">
        <f t="shared" si="9"/>
        <v/>
      </c>
      <c r="AC26" s="193"/>
      <c r="AD26" s="193"/>
      <c r="AE26" s="237"/>
      <c r="AF26" s="257" t="str">
        <f t="shared" si="10"/>
        <v/>
      </c>
      <c r="AG26" s="258" t="str">
        <f t="shared" si="11"/>
        <v/>
      </c>
      <c r="AH26" s="259"/>
      <c r="AI26" s="94"/>
    </row>
    <row r="27" spans="1:35" s="96" customFormat="1" x14ac:dyDescent="0.25">
      <c r="A27" s="96">
        <f>список!A24</f>
        <v>23</v>
      </c>
      <c r="B27" s="97" t="str">
        <f>IF(список!B24="","",список!B24)</f>
        <v/>
      </c>
      <c r="C27" s="97">
        <f>IF(список!C24="","",список!C24)</f>
        <v>0</v>
      </c>
      <c r="D27" s="243"/>
      <c r="E27" s="253" t="str">
        <f t="shared" si="1"/>
        <v/>
      </c>
      <c r="F27" s="254" t="str">
        <f t="shared" si="2"/>
        <v/>
      </c>
      <c r="G27" s="193"/>
      <c r="H27" s="193"/>
      <c r="I27" s="237"/>
      <c r="J27" s="253" t="str">
        <f t="shared" si="3"/>
        <v/>
      </c>
      <c r="K27" s="254" t="str">
        <f t="shared" si="4"/>
        <v/>
      </c>
      <c r="L27" s="193"/>
      <c r="M27" s="237"/>
      <c r="N27" s="253" t="str">
        <f t="shared" si="5"/>
        <v/>
      </c>
      <c r="O27" s="254" t="str">
        <f t="shared" si="6"/>
        <v/>
      </c>
      <c r="P27" s="288" t="str">
        <f t="shared" si="0"/>
        <v/>
      </c>
      <c r="Q27" s="258" t="str">
        <f t="shared" si="7"/>
        <v/>
      </c>
      <c r="R27" s="230"/>
      <c r="S27" s="83"/>
      <c r="T27" s="83"/>
      <c r="U27" s="83"/>
      <c r="V27" s="83"/>
      <c r="W27" s="83"/>
      <c r="X27" s="83"/>
      <c r="Y27" s="83"/>
      <c r="Z27" s="228"/>
      <c r="AA27" s="257" t="str">
        <f t="shared" si="8"/>
        <v/>
      </c>
      <c r="AB27" s="258" t="str">
        <f t="shared" si="9"/>
        <v/>
      </c>
      <c r="AC27" s="193"/>
      <c r="AD27" s="193"/>
      <c r="AE27" s="237"/>
      <c r="AF27" s="257" t="str">
        <f t="shared" si="10"/>
        <v/>
      </c>
      <c r="AG27" s="258" t="str">
        <f t="shared" si="11"/>
        <v/>
      </c>
      <c r="AH27" s="259"/>
      <c r="AI27" s="94"/>
    </row>
    <row r="28" spans="1:35" s="96" customFormat="1" x14ac:dyDescent="0.25">
      <c r="A28" s="96">
        <f>список!A25</f>
        <v>24</v>
      </c>
      <c r="B28" s="97" t="str">
        <f>IF(список!B25="","",список!B25)</f>
        <v/>
      </c>
      <c r="C28" s="97">
        <f>IF(список!C25="","",список!C25)</f>
        <v>0</v>
      </c>
      <c r="D28" s="243"/>
      <c r="E28" s="253" t="str">
        <f t="shared" si="1"/>
        <v/>
      </c>
      <c r="F28" s="254" t="str">
        <f t="shared" si="2"/>
        <v/>
      </c>
      <c r="G28" s="193"/>
      <c r="H28" s="193"/>
      <c r="I28" s="237"/>
      <c r="J28" s="253" t="str">
        <f t="shared" si="3"/>
        <v/>
      </c>
      <c r="K28" s="254" t="str">
        <f t="shared" si="4"/>
        <v/>
      </c>
      <c r="L28" s="193"/>
      <c r="M28" s="237"/>
      <c r="N28" s="253" t="str">
        <f t="shared" si="5"/>
        <v/>
      </c>
      <c r="O28" s="254" t="str">
        <f t="shared" si="6"/>
        <v/>
      </c>
      <c r="P28" s="288" t="str">
        <f t="shared" si="0"/>
        <v/>
      </c>
      <c r="Q28" s="258" t="str">
        <f t="shared" si="7"/>
        <v/>
      </c>
      <c r="R28" s="230"/>
      <c r="S28" s="83"/>
      <c r="T28" s="83"/>
      <c r="U28" s="83"/>
      <c r="V28" s="83"/>
      <c r="W28" s="83"/>
      <c r="X28" s="83"/>
      <c r="Y28" s="83"/>
      <c r="Z28" s="228"/>
      <c r="AA28" s="257" t="str">
        <f t="shared" si="8"/>
        <v/>
      </c>
      <c r="AB28" s="258" t="str">
        <f t="shared" si="9"/>
        <v/>
      </c>
      <c r="AC28" s="193"/>
      <c r="AD28" s="193"/>
      <c r="AE28" s="237"/>
      <c r="AF28" s="257" t="str">
        <f t="shared" si="10"/>
        <v/>
      </c>
      <c r="AG28" s="258" t="str">
        <f t="shared" si="11"/>
        <v/>
      </c>
      <c r="AH28" s="259"/>
      <c r="AI28" s="94"/>
    </row>
    <row r="29" spans="1:35" s="96" customFormat="1" x14ac:dyDescent="0.25">
      <c r="A29" s="96">
        <f>список!A26</f>
        <v>25</v>
      </c>
      <c r="B29" s="97" t="str">
        <f>IF(список!B26="","",список!B26)</f>
        <v/>
      </c>
      <c r="C29" s="97">
        <f>IF(список!C26="","",список!C26)</f>
        <v>0</v>
      </c>
      <c r="D29" s="243"/>
      <c r="E29" s="253" t="str">
        <f t="shared" si="1"/>
        <v/>
      </c>
      <c r="F29" s="254" t="str">
        <f t="shared" si="2"/>
        <v/>
      </c>
      <c r="G29" s="193"/>
      <c r="H29" s="193"/>
      <c r="I29" s="237"/>
      <c r="J29" s="253" t="str">
        <f t="shared" si="3"/>
        <v/>
      </c>
      <c r="K29" s="254" t="str">
        <f t="shared" si="4"/>
        <v/>
      </c>
      <c r="L29" s="193"/>
      <c r="M29" s="237"/>
      <c r="N29" s="253" t="str">
        <f t="shared" si="5"/>
        <v/>
      </c>
      <c r="O29" s="254" t="str">
        <f t="shared" si="6"/>
        <v/>
      </c>
      <c r="P29" s="288" t="str">
        <f t="shared" si="0"/>
        <v/>
      </c>
      <c r="Q29" s="258" t="str">
        <f t="shared" si="7"/>
        <v/>
      </c>
      <c r="R29" s="230"/>
      <c r="S29" s="83"/>
      <c r="T29" s="83"/>
      <c r="U29" s="83"/>
      <c r="V29" s="83"/>
      <c r="W29" s="83"/>
      <c r="X29" s="83"/>
      <c r="Y29" s="83"/>
      <c r="Z29" s="228"/>
      <c r="AA29" s="257" t="str">
        <f t="shared" si="8"/>
        <v/>
      </c>
      <c r="AB29" s="258" t="str">
        <f t="shared" si="9"/>
        <v/>
      </c>
      <c r="AC29" s="193"/>
      <c r="AD29" s="193"/>
      <c r="AE29" s="237"/>
      <c r="AF29" s="257" t="str">
        <f t="shared" si="10"/>
        <v/>
      </c>
      <c r="AG29" s="258" t="str">
        <f t="shared" si="11"/>
        <v/>
      </c>
      <c r="AH29" s="259"/>
      <c r="AI29" s="94"/>
    </row>
    <row r="30" spans="1:35" s="96" customFormat="1" x14ac:dyDescent="0.25">
      <c r="A30" s="96">
        <f>список!A27</f>
        <v>26</v>
      </c>
      <c r="B30" s="97" t="str">
        <f>IF(список!B27="","",список!B27)</f>
        <v/>
      </c>
      <c r="C30" s="97">
        <f>IF(список!C27="","",список!C27)</f>
        <v>0</v>
      </c>
      <c r="D30" s="243"/>
      <c r="E30" s="253" t="str">
        <f t="shared" si="1"/>
        <v/>
      </c>
      <c r="F30" s="254" t="str">
        <f t="shared" si="2"/>
        <v/>
      </c>
      <c r="G30" s="193"/>
      <c r="H30" s="193"/>
      <c r="I30" s="237"/>
      <c r="J30" s="253" t="str">
        <f t="shared" si="3"/>
        <v/>
      </c>
      <c r="K30" s="254" t="str">
        <f t="shared" si="4"/>
        <v/>
      </c>
      <c r="L30" s="193"/>
      <c r="M30" s="237"/>
      <c r="N30" s="253" t="str">
        <f t="shared" si="5"/>
        <v/>
      </c>
      <c r="O30" s="254" t="str">
        <f t="shared" si="6"/>
        <v/>
      </c>
      <c r="P30" s="288" t="str">
        <f t="shared" si="0"/>
        <v/>
      </c>
      <c r="Q30" s="258" t="str">
        <f t="shared" si="7"/>
        <v/>
      </c>
      <c r="R30" s="230"/>
      <c r="S30" s="83"/>
      <c r="T30" s="83"/>
      <c r="U30" s="83"/>
      <c r="V30" s="83"/>
      <c r="W30" s="83"/>
      <c r="X30" s="83"/>
      <c r="Y30" s="83"/>
      <c r="Z30" s="228"/>
      <c r="AA30" s="257" t="str">
        <f t="shared" si="8"/>
        <v/>
      </c>
      <c r="AB30" s="258" t="str">
        <f t="shared" si="9"/>
        <v/>
      </c>
      <c r="AC30" s="193"/>
      <c r="AD30" s="193"/>
      <c r="AE30" s="237"/>
      <c r="AF30" s="257" t="str">
        <f t="shared" si="10"/>
        <v/>
      </c>
      <c r="AG30" s="258" t="str">
        <f t="shared" si="11"/>
        <v/>
      </c>
      <c r="AH30" s="259"/>
      <c r="AI30" s="94"/>
    </row>
    <row r="31" spans="1:35" s="96" customFormat="1" x14ac:dyDescent="0.25">
      <c r="A31" s="96">
        <f>список!A28</f>
        <v>27</v>
      </c>
      <c r="B31" s="97" t="str">
        <f>IF(список!B28="","",список!B28)</f>
        <v/>
      </c>
      <c r="C31" s="97">
        <f>IF(список!C28="","",список!C28)</f>
        <v>0</v>
      </c>
      <c r="D31" s="243"/>
      <c r="E31" s="253" t="str">
        <f t="shared" si="1"/>
        <v/>
      </c>
      <c r="F31" s="254" t="str">
        <f t="shared" si="2"/>
        <v/>
      </c>
      <c r="G31" s="193"/>
      <c r="H31" s="193"/>
      <c r="I31" s="237"/>
      <c r="J31" s="253" t="str">
        <f t="shared" si="3"/>
        <v/>
      </c>
      <c r="K31" s="254" t="str">
        <f t="shared" si="4"/>
        <v/>
      </c>
      <c r="L31" s="193"/>
      <c r="M31" s="237"/>
      <c r="N31" s="253" t="str">
        <f t="shared" si="5"/>
        <v/>
      </c>
      <c r="O31" s="254" t="str">
        <f t="shared" si="6"/>
        <v/>
      </c>
      <c r="P31" s="288" t="str">
        <f t="shared" si="0"/>
        <v/>
      </c>
      <c r="Q31" s="258" t="str">
        <f t="shared" si="7"/>
        <v/>
      </c>
      <c r="R31" s="230"/>
      <c r="S31" s="83"/>
      <c r="T31" s="83"/>
      <c r="U31" s="83"/>
      <c r="V31" s="83"/>
      <c r="W31" s="83"/>
      <c r="X31" s="83"/>
      <c r="Y31" s="83"/>
      <c r="Z31" s="228"/>
      <c r="AA31" s="257" t="str">
        <f t="shared" si="8"/>
        <v/>
      </c>
      <c r="AB31" s="258" t="str">
        <f t="shared" si="9"/>
        <v/>
      </c>
      <c r="AC31" s="193"/>
      <c r="AD31" s="193"/>
      <c r="AE31" s="237"/>
      <c r="AF31" s="257" t="str">
        <f t="shared" si="10"/>
        <v/>
      </c>
      <c r="AG31" s="258" t="str">
        <f t="shared" si="11"/>
        <v/>
      </c>
      <c r="AH31" s="259"/>
      <c r="AI31" s="94"/>
    </row>
    <row r="32" spans="1:35" s="96" customFormat="1" x14ac:dyDescent="0.25">
      <c r="A32" s="96">
        <f>список!A29</f>
        <v>28</v>
      </c>
      <c r="B32" s="97" t="str">
        <f>IF(список!B29="","",список!B29)</f>
        <v/>
      </c>
      <c r="C32" s="97">
        <f>IF(список!C29="","",список!C29)</f>
        <v>0</v>
      </c>
      <c r="D32" s="243"/>
      <c r="E32" s="253" t="str">
        <f t="shared" si="1"/>
        <v/>
      </c>
      <c r="F32" s="254" t="str">
        <f t="shared" si="2"/>
        <v/>
      </c>
      <c r="G32" s="193"/>
      <c r="H32" s="193"/>
      <c r="I32" s="237"/>
      <c r="J32" s="253" t="str">
        <f t="shared" si="3"/>
        <v/>
      </c>
      <c r="K32" s="254" t="str">
        <f t="shared" si="4"/>
        <v/>
      </c>
      <c r="L32" s="193"/>
      <c r="M32" s="237"/>
      <c r="N32" s="253" t="str">
        <f t="shared" si="5"/>
        <v/>
      </c>
      <c r="O32" s="254" t="str">
        <f t="shared" si="6"/>
        <v/>
      </c>
      <c r="P32" s="288" t="str">
        <f t="shared" si="0"/>
        <v/>
      </c>
      <c r="Q32" s="258" t="str">
        <f t="shared" si="7"/>
        <v/>
      </c>
      <c r="R32" s="230"/>
      <c r="S32" s="83"/>
      <c r="T32" s="83"/>
      <c r="U32" s="83"/>
      <c r="V32" s="83"/>
      <c r="W32" s="83"/>
      <c r="X32" s="83"/>
      <c r="Y32" s="83"/>
      <c r="Z32" s="228"/>
      <c r="AA32" s="257" t="str">
        <f t="shared" si="8"/>
        <v/>
      </c>
      <c r="AB32" s="258" t="str">
        <f t="shared" si="9"/>
        <v/>
      </c>
      <c r="AC32" s="193"/>
      <c r="AD32" s="193"/>
      <c r="AE32" s="237"/>
      <c r="AF32" s="257" t="str">
        <f t="shared" si="10"/>
        <v/>
      </c>
      <c r="AG32" s="258" t="str">
        <f t="shared" si="11"/>
        <v/>
      </c>
      <c r="AH32" s="259"/>
      <c r="AI32" s="94"/>
    </row>
    <row r="33" spans="1:35" s="96" customFormat="1" x14ac:dyDescent="0.25">
      <c r="A33" s="96">
        <f>список!A30</f>
        <v>29</v>
      </c>
      <c r="B33" s="97" t="str">
        <f>IF(список!B30="","",список!B30)</f>
        <v/>
      </c>
      <c r="C33" s="97">
        <f>IF(список!C30="","",список!C30)</f>
        <v>0</v>
      </c>
      <c r="D33" s="243"/>
      <c r="E33" s="253" t="str">
        <f t="shared" si="1"/>
        <v/>
      </c>
      <c r="F33" s="254" t="str">
        <f t="shared" si="2"/>
        <v/>
      </c>
      <c r="G33" s="193"/>
      <c r="H33" s="193"/>
      <c r="I33" s="237"/>
      <c r="J33" s="253" t="str">
        <f t="shared" si="3"/>
        <v/>
      </c>
      <c r="K33" s="254" t="str">
        <f t="shared" si="4"/>
        <v/>
      </c>
      <c r="L33" s="193"/>
      <c r="M33" s="237"/>
      <c r="N33" s="253" t="str">
        <f t="shared" si="5"/>
        <v/>
      </c>
      <c r="O33" s="254" t="str">
        <f t="shared" si="6"/>
        <v/>
      </c>
      <c r="P33" s="288" t="str">
        <f t="shared" si="0"/>
        <v/>
      </c>
      <c r="Q33" s="258" t="str">
        <f t="shared" si="7"/>
        <v/>
      </c>
      <c r="R33" s="230"/>
      <c r="S33" s="83"/>
      <c r="T33" s="83"/>
      <c r="U33" s="83"/>
      <c r="V33" s="83"/>
      <c r="W33" s="83"/>
      <c r="X33" s="83"/>
      <c r="Y33" s="83"/>
      <c r="Z33" s="228"/>
      <c r="AA33" s="257" t="str">
        <f t="shared" si="8"/>
        <v/>
      </c>
      <c r="AB33" s="258" t="str">
        <f t="shared" si="9"/>
        <v/>
      </c>
      <c r="AC33" s="193"/>
      <c r="AD33" s="193"/>
      <c r="AE33" s="237"/>
      <c r="AF33" s="257" t="str">
        <f t="shared" si="10"/>
        <v/>
      </c>
      <c r="AG33" s="258" t="str">
        <f t="shared" si="11"/>
        <v/>
      </c>
      <c r="AH33" s="259"/>
      <c r="AI33" s="94"/>
    </row>
    <row r="34" spans="1:35" s="96" customFormat="1" x14ac:dyDescent="0.25">
      <c r="A34" s="96">
        <f>список!A31</f>
        <v>30</v>
      </c>
      <c r="B34" s="97" t="str">
        <f>IF(список!B31="","",список!B31)</f>
        <v/>
      </c>
      <c r="C34" s="97">
        <f>IF(список!C31="","",список!C31)</f>
        <v>0</v>
      </c>
      <c r="D34" s="243"/>
      <c r="E34" s="253" t="str">
        <f t="shared" si="1"/>
        <v/>
      </c>
      <c r="F34" s="254" t="str">
        <f t="shared" si="2"/>
        <v/>
      </c>
      <c r="G34" s="193"/>
      <c r="H34" s="193"/>
      <c r="I34" s="237"/>
      <c r="J34" s="253" t="str">
        <f t="shared" si="3"/>
        <v/>
      </c>
      <c r="K34" s="254" t="str">
        <f t="shared" si="4"/>
        <v/>
      </c>
      <c r="L34" s="193"/>
      <c r="M34" s="237"/>
      <c r="N34" s="253" t="str">
        <f t="shared" si="5"/>
        <v/>
      </c>
      <c r="O34" s="254" t="str">
        <f t="shared" si="6"/>
        <v/>
      </c>
      <c r="P34" s="288" t="str">
        <f t="shared" si="0"/>
        <v/>
      </c>
      <c r="Q34" s="258" t="str">
        <f t="shared" si="7"/>
        <v/>
      </c>
      <c r="R34" s="230"/>
      <c r="S34" s="83"/>
      <c r="T34" s="83"/>
      <c r="U34" s="83"/>
      <c r="V34" s="83"/>
      <c r="W34" s="83"/>
      <c r="X34" s="83"/>
      <c r="Y34" s="83"/>
      <c r="Z34" s="228"/>
      <c r="AA34" s="257" t="str">
        <f t="shared" si="8"/>
        <v/>
      </c>
      <c r="AB34" s="258" t="str">
        <f t="shared" si="9"/>
        <v/>
      </c>
      <c r="AC34" s="193"/>
      <c r="AD34" s="193"/>
      <c r="AE34" s="237"/>
      <c r="AF34" s="257" t="str">
        <f t="shared" si="10"/>
        <v/>
      </c>
      <c r="AG34" s="258" t="str">
        <f t="shared" si="11"/>
        <v/>
      </c>
      <c r="AH34" s="259"/>
      <c r="AI34" s="94"/>
    </row>
    <row r="35" spans="1:35" s="96" customFormat="1" x14ac:dyDescent="0.25">
      <c r="A35" s="96">
        <f>список!A32</f>
        <v>31</v>
      </c>
      <c r="B35" s="97" t="str">
        <f>IF(список!B32="","",список!B32)</f>
        <v/>
      </c>
      <c r="C35" s="97">
        <f>IF(список!C32="","",список!C32)</f>
        <v>0</v>
      </c>
      <c r="D35" s="243"/>
      <c r="E35" s="253" t="str">
        <f t="shared" si="1"/>
        <v/>
      </c>
      <c r="F35" s="254" t="str">
        <f t="shared" si="2"/>
        <v/>
      </c>
      <c r="G35" s="193"/>
      <c r="H35" s="193"/>
      <c r="I35" s="237"/>
      <c r="J35" s="253" t="str">
        <f t="shared" si="3"/>
        <v/>
      </c>
      <c r="K35" s="254" t="str">
        <f t="shared" si="4"/>
        <v/>
      </c>
      <c r="L35" s="193"/>
      <c r="M35" s="237"/>
      <c r="N35" s="253" t="str">
        <f t="shared" si="5"/>
        <v/>
      </c>
      <c r="O35" s="254" t="str">
        <f t="shared" si="6"/>
        <v/>
      </c>
      <c r="P35" s="288" t="str">
        <f t="shared" si="0"/>
        <v/>
      </c>
      <c r="Q35" s="258" t="str">
        <f t="shared" si="7"/>
        <v/>
      </c>
      <c r="R35" s="230"/>
      <c r="S35" s="83"/>
      <c r="T35" s="83"/>
      <c r="U35" s="83"/>
      <c r="V35" s="83"/>
      <c r="W35" s="83"/>
      <c r="X35" s="83"/>
      <c r="Y35" s="83"/>
      <c r="Z35" s="228"/>
      <c r="AA35" s="257" t="str">
        <f t="shared" si="8"/>
        <v/>
      </c>
      <c r="AB35" s="258" t="str">
        <f t="shared" si="9"/>
        <v/>
      </c>
      <c r="AC35" s="193"/>
      <c r="AD35" s="193"/>
      <c r="AE35" s="237"/>
      <c r="AF35" s="257" t="str">
        <f t="shared" si="10"/>
        <v/>
      </c>
      <c r="AG35" s="258" t="str">
        <f t="shared" si="11"/>
        <v/>
      </c>
      <c r="AH35" s="259"/>
      <c r="AI35" s="94"/>
    </row>
    <row r="36" spans="1:35" s="96" customFormat="1" x14ac:dyDescent="0.25">
      <c r="A36" s="96">
        <f>список!A33</f>
        <v>32</v>
      </c>
      <c r="B36" s="97" t="str">
        <f>IF(список!B33="","",список!B33)</f>
        <v/>
      </c>
      <c r="C36" s="97">
        <f>IF(список!C33="","",список!C33)</f>
        <v>0</v>
      </c>
      <c r="D36" s="243"/>
      <c r="E36" s="253" t="str">
        <f t="shared" si="1"/>
        <v/>
      </c>
      <c r="F36" s="254" t="str">
        <f t="shared" si="2"/>
        <v/>
      </c>
      <c r="G36" s="193"/>
      <c r="H36" s="193"/>
      <c r="I36" s="237"/>
      <c r="J36" s="253" t="str">
        <f t="shared" si="3"/>
        <v/>
      </c>
      <c r="K36" s="254" t="str">
        <f t="shared" si="4"/>
        <v/>
      </c>
      <c r="L36" s="193"/>
      <c r="M36" s="237"/>
      <c r="N36" s="253" t="str">
        <f t="shared" si="5"/>
        <v/>
      </c>
      <c r="O36" s="254" t="str">
        <f t="shared" si="6"/>
        <v/>
      </c>
      <c r="P36" s="288" t="str">
        <f t="shared" si="0"/>
        <v/>
      </c>
      <c r="Q36" s="258" t="str">
        <f t="shared" si="7"/>
        <v/>
      </c>
      <c r="R36" s="230"/>
      <c r="S36" s="83"/>
      <c r="T36" s="83"/>
      <c r="U36" s="83"/>
      <c r="V36" s="83"/>
      <c r="W36" s="83"/>
      <c r="X36" s="83"/>
      <c r="Y36" s="83"/>
      <c r="Z36" s="228"/>
      <c r="AA36" s="257" t="str">
        <f t="shared" si="8"/>
        <v/>
      </c>
      <c r="AB36" s="258" t="str">
        <f t="shared" si="9"/>
        <v/>
      </c>
      <c r="AC36" s="193"/>
      <c r="AD36" s="193"/>
      <c r="AE36" s="237"/>
      <c r="AF36" s="257" t="str">
        <f t="shared" si="10"/>
        <v/>
      </c>
      <c r="AG36" s="258" t="str">
        <f t="shared" si="11"/>
        <v/>
      </c>
      <c r="AH36" s="259"/>
      <c r="AI36" s="94"/>
    </row>
    <row r="37" spans="1:35" s="96" customFormat="1" x14ac:dyDescent="0.25">
      <c r="A37" s="96">
        <f>список!A34</f>
        <v>33</v>
      </c>
      <c r="B37" s="97" t="str">
        <f>IF(список!B34="","",список!B34)</f>
        <v/>
      </c>
      <c r="C37" s="97">
        <f>IF(список!C34="","",список!C34)</f>
        <v>0</v>
      </c>
      <c r="D37" s="228"/>
      <c r="E37" s="253" t="str">
        <f t="shared" si="1"/>
        <v/>
      </c>
      <c r="F37" s="254" t="str">
        <f t="shared" si="2"/>
        <v/>
      </c>
      <c r="G37" s="230"/>
      <c r="H37" s="83"/>
      <c r="I37" s="228"/>
      <c r="J37" s="253" t="str">
        <f t="shared" si="3"/>
        <v/>
      </c>
      <c r="K37" s="254" t="str">
        <f t="shared" si="4"/>
        <v/>
      </c>
      <c r="L37" s="193"/>
      <c r="M37" s="237"/>
      <c r="N37" s="253" t="str">
        <f t="shared" si="5"/>
        <v/>
      </c>
      <c r="O37" s="254" t="str">
        <f t="shared" si="6"/>
        <v/>
      </c>
      <c r="P37" s="288" t="str">
        <f t="shared" si="0"/>
        <v/>
      </c>
      <c r="Q37" s="258" t="str">
        <f t="shared" si="7"/>
        <v/>
      </c>
      <c r="R37" s="230"/>
      <c r="S37" s="83"/>
      <c r="T37" s="83"/>
      <c r="U37" s="83"/>
      <c r="V37" s="83"/>
      <c r="W37" s="83"/>
      <c r="X37" s="83"/>
      <c r="Y37" s="83"/>
      <c r="Z37" s="228"/>
      <c r="AA37" s="257" t="str">
        <f t="shared" si="8"/>
        <v/>
      </c>
      <c r="AB37" s="258" t="str">
        <f t="shared" si="9"/>
        <v/>
      </c>
      <c r="AC37" s="193"/>
      <c r="AD37" s="193"/>
      <c r="AE37" s="237"/>
      <c r="AF37" s="257" t="str">
        <f t="shared" si="10"/>
        <v/>
      </c>
      <c r="AG37" s="258" t="str">
        <f t="shared" si="11"/>
        <v/>
      </c>
      <c r="AH37" s="259"/>
      <c r="AI37" s="94"/>
    </row>
    <row r="38" spans="1:35" x14ac:dyDescent="0.25">
      <c r="A38" s="96">
        <f>список!A35</f>
        <v>34</v>
      </c>
      <c r="B38" s="97" t="str">
        <f>IF(список!B35="","",список!B35)</f>
        <v/>
      </c>
      <c r="C38" s="97">
        <f>IF(список!C35="","",список!C35)</f>
        <v>0</v>
      </c>
      <c r="D38" s="229"/>
      <c r="E38" s="253" t="str">
        <f t="shared" si="1"/>
        <v/>
      </c>
      <c r="F38" s="254" t="str">
        <f t="shared" si="2"/>
        <v/>
      </c>
      <c r="G38" s="231"/>
      <c r="H38" s="84"/>
      <c r="I38" s="229"/>
      <c r="J38" s="253" t="str">
        <f t="shared" si="3"/>
        <v/>
      </c>
      <c r="K38" s="254" t="str">
        <f t="shared" si="4"/>
        <v/>
      </c>
      <c r="L38" s="231"/>
      <c r="M38" s="229"/>
      <c r="N38" s="253" t="str">
        <f t="shared" si="5"/>
        <v/>
      </c>
      <c r="O38" s="254" t="str">
        <f t="shared" si="6"/>
        <v/>
      </c>
      <c r="P38" s="288" t="str">
        <f t="shared" si="0"/>
        <v/>
      </c>
      <c r="Q38" s="258" t="str">
        <f t="shared" si="7"/>
        <v/>
      </c>
      <c r="R38" s="231"/>
      <c r="S38" s="84"/>
      <c r="T38" s="84"/>
      <c r="U38" s="84"/>
      <c r="V38" s="84"/>
      <c r="W38" s="84"/>
      <c r="X38" s="84"/>
      <c r="Y38" s="84"/>
      <c r="Z38" s="229"/>
      <c r="AA38" s="257" t="str">
        <f t="shared" si="8"/>
        <v/>
      </c>
      <c r="AB38" s="258" t="str">
        <f t="shared" si="9"/>
        <v/>
      </c>
      <c r="AC38" s="193"/>
      <c r="AD38" s="193"/>
      <c r="AE38" s="237"/>
      <c r="AF38" s="257" t="str">
        <f t="shared" si="10"/>
        <v/>
      </c>
      <c r="AG38" s="258" t="str">
        <f t="shared" si="11"/>
        <v/>
      </c>
      <c r="AH38" s="116"/>
    </row>
    <row r="39" spans="1:35" ht="15.75" thickBot="1" x14ac:dyDescent="0.3">
      <c r="A39" s="96">
        <f>список!A36</f>
        <v>35</v>
      </c>
      <c r="B39" s="97" t="str">
        <f>IF(список!B36="","",список!B36)</f>
        <v/>
      </c>
      <c r="C39" s="97">
        <f>IF(список!C36="","",список!C36)</f>
        <v>0</v>
      </c>
      <c r="D39" s="229"/>
      <c r="E39" s="291" t="str">
        <f t="shared" si="1"/>
        <v/>
      </c>
      <c r="F39" s="290" t="str">
        <f t="shared" si="2"/>
        <v/>
      </c>
      <c r="G39" s="231"/>
      <c r="H39" s="84"/>
      <c r="I39" s="229"/>
      <c r="J39" s="291" t="str">
        <f t="shared" si="3"/>
        <v/>
      </c>
      <c r="K39" s="290" t="str">
        <f t="shared" si="4"/>
        <v/>
      </c>
      <c r="L39" s="231"/>
      <c r="M39" s="229"/>
      <c r="N39" s="291" t="str">
        <f t="shared" si="5"/>
        <v/>
      </c>
      <c r="O39" s="290" t="str">
        <f t="shared" si="6"/>
        <v/>
      </c>
      <c r="P39" s="289" t="str">
        <f t="shared" si="0"/>
        <v/>
      </c>
      <c r="Q39" s="285" t="str">
        <f t="shared" si="7"/>
        <v/>
      </c>
      <c r="R39" s="231"/>
      <c r="S39" s="84"/>
      <c r="T39" s="84"/>
      <c r="U39" s="84"/>
      <c r="V39" s="84"/>
      <c r="W39" s="84"/>
      <c r="X39" s="84"/>
      <c r="Y39" s="84"/>
      <c r="Z39" s="229"/>
      <c r="AA39" s="286" t="str">
        <f t="shared" si="8"/>
        <v/>
      </c>
      <c r="AB39" s="285" t="str">
        <f t="shared" si="9"/>
        <v/>
      </c>
      <c r="AC39" s="193"/>
      <c r="AD39" s="193"/>
      <c r="AE39" s="237"/>
      <c r="AF39" s="286" t="str">
        <f t="shared" si="10"/>
        <v/>
      </c>
      <c r="AG39" s="285" t="str">
        <f t="shared" si="11"/>
        <v/>
      </c>
      <c r="AH39" s="116"/>
    </row>
    <row r="40" spans="1:35" x14ac:dyDescent="0.25">
      <c r="E40" s="85"/>
      <c r="F40" s="85"/>
      <c r="J40" s="85"/>
      <c r="K40" s="85"/>
      <c r="N40" s="85"/>
      <c r="O40" s="85"/>
      <c r="P40" s="85"/>
      <c r="Q40" s="85"/>
      <c r="AA40" s="85"/>
      <c r="AB40" s="85"/>
      <c r="AF40" s="85"/>
      <c r="AG40" s="85"/>
    </row>
  </sheetData>
  <sheetProtection password="CC6F" sheet="1" objects="1" scenarios="1" selectLockedCells="1"/>
  <mergeCells count="30">
    <mergeCell ref="AH2:AI2"/>
    <mergeCell ref="D3:F3"/>
    <mergeCell ref="G3:K3"/>
    <mergeCell ref="P3:Q4"/>
    <mergeCell ref="AA3:AB4"/>
    <mergeCell ref="E4:F4"/>
    <mergeCell ref="J4:K4"/>
    <mergeCell ref="N4:O4"/>
    <mergeCell ref="AE3:AE4"/>
    <mergeCell ref="AH3:AI4"/>
    <mergeCell ref="R3:R4"/>
    <mergeCell ref="AC2:AG2"/>
    <mergeCell ref="AC3:AC4"/>
    <mergeCell ref="AF3:AG4"/>
    <mergeCell ref="AD3:AD4"/>
    <mergeCell ref="A1:AB1"/>
    <mergeCell ref="D2:Q2"/>
    <mergeCell ref="R2:AB2"/>
    <mergeCell ref="A3:A4"/>
    <mergeCell ref="B3:B4"/>
    <mergeCell ref="C3:C4"/>
    <mergeCell ref="Z3:Z4"/>
    <mergeCell ref="S3:S4"/>
    <mergeCell ref="T3:T4"/>
    <mergeCell ref="Y3:Y4"/>
    <mergeCell ref="L3:O3"/>
    <mergeCell ref="U3:U4"/>
    <mergeCell ref="W3:W4"/>
    <mergeCell ref="X3:X4"/>
    <mergeCell ref="V3:V4"/>
  </mergeCells>
  <conditionalFormatting sqref="AI5:AI37">
    <cfRule type="containsText" dxfId="172" priority="7" operator="containsText" text="низкий">
      <formula>NOT(ISERROR(SEARCH("низкий",AI5)))</formula>
    </cfRule>
    <cfRule type="containsText" dxfId="171" priority="8" operator="containsText" text="норма">
      <formula>NOT(ISERROR(SEARCH("норма",AI5)))</formula>
    </cfRule>
    <cfRule type="containsText" dxfId="170" priority="9" operator="containsText" text="высокий">
      <formula>NOT(ISERROR(SEARCH("высокий",AI5)))</formula>
    </cfRule>
  </conditionalFormatting>
  <conditionalFormatting sqref="AI5:AI37">
    <cfRule type="containsText" dxfId="169" priority="4" operator="containsText" text="высокий">
      <formula>NOT(ISERROR(SEARCH("высокий",AI5)))</formula>
    </cfRule>
    <cfRule type="containsText" dxfId="168" priority="5" operator="containsText" text="норма">
      <formula>NOT(ISERROR(SEARCH("норма",AI5)))</formula>
    </cfRule>
    <cfRule type="containsText" dxfId="167" priority="6" operator="containsText" text="низкий">
      <formula>NOT(ISERROR(SEARCH("низкий",AI5)))</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opLeftCell="A4" zoomScale="70" zoomScaleNormal="70" workbookViewId="0">
      <selection activeCell="T4" sqref="T4:W37"/>
    </sheetView>
  </sheetViews>
  <sheetFormatPr defaultColWidth="9.140625" defaultRowHeight="15" x14ac:dyDescent="0.25"/>
  <cols>
    <col min="1" max="1" width="9.140625" style="82"/>
    <col min="2" max="2" width="22.5703125" style="82" customWidth="1"/>
    <col min="3" max="10" width="9.140625" style="82"/>
    <col min="11" max="11" width="11" style="82" bestFit="1" customWidth="1"/>
    <col min="12" max="16384" width="9.140625" style="82"/>
  </cols>
  <sheetData>
    <row r="1" spans="1:27" x14ac:dyDescent="0.25">
      <c r="A1" s="352" t="s">
        <v>138</v>
      </c>
      <c r="B1" s="352"/>
      <c r="C1" s="352"/>
      <c r="D1" s="352"/>
      <c r="E1" s="352"/>
      <c r="F1" s="352"/>
      <c r="G1" s="352"/>
      <c r="H1" s="352"/>
      <c r="I1" s="352"/>
      <c r="J1" s="352"/>
      <c r="K1" s="352"/>
      <c r="L1" s="352"/>
      <c r="M1" s="352"/>
      <c r="N1" s="352"/>
      <c r="O1" s="352"/>
      <c r="P1" s="352"/>
      <c r="Q1" s="352"/>
      <c r="R1" s="352"/>
      <c r="S1" s="352"/>
      <c r="T1" s="352"/>
      <c r="U1" s="352"/>
      <c r="V1" s="352"/>
      <c r="W1" s="352"/>
      <c r="X1" s="352"/>
      <c r="Y1" s="352"/>
    </row>
    <row r="2" spans="1:27" ht="39" customHeight="1" x14ac:dyDescent="0.25">
      <c r="A2" s="335" t="str">
        <f>список!A1</f>
        <v>№</v>
      </c>
      <c r="B2" s="361" t="str">
        <f>список!B1</f>
        <v>Фамилия, имя воспитанника</v>
      </c>
      <c r="C2" s="364" t="str">
        <f>список!C1</f>
        <v xml:space="preserve">дата </v>
      </c>
      <c r="D2" s="357" t="s">
        <v>150</v>
      </c>
      <c r="E2" s="357"/>
      <c r="F2" s="357"/>
      <c r="G2" s="357"/>
      <c r="H2" s="357"/>
      <c r="I2" s="357"/>
      <c r="J2" s="357"/>
      <c r="K2" s="357"/>
      <c r="L2" s="357"/>
      <c r="M2" s="357"/>
      <c r="N2" s="357"/>
      <c r="O2" s="357"/>
      <c r="P2" s="357"/>
      <c r="Q2" s="357"/>
      <c r="R2" s="357"/>
      <c r="S2" s="357"/>
      <c r="T2" s="358" t="s">
        <v>139</v>
      </c>
      <c r="U2" s="359"/>
      <c r="V2" s="359"/>
      <c r="W2" s="359"/>
      <c r="X2" s="359"/>
      <c r="Y2" s="360"/>
      <c r="Z2" s="325"/>
      <c r="AA2" s="325"/>
    </row>
    <row r="3" spans="1:27" ht="280.5" customHeight="1" thickBot="1" x14ac:dyDescent="0.3">
      <c r="A3" s="337"/>
      <c r="B3" s="362"/>
      <c r="C3" s="365"/>
      <c r="D3" s="131" t="s">
        <v>262</v>
      </c>
      <c r="E3" s="131" t="s">
        <v>263</v>
      </c>
      <c r="F3" s="131" t="s">
        <v>264</v>
      </c>
      <c r="G3" s="131" t="s">
        <v>312</v>
      </c>
      <c r="H3" s="131" t="s">
        <v>265</v>
      </c>
      <c r="I3" s="131" t="s">
        <v>310</v>
      </c>
      <c r="J3" s="131" t="s">
        <v>266</v>
      </c>
      <c r="K3" s="131" t="s">
        <v>267</v>
      </c>
      <c r="L3" s="131" t="s">
        <v>268</v>
      </c>
      <c r="M3" s="131" t="s">
        <v>269</v>
      </c>
      <c r="N3" s="131" t="s">
        <v>270</v>
      </c>
      <c r="O3" s="131" t="s">
        <v>271</v>
      </c>
      <c r="P3" s="131" t="s">
        <v>272</v>
      </c>
      <c r="Q3" s="131" t="s">
        <v>261</v>
      </c>
      <c r="R3" s="326" t="s">
        <v>0</v>
      </c>
      <c r="S3" s="326"/>
      <c r="T3" s="131" t="s">
        <v>273</v>
      </c>
      <c r="U3" s="131" t="s">
        <v>274</v>
      </c>
      <c r="V3" s="131" t="s">
        <v>275</v>
      </c>
      <c r="W3" s="131" t="s">
        <v>276</v>
      </c>
      <c r="X3" s="326" t="s">
        <v>0</v>
      </c>
      <c r="Y3" s="326"/>
      <c r="Z3" s="412"/>
      <c r="AA3" s="412"/>
    </row>
    <row r="4" spans="1:27" ht="15.75" x14ac:dyDescent="0.25">
      <c r="A4" s="82">
        <f>список!A2</f>
        <v>1</v>
      </c>
      <c r="B4" s="91" t="str">
        <f>IF(список!B2="","",список!B2)</f>
        <v/>
      </c>
      <c r="C4" s="91" t="str">
        <f>IF(список!C2="","",список!C2)</f>
        <v/>
      </c>
      <c r="D4" s="194"/>
      <c r="E4" s="194"/>
      <c r="F4" s="194"/>
      <c r="G4" s="246"/>
      <c r="H4" s="83"/>
      <c r="I4" s="83"/>
      <c r="J4" s="83"/>
      <c r="K4" s="83"/>
      <c r="L4" s="83"/>
      <c r="M4" s="83"/>
      <c r="N4" s="83"/>
      <c r="O4" s="83"/>
      <c r="P4" s="83"/>
      <c r="Q4" s="228"/>
      <c r="R4" s="232" t="str">
        <f>IF(D4="","",IF(E4="","",IF(F4="","",IF(G4="","",IF(H4="","",IF(I4="","",IF(J4="","",IF(K4="","",IF(L4="","",IF(M4="","",IF(N4="","",IF(O4="","",IF(P4="","",IF(Q4="","",SUM(D4:Q4)/14))))))))))))))</f>
        <v/>
      </c>
      <c r="S4" s="233" t="str">
        <f>IF(R4="","",IF(R4&gt;1.5,"сформирован",IF(R4&lt;0.5,"не сформирован", "в стадии формирования")))</f>
        <v/>
      </c>
      <c r="T4" s="194"/>
      <c r="U4" s="194"/>
      <c r="V4" s="194"/>
      <c r="W4" s="246"/>
      <c r="X4" s="232" t="str">
        <f>IF(T4="","",IF(U4="","",IF(V4="","",IF(W4="","",SUM(T4:W4)/4))))</f>
        <v/>
      </c>
      <c r="Y4" s="233" t="str">
        <f>IF(X4="","",IF(X4&gt;1.5,"сформирован",IF(X4&lt;0.5,"не сформирован","в стадии формирования")))</f>
        <v/>
      </c>
      <c r="Z4" s="250"/>
      <c r="AA4" s="92"/>
    </row>
    <row r="5" spans="1:27" ht="15.75" x14ac:dyDescent="0.25">
      <c r="A5" s="82">
        <f>список!A3</f>
        <v>2</v>
      </c>
      <c r="B5" s="91" t="str">
        <f>IF(список!B3="","",список!B3)</f>
        <v/>
      </c>
      <c r="C5" s="91">
        <f>IF(список!C3="","",список!C3)</f>
        <v>0</v>
      </c>
      <c r="D5" s="193"/>
      <c r="E5" s="193"/>
      <c r="F5" s="193"/>
      <c r="G5" s="237"/>
      <c r="H5" s="83"/>
      <c r="I5" s="83"/>
      <c r="J5" s="83"/>
      <c r="K5" s="83"/>
      <c r="L5" s="83"/>
      <c r="M5" s="83"/>
      <c r="N5" s="83"/>
      <c r="O5" s="83"/>
      <c r="P5" s="83"/>
      <c r="Q5" s="228"/>
      <c r="R5" s="244" t="str">
        <f t="shared" ref="R5:R38" si="0">IF(D5="","",IF(E5="","",IF(F5="","",IF(G5="","",IF(H5="","",IF(I5="","",IF(J5="","",IF(K5="","",IF(L5="","",IF(M5="","",IF(N5="","",IF(O5="","",IF(P5="","",IF(Q5="","",SUM(D5:Q5)/14))))))))))))))</f>
        <v/>
      </c>
      <c r="S5" s="245" t="str">
        <f t="shared" ref="S5:S38" si="1">IF(R5="","",IF(R5&gt;1.5,"сформирован",IF(R5&lt;0.5,"не сформирован", "в стадии формирования")))</f>
        <v/>
      </c>
      <c r="T5" s="193"/>
      <c r="U5" s="193"/>
      <c r="V5" s="193"/>
      <c r="W5" s="237"/>
      <c r="X5" s="244" t="str">
        <f t="shared" ref="X5:X38" si="2">IF(T5="","",IF(U5="","",IF(V5="","",IF(W5="","",SUM(T5:W5)/4))))</f>
        <v/>
      </c>
      <c r="Y5" s="245" t="str">
        <f t="shared" ref="Y5:Y38" si="3">IF(X5="","",IF(X5&gt;1.5,"сформирован",IF(X5&lt;0.5,"не сформирован","в стадии формирования")))</f>
        <v/>
      </c>
      <c r="Z5" s="250"/>
      <c r="AA5" s="92"/>
    </row>
    <row r="6" spans="1:27" ht="15.75" x14ac:dyDescent="0.25">
      <c r="A6" s="82">
        <f>список!A4</f>
        <v>3</v>
      </c>
      <c r="B6" s="91" t="str">
        <f>IF(список!B4="","",список!B4)</f>
        <v/>
      </c>
      <c r="C6" s="91">
        <f>IF(список!C4="","",список!C4)</f>
        <v>0</v>
      </c>
      <c r="D6" s="193"/>
      <c r="E6" s="193"/>
      <c r="F6" s="193"/>
      <c r="G6" s="237"/>
      <c r="H6" s="83"/>
      <c r="I6" s="83"/>
      <c r="J6" s="83"/>
      <c r="K6" s="83"/>
      <c r="L6" s="83"/>
      <c r="M6" s="83"/>
      <c r="N6" s="83"/>
      <c r="O6" s="83"/>
      <c r="P6" s="83"/>
      <c r="Q6" s="228"/>
      <c r="R6" s="244" t="str">
        <f t="shared" si="0"/>
        <v/>
      </c>
      <c r="S6" s="245" t="str">
        <f t="shared" si="1"/>
        <v/>
      </c>
      <c r="T6" s="193"/>
      <c r="U6" s="193"/>
      <c r="V6" s="193"/>
      <c r="W6" s="237"/>
      <c r="X6" s="244" t="str">
        <f t="shared" si="2"/>
        <v/>
      </c>
      <c r="Y6" s="245" t="str">
        <f t="shared" si="3"/>
        <v/>
      </c>
      <c r="Z6" s="250"/>
      <c r="AA6" s="92"/>
    </row>
    <row r="7" spans="1:27" ht="15.75" x14ac:dyDescent="0.25">
      <c r="A7" s="82">
        <f>список!A5</f>
        <v>4</v>
      </c>
      <c r="B7" s="91" t="str">
        <f>IF(список!B5="","",список!B5)</f>
        <v/>
      </c>
      <c r="C7" s="91">
        <f>IF(список!C5="","",список!C5)</f>
        <v>0</v>
      </c>
      <c r="D7" s="193"/>
      <c r="E7" s="193"/>
      <c r="F7" s="193"/>
      <c r="G7" s="237"/>
      <c r="H7" s="83"/>
      <c r="I7" s="83"/>
      <c r="J7" s="83"/>
      <c r="K7" s="83"/>
      <c r="L7" s="83"/>
      <c r="M7" s="83"/>
      <c r="N7" s="83"/>
      <c r="O7" s="83"/>
      <c r="P7" s="83"/>
      <c r="Q7" s="228"/>
      <c r="R7" s="244" t="str">
        <f t="shared" si="0"/>
        <v/>
      </c>
      <c r="S7" s="245" t="str">
        <f t="shared" si="1"/>
        <v/>
      </c>
      <c r="T7" s="193"/>
      <c r="U7" s="193"/>
      <c r="V7" s="193"/>
      <c r="W7" s="237"/>
      <c r="X7" s="244" t="str">
        <f t="shared" si="2"/>
        <v/>
      </c>
      <c r="Y7" s="245" t="str">
        <f t="shared" si="3"/>
        <v/>
      </c>
      <c r="Z7" s="250"/>
      <c r="AA7" s="92"/>
    </row>
    <row r="8" spans="1:27" ht="15.75" x14ac:dyDescent="0.25">
      <c r="A8" s="82">
        <f>список!A6</f>
        <v>5</v>
      </c>
      <c r="B8" s="91" t="str">
        <f>IF(список!B6="","",список!B6)</f>
        <v/>
      </c>
      <c r="C8" s="91">
        <f>IF(список!C6="","",список!C6)</f>
        <v>0</v>
      </c>
      <c r="D8" s="193"/>
      <c r="E8" s="193"/>
      <c r="F8" s="193"/>
      <c r="G8" s="237"/>
      <c r="H8" s="83"/>
      <c r="I8" s="83"/>
      <c r="J8" s="83"/>
      <c r="K8" s="83"/>
      <c r="L8" s="83"/>
      <c r="M8" s="83"/>
      <c r="N8" s="83"/>
      <c r="O8" s="83"/>
      <c r="P8" s="83"/>
      <c r="Q8" s="228"/>
      <c r="R8" s="244" t="str">
        <f t="shared" si="0"/>
        <v/>
      </c>
      <c r="S8" s="245" t="str">
        <f t="shared" si="1"/>
        <v/>
      </c>
      <c r="T8" s="193"/>
      <c r="U8" s="193"/>
      <c r="V8" s="193"/>
      <c r="W8" s="237"/>
      <c r="X8" s="244" t="str">
        <f t="shared" si="2"/>
        <v/>
      </c>
      <c r="Y8" s="245" t="str">
        <f t="shared" si="3"/>
        <v/>
      </c>
      <c r="Z8" s="250"/>
      <c r="AA8" s="92"/>
    </row>
    <row r="9" spans="1:27" ht="15.75" x14ac:dyDescent="0.25">
      <c r="A9" s="82">
        <f>список!A7</f>
        <v>6</v>
      </c>
      <c r="B9" s="91" t="str">
        <f>IF(список!B7="","",список!B7)</f>
        <v/>
      </c>
      <c r="C9" s="91">
        <f>IF(список!C7="","",список!C7)</f>
        <v>0</v>
      </c>
      <c r="D9" s="193"/>
      <c r="E9" s="193"/>
      <c r="F9" s="193"/>
      <c r="G9" s="237"/>
      <c r="H9" s="83"/>
      <c r="I9" s="83"/>
      <c r="J9" s="83"/>
      <c r="K9" s="83"/>
      <c r="L9" s="83"/>
      <c r="M9" s="83"/>
      <c r="N9" s="83"/>
      <c r="O9" s="83"/>
      <c r="P9" s="83"/>
      <c r="Q9" s="228"/>
      <c r="R9" s="244" t="str">
        <f t="shared" si="0"/>
        <v/>
      </c>
      <c r="S9" s="245" t="str">
        <f t="shared" si="1"/>
        <v/>
      </c>
      <c r="T9" s="193"/>
      <c r="U9" s="193"/>
      <c r="V9" s="193"/>
      <c r="W9" s="237"/>
      <c r="X9" s="244" t="str">
        <f t="shared" si="2"/>
        <v/>
      </c>
      <c r="Y9" s="245" t="str">
        <f t="shared" si="3"/>
        <v/>
      </c>
      <c r="Z9" s="250"/>
      <c r="AA9" s="92"/>
    </row>
    <row r="10" spans="1:27" ht="15.75" x14ac:dyDescent="0.25">
      <c r="A10" s="82">
        <f>список!A8</f>
        <v>7</v>
      </c>
      <c r="B10" s="91" t="str">
        <f>IF(список!B8="","",список!B8)</f>
        <v/>
      </c>
      <c r="C10" s="91">
        <f>IF(список!C8="","",список!C8)</f>
        <v>0</v>
      </c>
      <c r="D10" s="193"/>
      <c r="E10" s="193"/>
      <c r="F10" s="193"/>
      <c r="G10" s="237"/>
      <c r="H10" s="83"/>
      <c r="I10" s="83"/>
      <c r="J10" s="83"/>
      <c r="K10" s="83"/>
      <c r="L10" s="83"/>
      <c r="M10" s="83"/>
      <c r="N10" s="83"/>
      <c r="O10" s="83"/>
      <c r="P10" s="83"/>
      <c r="Q10" s="228"/>
      <c r="R10" s="244" t="str">
        <f t="shared" si="0"/>
        <v/>
      </c>
      <c r="S10" s="245" t="str">
        <f t="shared" si="1"/>
        <v/>
      </c>
      <c r="T10" s="193"/>
      <c r="U10" s="193"/>
      <c r="V10" s="193"/>
      <c r="W10" s="237"/>
      <c r="X10" s="244" t="str">
        <f t="shared" si="2"/>
        <v/>
      </c>
      <c r="Y10" s="245" t="str">
        <f t="shared" si="3"/>
        <v/>
      </c>
      <c r="Z10" s="250"/>
      <c r="AA10" s="92"/>
    </row>
    <row r="11" spans="1:27" ht="15.75" x14ac:dyDescent="0.25">
      <c r="A11" s="82">
        <f>список!A9</f>
        <v>8</v>
      </c>
      <c r="B11" s="91" t="str">
        <f>IF(список!B9="","",список!B9)</f>
        <v/>
      </c>
      <c r="C11" s="91">
        <f>IF(список!C9="","",список!C9)</f>
        <v>0</v>
      </c>
      <c r="D11" s="193"/>
      <c r="E11" s="193"/>
      <c r="F11" s="193"/>
      <c r="G11" s="237"/>
      <c r="H11" s="83"/>
      <c r="I11" s="83"/>
      <c r="J11" s="83"/>
      <c r="K11" s="83"/>
      <c r="L11" s="83"/>
      <c r="M11" s="83"/>
      <c r="N11" s="83"/>
      <c r="O11" s="83"/>
      <c r="P11" s="83"/>
      <c r="Q11" s="228"/>
      <c r="R11" s="244" t="str">
        <f t="shared" si="0"/>
        <v/>
      </c>
      <c r="S11" s="245" t="str">
        <f t="shared" si="1"/>
        <v/>
      </c>
      <c r="T11" s="193"/>
      <c r="U11" s="193"/>
      <c r="V11" s="193"/>
      <c r="W11" s="237"/>
      <c r="X11" s="244" t="str">
        <f t="shared" si="2"/>
        <v/>
      </c>
      <c r="Y11" s="245" t="str">
        <f t="shared" si="3"/>
        <v/>
      </c>
      <c r="Z11" s="250"/>
      <c r="AA11" s="92"/>
    </row>
    <row r="12" spans="1:27" ht="15.75" x14ac:dyDescent="0.25">
      <c r="A12" s="82">
        <f>список!A10</f>
        <v>9</v>
      </c>
      <c r="B12" s="91" t="str">
        <f>IF(список!B10="","",список!B10)</f>
        <v/>
      </c>
      <c r="C12" s="91">
        <f>IF(список!C10="","",список!C10)</f>
        <v>0</v>
      </c>
      <c r="D12" s="193"/>
      <c r="E12" s="193"/>
      <c r="F12" s="193"/>
      <c r="G12" s="237"/>
      <c r="H12" s="83"/>
      <c r="I12" s="83"/>
      <c r="J12" s="83"/>
      <c r="K12" s="83"/>
      <c r="L12" s="83"/>
      <c r="M12" s="83"/>
      <c r="N12" s="83"/>
      <c r="O12" s="83"/>
      <c r="P12" s="83"/>
      <c r="Q12" s="228"/>
      <c r="R12" s="244" t="str">
        <f t="shared" si="0"/>
        <v/>
      </c>
      <c r="S12" s="245" t="str">
        <f t="shared" si="1"/>
        <v/>
      </c>
      <c r="T12" s="193"/>
      <c r="U12" s="193"/>
      <c r="V12" s="193"/>
      <c r="W12" s="237"/>
      <c r="X12" s="244" t="str">
        <f t="shared" si="2"/>
        <v/>
      </c>
      <c r="Y12" s="245" t="str">
        <f t="shared" si="3"/>
        <v/>
      </c>
      <c r="Z12" s="250"/>
      <c r="AA12" s="92"/>
    </row>
    <row r="13" spans="1:27" ht="15.75" x14ac:dyDescent="0.25">
      <c r="A13" s="82">
        <f>список!A11</f>
        <v>10</v>
      </c>
      <c r="B13" s="91" t="str">
        <f>IF(список!B11="","",список!B11)</f>
        <v/>
      </c>
      <c r="C13" s="91">
        <f>IF(список!C11="","",список!C11)</f>
        <v>0</v>
      </c>
      <c r="D13" s="193"/>
      <c r="E13" s="193"/>
      <c r="F13" s="193"/>
      <c r="G13" s="237"/>
      <c r="H13" s="83"/>
      <c r="I13" s="83"/>
      <c r="J13" s="83"/>
      <c r="K13" s="83"/>
      <c r="L13" s="83"/>
      <c r="M13" s="83"/>
      <c r="N13" s="83"/>
      <c r="O13" s="83"/>
      <c r="P13" s="83"/>
      <c r="Q13" s="228"/>
      <c r="R13" s="244" t="str">
        <f t="shared" si="0"/>
        <v/>
      </c>
      <c r="S13" s="245" t="str">
        <f t="shared" si="1"/>
        <v/>
      </c>
      <c r="T13" s="193"/>
      <c r="U13" s="193"/>
      <c r="V13" s="193"/>
      <c r="W13" s="237"/>
      <c r="X13" s="244" t="str">
        <f t="shared" si="2"/>
        <v/>
      </c>
      <c r="Y13" s="245" t="str">
        <f t="shared" si="3"/>
        <v/>
      </c>
      <c r="Z13" s="250"/>
      <c r="AA13" s="92"/>
    </row>
    <row r="14" spans="1:27" ht="15.75" x14ac:dyDescent="0.25">
      <c r="A14" s="82">
        <f>список!A12</f>
        <v>11</v>
      </c>
      <c r="B14" s="91" t="str">
        <f>IF(список!B12="","",список!B12)</f>
        <v/>
      </c>
      <c r="C14" s="91">
        <f>IF(список!C12="","",список!C12)</f>
        <v>0</v>
      </c>
      <c r="D14" s="193"/>
      <c r="E14" s="193"/>
      <c r="F14" s="193"/>
      <c r="G14" s="237"/>
      <c r="H14" s="83"/>
      <c r="I14" s="83"/>
      <c r="J14" s="83"/>
      <c r="K14" s="83"/>
      <c r="L14" s="83"/>
      <c r="M14" s="83"/>
      <c r="N14" s="83"/>
      <c r="O14" s="83"/>
      <c r="P14" s="83"/>
      <c r="Q14" s="228"/>
      <c r="R14" s="244" t="str">
        <f t="shared" si="0"/>
        <v/>
      </c>
      <c r="S14" s="245" t="str">
        <f t="shared" si="1"/>
        <v/>
      </c>
      <c r="T14" s="193"/>
      <c r="U14" s="193"/>
      <c r="V14" s="193"/>
      <c r="W14" s="237"/>
      <c r="X14" s="244" t="str">
        <f t="shared" si="2"/>
        <v/>
      </c>
      <c r="Y14" s="245" t="str">
        <f t="shared" si="3"/>
        <v/>
      </c>
      <c r="Z14" s="250"/>
      <c r="AA14" s="92"/>
    </row>
    <row r="15" spans="1:27" ht="15.75" x14ac:dyDescent="0.25">
      <c r="A15" s="82">
        <f>список!A13</f>
        <v>12</v>
      </c>
      <c r="B15" s="91" t="str">
        <f>IF(список!B13="","",список!B13)</f>
        <v/>
      </c>
      <c r="C15" s="91">
        <f>IF(список!C13="","",список!C13)</f>
        <v>0</v>
      </c>
      <c r="D15" s="193"/>
      <c r="E15" s="193"/>
      <c r="F15" s="193"/>
      <c r="G15" s="237"/>
      <c r="H15" s="83"/>
      <c r="I15" s="83"/>
      <c r="J15" s="83"/>
      <c r="K15" s="83"/>
      <c r="L15" s="83"/>
      <c r="M15" s="83"/>
      <c r="N15" s="83"/>
      <c r="O15" s="83"/>
      <c r="P15" s="83"/>
      <c r="Q15" s="228"/>
      <c r="R15" s="244" t="str">
        <f t="shared" si="0"/>
        <v/>
      </c>
      <c r="S15" s="245" t="str">
        <f t="shared" si="1"/>
        <v/>
      </c>
      <c r="T15" s="193"/>
      <c r="U15" s="193"/>
      <c r="V15" s="193"/>
      <c r="W15" s="237"/>
      <c r="X15" s="244" t="str">
        <f t="shared" si="2"/>
        <v/>
      </c>
      <c r="Y15" s="245" t="str">
        <f t="shared" si="3"/>
        <v/>
      </c>
      <c r="Z15" s="250"/>
      <c r="AA15" s="92"/>
    </row>
    <row r="16" spans="1:27" ht="15.75" x14ac:dyDescent="0.25">
      <c r="A16" s="82">
        <f>список!A14</f>
        <v>13</v>
      </c>
      <c r="B16" s="91" t="str">
        <f>IF(список!B14="","",список!B14)</f>
        <v/>
      </c>
      <c r="C16" s="91">
        <f>IF(список!C14="","",список!C14)</f>
        <v>0</v>
      </c>
      <c r="D16" s="193"/>
      <c r="E16" s="193"/>
      <c r="F16" s="193"/>
      <c r="G16" s="237"/>
      <c r="H16" s="83"/>
      <c r="I16" s="83"/>
      <c r="J16" s="83"/>
      <c r="K16" s="83"/>
      <c r="L16" s="83"/>
      <c r="M16" s="83"/>
      <c r="N16" s="83"/>
      <c r="O16" s="83"/>
      <c r="P16" s="83"/>
      <c r="Q16" s="228"/>
      <c r="R16" s="244" t="str">
        <f t="shared" si="0"/>
        <v/>
      </c>
      <c r="S16" s="245" t="str">
        <f t="shared" si="1"/>
        <v/>
      </c>
      <c r="T16" s="193"/>
      <c r="U16" s="193"/>
      <c r="V16" s="193"/>
      <c r="W16" s="237"/>
      <c r="X16" s="244" t="str">
        <f t="shared" si="2"/>
        <v/>
      </c>
      <c r="Y16" s="245" t="str">
        <f t="shared" si="3"/>
        <v/>
      </c>
      <c r="Z16" s="250"/>
      <c r="AA16" s="92"/>
    </row>
    <row r="17" spans="1:27" ht="15.75" x14ac:dyDescent="0.25">
      <c r="A17" s="82">
        <f>список!A15</f>
        <v>14</v>
      </c>
      <c r="B17" s="91" t="str">
        <f>IF(список!B15="","",список!B15)</f>
        <v/>
      </c>
      <c r="C17" s="91">
        <f>IF(список!C15="","",список!C15)</f>
        <v>0</v>
      </c>
      <c r="D17" s="193"/>
      <c r="E17" s="193"/>
      <c r="F17" s="193"/>
      <c r="G17" s="237"/>
      <c r="H17" s="83"/>
      <c r="I17" s="83"/>
      <c r="J17" s="83"/>
      <c r="K17" s="83"/>
      <c r="L17" s="83"/>
      <c r="M17" s="83"/>
      <c r="N17" s="83"/>
      <c r="O17" s="83"/>
      <c r="P17" s="83"/>
      <c r="Q17" s="228"/>
      <c r="R17" s="244" t="str">
        <f t="shared" si="0"/>
        <v/>
      </c>
      <c r="S17" s="245" t="str">
        <f t="shared" si="1"/>
        <v/>
      </c>
      <c r="T17" s="193"/>
      <c r="U17" s="193"/>
      <c r="V17" s="193"/>
      <c r="W17" s="237"/>
      <c r="X17" s="244" t="str">
        <f t="shared" si="2"/>
        <v/>
      </c>
      <c r="Y17" s="245" t="str">
        <f t="shared" si="3"/>
        <v/>
      </c>
      <c r="Z17" s="250"/>
      <c r="AA17" s="92"/>
    </row>
    <row r="18" spans="1:27" ht="15.75" x14ac:dyDescent="0.25">
      <c r="A18" s="82">
        <f>список!A16</f>
        <v>15</v>
      </c>
      <c r="B18" s="91" t="str">
        <f>IF(список!B16="","",список!B16)</f>
        <v/>
      </c>
      <c r="C18" s="91">
        <f>IF(список!C16="","",список!C16)</f>
        <v>0</v>
      </c>
      <c r="D18" s="193"/>
      <c r="E18" s="193"/>
      <c r="F18" s="193"/>
      <c r="G18" s="237"/>
      <c r="H18" s="83"/>
      <c r="I18" s="83"/>
      <c r="J18" s="83"/>
      <c r="K18" s="83"/>
      <c r="L18" s="83"/>
      <c r="M18" s="83"/>
      <c r="N18" s="83"/>
      <c r="O18" s="83"/>
      <c r="P18" s="83"/>
      <c r="Q18" s="228"/>
      <c r="R18" s="244" t="str">
        <f t="shared" si="0"/>
        <v/>
      </c>
      <c r="S18" s="245" t="str">
        <f t="shared" si="1"/>
        <v/>
      </c>
      <c r="T18" s="193"/>
      <c r="U18" s="193"/>
      <c r="V18" s="193"/>
      <c r="W18" s="237"/>
      <c r="X18" s="244" t="str">
        <f t="shared" si="2"/>
        <v/>
      </c>
      <c r="Y18" s="245" t="str">
        <f t="shared" si="3"/>
        <v/>
      </c>
      <c r="Z18" s="250"/>
      <c r="AA18" s="92"/>
    </row>
    <row r="19" spans="1:27" ht="15.75" x14ac:dyDescent="0.25">
      <c r="A19" s="82">
        <f>список!A17</f>
        <v>16</v>
      </c>
      <c r="B19" s="91" t="str">
        <f>IF(список!B17="","",список!B17)</f>
        <v/>
      </c>
      <c r="C19" s="91">
        <f>IF(список!C17="","",список!C17)</f>
        <v>0</v>
      </c>
      <c r="D19" s="193"/>
      <c r="E19" s="193"/>
      <c r="F19" s="193"/>
      <c r="G19" s="237"/>
      <c r="H19" s="83"/>
      <c r="I19" s="83"/>
      <c r="J19" s="83"/>
      <c r="K19" s="83"/>
      <c r="L19" s="83"/>
      <c r="M19" s="83"/>
      <c r="N19" s="83"/>
      <c r="O19" s="83"/>
      <c r="P19" s="83"/>
      <c r="Q19" s="228"/>
      <c r="R19" s="244" t="str">
        <f t="shared" si="0"/>
        <v/>
      </c>
      <c r="S19" s="245" t="str">
        <f t="shared" si="1"/>
        <v/>
      </c>
      <c r="T19" s="193"/>
      <c r="U19" s="193"/>
      <c r="V19" s="193"/>
      <c r="W19" s="237"/>
      <c r="X19" s="244" t="str">
        <f t="shared" si="2"/>
        <v/>
      </c>
      <c r="Y19" s="245" t="str">
        <f t="shared" si="3"/>
        <v/>
      </c>
      <c r="Z19" s="250"/>
      <c r="AA19" s="92"/>
    </row>
    <row r="20" spans="1:27" ht="15.75" x14ac:dyDescent="0.25">
      <c r="A20" s="82">
        <f>список!A18</f>
        <v>17</v>
      </c>
      <c r="B20" s="91" t="str">
        <f>IF(список!B18="","",список!B18)</f>
        <v/>
      </c>
      <c r="C20" s="91">
        <f>IF(список!C18="","",список!C18)</f>
        <v>0</v>
      </c>
      <c r="D20" s="193"/>
      <c r="E20" s="193"/>
      <c r="F20" s="193"/>
      <c r="G20" s="237"/>
      <c r="H20" s="83"/>
      <c r="I20" s="83"/>
      <c r="J20" s="83"/>
      <c r="K20" s="83"/>
      <c r="L20" s="83"/>
      <c r="M20" s="83"/>
      <c r="N20" s="83"/>
      <c r="O20" s="83"/>
      <c r="P20" s="83"/>
      <c r="Q20" s="228"/>
      <c r="R20" s="244" t="str">
        <f t="shared" si="0"/>
        <v/>
      </c>
      <c r="S20" s="245" t="str">
        <f t="shared" si="1"/>
        <v/>
      </c>
      <c r="T20" s="193"/>
      <c r="U20" s="193"/>
      <c r="V20" s="193"/>
      <c r="W20" s="237"/>
      <c r="X20" s="244" t="str">
        <f t="shared" si="2"/>
        <v/>
      </c>
      <c r="Y20" s="245" t="str">
        <f t="shared" si="3"/>
        <v/>
      </c>
      <c r="Z20" s="250"/>
      <c r="AA20" s="92"/>
    </row>
    <row r="21" spans="1:27" ht="15.75" x14ac:dyDescent="0.25">
      <c r="A21" s="82">
        <f>список!A19</f>
        <v>18</v>
      </c>
      <c r="B21" s="91" t="str">
        <f>IF(список!B19="","",список!B19)</f>
        <v/>
      </c>
      <c r="C21" s="91">
        <f>IF(список!C19="","",список!C19)</f>
        <v>0</v>
      </c>
      <c r="D21" s="193"/>
      <c r="E21" s="193"/>
      <c r="F21" s="193"/>
      <c r="G21" s="237"/>
      <c r="H21" s="83"/>
      <c r="I21" s="83"/>
      <c r="J21" s="83"/>
      <c r="K21" s="83"/>
      <c r="L21" s="83"/>
      <c r="M21" s="83"/>
      <c r="N21" s="83"/>
      <c r="O21" s="83"/>
      <c r="P21" s="83"/>
      <c r="Q21" s="228"/>
      <c r="R21" s="244" t="str">
        <f t="shared" si="0"/>
        <v/>
      </c>
      <c r="S21" s="245" t="str">
        <f t="shared" si="1"/>
        <v/>
      </c>
      <c r="T21" s="193"/>
      <c r="U21" s="193"/>
      <c r="V21" s="193"/>
      <c r="W21" s="237"/>
      <c r="X21" s="244" t="str">
        <f t="shared" si="2"/>
        <v/>
      </c>
      <c r="Y21" s="245" t="str">
        <f t="shared" si="3"/>
        <v/>
      </c>
      <c r="Z21" s="250"/>
      <c r="AA21" s="92"/>
    </row>
    <row r="22" spans="1:27" ht="15.75" x14ac:dyDescent="0.25">
      <c r="A22" s="82">
        <f>список!A20</f>
        <v>19</v>
      </c>
      <c r="B22" s="91" t="str">
        <f>IF(список!B20="","",список!B20)</f>
        <v/>
      </c>
      <c r="C22" s="91">
        <f>IF(список!C20="","",список!C20)</f>
        <v>0</v>
      </c>
      <c r="D22" s="193"/>
      <c r="E22" s="193"/>
      <c r="F22" s="193"/>
      <c r="G22" s="237"/>
      <c r="H22" s="83"/>
      <c r="I22" s="83"/>
      <c r="J22" s="83"/>
      <c r="K22" s="83"/>
      <c r="L22" s="83"/>
      <c r="M22" s="83"/>
      <c r="N22" s="83"/>
      <c r="O22" s="83"/>
      <c r="P22" s="83"/>
      <c r="Q22" s="228"/>
      <c r="R22" s="244" t="str">
        <f t="shared" si="0"/>
        <v/>
      </c>
      <c r="S22" s="245" t="str">
        <f t="shared" si="1"/>
        <v/>
      </c>
      <c r="T22" s="193"/>
      <c r="U22" s="193"/>
      <c r="V22" s="193"/>
      <c r="W22" s="237"/>
      <c r="X22" s="244" t="str">
        <f t="shared" si="2"/>
        <v/>
      </c>
      <c r="Y22" s="245" t="str">
        <f t="shared" si="3"/>
        <v/>
      </c>
      <c r="Z22" s="250"/>
      <c r="AA22" s="92"/>
    </row>
    <row r="23" spans="1:27" ht="15.75" x14ac:dyDescent="0.25">
      <c r="A23" s="82">
        <f>список!A21</f>
        <v>20</v>
      </c>
      <c r="B23" s="91" t="str">
        <f>IF(список!B21="","",список!B21)</f>
        <v/>
      </c>
      <c r="C23" s="91">
        <f>IF(список!C21="","",список!C21)</f>
        <v>0</v>
      </c>
      <c r="D23" s="193"/>
      <c r="E23" s="193"/>
      <c r="F23" s="193"/>
      <c r="G23" s="237"/>
      <c r="H23" s="83"/>
      <c r="I23" s="83"/>
      <c r="J23" s="83"/>
      <c r="K23" s="83"/>
      <c r="L23" s="83"/>
      <c r="M23" s="83"/>
      <c r="N23" s="83"/>
      <c r="O23" s="83"/>
      <c r="P23" s="83"/>
      <c r="Q23" s="228"/>
      <c r="R23" s="244" t="str">
        <f t="shared" si="0"/>
        <v/>
      </c>
      <c r="S23" s="245" t="str">
        <f t="shared" si="1"/>
        <v/>
      </c>
      <c r="T23" s="193"/>
      <c r="U23" s="193"/>
      <c r="V23" s="193"/>
      <c r="W23" s="237"/>
      <c r="X23" s="244" t="str">
        <f t="shared" si="2"/>
        <v/>
      </c>
      <c r="Y23" s="245" t="str">
        <f t="shared" si="3"/>
        <v/>
      </c>
      <c r="Z23" s="250"/>
      <c r="AA23" s="92"/>
    </row>
    <row r="24" spans="1:27" ht="15.75" x14ac:dyDescent="0.25">
      <c r="A24" s="82">
        <f>список!A22</f>
        <v>21</v>
      </c>
      <c r="B24" s="91" t="str">
        <f>IF(список!B22="","",список!B22)</f>
        <v/>
      </c>
      <c r="C24" s="91">
        <f>IF(список!C22="","",список!C22)</f>
        <v>0</v>
      </c>
      <c r="D24" s="193"/>
      <c r="E24" s="193"/>
      <c r="F24" s="193"/>
      <c r="G24" s="237"/>
      <c r="H24" s="83"/>
      <c r="I24" s="83"/>
      <c r="J24" s="83"/>
      <c r="K24" s="83"/>
      <c r="L24" s="83"/>
      <c r="M24" s="83"/>
      <c r="N24" s="83"/>
      <c r="O24" s="83"/>
      <c r="P24" s="83"/>
      <c r="Q24" s="228"/>
      <c r="R24" s="244" t="str">
        <f t="shared" si="0"/>
        <v/>
      </c>
      <c r="S24" s="245" t="str">
        <f t="shared" si="1"/>
        <v/>
      </c>
      <c r="T24" s="193"/>
      <c r="U24" s="193"/>
      <c r="V24" s="193"/>
      <c r="W24" s="237"/>
      <c r="X24" s="244" t="str">
        <f t="shared" si="2"/>
        <v/>
      </c>
      <c r="Y24" s="245" t="str">
        <f t="shared" si="3"/>
        <v/>
      </c>
      <c r="Z24" s="250"/>
      <c r="AA24" s="92"/>
    </row>
    <row r="25" spans="1:27" ht="15.75" x14ac:dyDescent="0.25">
      <c r="A25" s="82">
        <f>список!A23</f>
        <v>22</v>
      </c>
      <c r="B25" s="91" t="str">
        <f>IF(список!B23="","",список!B23)</f>
        <v/>
      </c>
      <c r="C25" s="91">
        <f>IF(список!C23="","",список!C23)</f>
        <v>0</v>
      </c>
      <c r="D25" s="193"/>
      <c r="E25" s="193"/>
      <c r="F25" s="193"/>
      <c r="G25" s="237"/>
      <c r="H25" s="83"/>
      <c r="I25" s="83"/>
      <c r="J25" s="83"/>
      <c r="K25" s="83"/>
      <c r="L25" s="83"/>
      <c r="M25" s="83"/>
      <c r="N25" s="83"/>
      <c r="O25" s="83"/>
      <c r="P25" s="83"/>
      <c r="Q25" s="228"/>
      <c r="R25" s="244" t="str">
        <f t="shared" si="0"/>
        <v/>
      </c>
      <c r="S25" s="245" t="str">
        <f t="shared" si="1"/>
        <v/>
      </c>
      <c r="T25" s="193"/>
      <c r="U25" s="193"/>
      <c r="V25" s="193"/>
      <c r="W25" s="237"/>
      <c r="X25" s="244" t="str">
        <f t="shared" si="2"/>
        <v/>
      </c>
      <c r="Y25" s="245" t="str">
        <f t="shared" si="3"/>
        <v/>
      </c>
      <c r="Z25" s="250"/>
      <c r="AA25" s="92"/>
    </row>
    <row r="26" spans="1:27" ht="15.75" x14ac:dyDescent="0.25">
      <c r="A26" s="82">
        <f>список!A24</f>
        <v>23</v>
      </c>
      <c r="B26" s="91" t="str">
        <f>IF(список!B24="","",список!B24)</f>
        <v/>
      </c>
      <c r="C26" s="91">
        <f>IF(список!C24="","",список!C24)</f>
        <v>0</v>
      </c>
      <c r="D26" s="193"/>
      <c r="E26" s="193"/>
      <c r="F26" s="193"/>
      <c r="G26" s="237"/>
      <c r="H26" s="83"/>
      <c r="I26" s="83"/>
      <c r="J26" s="83"/>
      <c r="K26" s="83"/>
      <c r="L26" s="83"/>
      <c r="M26" s="83"/>
      <c r="N26" s="83"/>
      <c r="O26" s="83"/>
      <c r="P26" s="83"/>
      <c r="Q26" s="228"/>
      <c r="R26" s="244" t="str">
        <f t="shared" si="0"/>
        <v/>
      </c>
      <c r="S26" s="245" t="str">
        <f t="shared" si="1"/>
        <v/>
      </c>
      <c r="T26" s="193"/>
      <c r="U26" s="193"/>
      <c r="V26" s="193"/>
      <c r="W26" s="237"/>
      <c r="X26" s="244" t="str">
        <f t="shared" si="2"/>
        <v/>
      </c>
      <c r="Y26" s="245" t="str">
        <f t="shared" si="3"/>
        <v/>
      </c>
      <c r="Z26" s="250"/>
      <c r="AA26" s="92"/>
    </row>
    <row r="27" spans="1:27" ht="15.75" x14ac:dyDescent="0.25">
      <c r="A27" s="82">
        <f>список!A25</f>
        <v>24</v>
      </c>
      <c r="B27" s="91" t="str">
        <f>IF(список!B25="","",список!B25)</f>
        <v/>
      </c>
      <c r="C27" s="91">
        <f>IF(список!C25="","",список!C25)</f>
        <v>0</v>
      </c>
      <c r="D27" s="193"/>
      <c r="E27" s="193"/>
      <c r="F27" s="193"/>
      <c r="G27" s="237"/>
      <c r="H27" s="83"/>
      <c r="I27" s="83"/>
      <c r="J27" s="83"/>
      <c r="K27" s="83"/>
      <c r="L27" s="83"/>
      <c r="M27" s="83"/>
      <c r="N27" s="83"/>
      <c r="O27" s="83"/>
      <c r="P27" s="83"/>
      <c r="Q27" s="228"/>
      <c r="R27" s="244" t="str">
        <f t="shared" si="0"/>
        <v/>
      </c>
      <c r="S27" s="245" t="str">
        <f t="shared" si="1"/>
        <v/>
      </c>
      <c r="T27" s="193"/>
      <c r="U27" s="193"/>
      <c r="V27" s="193"/>
      <c r="W27" s="237"/>
      <c r="X27" s="244" t="str">
        <f t="shared" si="2"/>
        <v/>
      </c>
      <c r="Y27" s="245" t="str">
        <f t="shared" si="3"/>
        <v/>
      </c>
      <c r="Z27" s="250"/>
      <c r="AA27" s="92"/>
    </row>
    <row r="28" spans="1:27" ht="15.75" x14ac:dyDescent="0.25">
      <c r="A28" s="82">
        <f>список!A26</f>
        <v>25</v>
      </c>
      <c r="B28" s="91" t="str">
        <f>IF(список!B26="","",список!B26)</f>
        <v/>
      </c>
      <c r="C28" s="91">
        <f>IF(список!C26="","",список!C26)</f>
        <v>0</v>
      </c>
      <c r="D28" s="193"/>
      <c r="E28" s="193"/>
      <c r="F28" s="193"/>
      <c r="G28" s="237"/>
      <c r="H28" s="83"/>
      <c r="I28" s="83"/>
      <c r="J28" s="83"/>
      <c r="K28" s="83"/>
      <c r="L28" s="83"/>
      <c r="M28" s="83"/>
      <c r="N28" s="83"/>
      <c r="O28" s="83"/>
      <c r="P28" s="83"/>
      <c r="Q28" s="228"/>
      <c r="R28" s="244" t="str">
        <f t="shared" si="0"/>
        <v/>
      </c>
      <c r="S28" s="245" t="str">
        <f t="shared" si="1"/>
        <v/>
      </c>
      <c r="T28" s="193"/>
      <c r="U28" s="193"/>
      <c r="V28" s="193"/>
      <c r="W28" s="237"/>
      <c r="X28" s="244" t="str">
        <f t="shared" si="2"/>
        <v/>
      </c>
      <c r="Y28" s="245" t="str">
        <f t="shared" si="3"/>
        <v/>
      </c>
      <c r="Z28" s="250"/>
      <c r="AA28" s="92"/>
    </row>
    <row r="29" spans="1:27" ht="15.75" x14ac:dyDescent="0.25">
      <c r="A29" s="82">
        <f>список!A27</f>
        <v>26</v>
      </c>
      <c r="B29" s="91" t="str">
        <f>IF(список!B27="","",список!B27)</f>
        <v/>
      </c>
      <c r="C29" s="91">
        <f>IF(список!C27="","",список!C27)</f>
        <v>0</v>
      </c>
      <c r="D29" s="193"/>
      <c r="E29" s="193"/>
      <c r="F29" s="193"/>
      <c r="G29" s="237"/>
      <c r="H29" s="83"/>
      <c r="I29" s="83"/>
      <c r="J29" s="83"/>
      <c r="K29" s="83"/>
      <c r="L29" s="83"/>
      <c r="M29" s="83"/>
      <c r="N29" s="83"/>
      <c r="O29" s="83"/>
      <c r="P29" s="83"/>
      <c r="Q29" s="228"/>
      <c r="R29" s="244" t="str">
        <f t="shared" si="0"/>
        <v/>
      </c>
      <c r="S29" s="245" t="str">
        <f t="shared" si="1"/>
        <v/>
      </c>
      <c r="T29" s="193"/>
      <c r="U29" s="193"/>
      <c r="V29" s="193"/>
      <c r="W29" s="237"/>
      <c r="X29" s="244" t="str">
        <f t="shared" si="2"/>
        <v/>
      </c>
      <c r="Y29" s="245" t="str">
        <f t="shared" si="3"/>
        <v/>
      </c>
      <c r="Z29" s="250"/>
      <c r="AA29" s="92"/>
    </row>
    <row r="30" spans="1:27" ht="15.75" x14ac:dyDescent="0.25">
      <c r="A30" s="82">
        <f>список!A28</f>
        <v>27</v>
      </c>
      <c r="B30" s="91" t="str">
        <f>IF(список!B28="","",список!B28)</f>
        <v/>
      </c>
      <c r="C30" s="91">
        <f>IF(список!C28="","",список!C28)</f>
        <v>0</v>
      </c>
      <c r="D30" s="193"/>
      <c r="E30" s="193"/>
      <c r="F30" s="193"/>
      <c r="G30" s="237"/>
      <c r="H30" s="83"/>
      <c r="I30" s="83"/>
      <c r="J30" s="83"/>
      <c r="K30" s="83"/>
      <c r="L30" s="83"/>
      <c r="M30" s="83"/>
      <c r="N30" s="83"/>
      <c r="O30" s="83"/>
      <c r="P30" s="83"/>
      <c r="Q30" s="228"/>
      <c r="R30" s="244" t="str">
        <f t="shared" si="0"/>
        <v/>
      </c>
      <c r="S30" s="245" t="str">
        <f t="shared" si="1"/>
        <v/>
      </c>
      <c r="T30" s="193"/>
      <c r="U30" s="193"/>
      <c r="V30" s="193"/>
      <c r="W30" s="237"/>
      <c r="X30" s="244" t="str">
        <f t="shared" si="2"/>
        <v/>
      </c>
      <c r="Y30" s="245" t="str">
        <f t="shared" si="3"/>
        <v/>
      </c>
      <c r="Z30" s="250"/>
      <c r="AA30" s="92"/>
    </row>
    <row r="31" spans="1:27" ht="15.75" x14ac:dyDescent="0.25">
      <c r="A31" s="82">
        <f>список!A29</f>
        <v>28</v>
      </c>
      <c r="B31" s="91" t="str">
        <f>IF(список!B29="","",список!B29)</f>
        <v/>
      </c>
      <c r="C31" s="91">
        <f>IF(список!C29="","",список!C29)</f>
        <v>0</v>
      </c>
      <c r="D31" s="193"/>
      <c r="E31" s="193"/>
      <c r="F31" s="193"/>
      <c r="G31" s="237"/>
      <c r="H31" s="83"/>
      <c r="I31" s="83"/>
      <c r="J31" s="83"/>
      <c r="K31" s="83"/>
      <c r="L31" s="83"/>
      <c r="M31" s="83"/>
      <c r="N31" s="83"/>
      <c r="O31" s="83"/>
      <c r="P31" s="83"/>
      <c r="Q31" s="228"/>
      <c r="R31" s="244" t="str">
        <f t="shared" si="0"/>
        <v/>
      </c>
      <c r="S31" s="245" t="str">
        <f t="shared" si="1"/>
        <v/>
      </c>
      <c r="T31" s="193"/>
      <c r="U31" s="193"/>
      <c r="V31" s="193"/>
      <c r="W31" s="237"/>
      <c r="X31" s="244" t="str">
        <f t="shared" si="2"/>
        <v/>
      </c>
      <c r="Y31" s="245" t="str">
        <f t="shared" si="3"/>
        <v/>
      </c>
      <c r="Z31" s="250"/>
      <c r="AA31" s="92"/>
    </row>
    <row r="32" spans="1:27" ht="15.75" x14ac:dyDescent="0.25">
      <c r="A32" s="82">
        <f>список!A30</f>
        <v>29</v>
      </c>
      <c r="B32" s="91" t="str">
        <f>IF(список!B30="","",список!B30)</f>
        <v/>
      </c>
      <c r="C32" s="91">
        <f>IF(список!C30="","",список!C30)</f>
        <v>0</v>
      </c>
      <c r="D32" s="193"/>
      <c r="E32" s="193"/>
      <c r="F32" s="193"/>
      <c r="G32" s="237"/>
      <c r="H32" s="83"/>
      <c r="I32" s="83"/>
      <c r="J32" s="83"/>
      <c r="K32" s="83"/>
      <c r="L32" s="83"/>
      <c r="M32" s="83"/>
      <c r="N32" s="83"/>
      <c r="O32" s="83"/>
      <c r="P32" s="83"/>
      <c r="Q32" s="228"/>
      <c r="R32" s="244" t="str">
        <f t="shared" si="0"/>
        <v/>
      </c>
      <c r="S32" s="245" t="str">
        <f t="shared" si="1"/>
        <v/>
      </c>
      <c r="T32" s="193"/>
      <c r="U32" s="193"/>
      <c r="V32" s="193"/>
      <c r="W32" s="237"/>
      <c r="X32" s="244" t="str">
        <f t="shared" si="2"/>
        <v/>
      </c>
      <c r="Y32" s="245" t="str">
        <f t="shared" si="3"/>
        <v/>
      </c>
      <c r="Z32" s="250"/>
      <c r="AA32" s="92"/>
    </row>
    <row r="33" spans="1:27" ht="15.75" x14ac:dyDescent="0.25">
      <c r="A33" s="82">
        <f>список!A31</f>
        <v>30</v>
      </c>
      <c r="B33" s="91" t="str">
        <f>IF(список!B31="","",список!B31)</f>
        <v/>
      </c>
      <c r="C33" s="91">
        <f>IF(список!C31="","",список!C31)</f>
        <v>0</v>
      </c>
      <c r="D33" s="193"/>
      <c r="E33" s="193"/>
      <c r="F33" s="193"/>
      <c r="G33" s="237"/>
      <c r="H33" s="83"/>
      <c r="I33" s="83"/>
      <c r="J33" s="83"/>
      <c r="K33" s="83"/>
      <c r="L33" s="83"/>
      <c r="M33" s="83"/>
      <c r="N33" s="83"/>
      <c r="O33" s="83"/>
      <c r="P33" s="83"/>
      <c r="Q33" s="228"/>
      <c r="R33" s="244" t="str">
        <f t="shared" si="0"/>
        <v/>
      </c>
      <c r="S33" s="245" t="str">
        <f t="shared" si="1"/>
        <v/>
      </c>
      <c r="T33" s="193"/>
      <c r="U33" s="193"/>
      <c r="V33" s="193"/>
      <c r="W33" s="237"/>
      <c r="X33" s="244" t="str">
        <f t="shared" si="2"/>
        <v/>
      </c>
      <c r="Y33" s="245" t="str">
        <f t="shared" si="3"/>
        <v/>
      </c>
      <c r="Z33" s="250"/>
      <c r="AA33" s="92"/>
    </row>
    <row r="34" spans="1:27" ht="15.75" x14ac:dyDescent="0.25">
      <c r="A34" s="82">
        <f>список!A32</f>
        <v>31</v>
      </c>
      <c r="B34" s="91" t="str">
        <f>IF(список!B32="","",список!B32)</f>
        <v/>
      </c>
      <c r="C34" s="91">
        <f>IF(список!C32="","",список!C32)</f>
        <v>0</v>
      </c>
      <c r="D34" s="193"/>
      <c r="E34" s="193"/>
      <c r="F34" s="193"/>
      <c r="G34" s="237"/>
      <c r="H34" s="83"/>
      <c r="I34" s="83"/>
      <c r="J34" s="83"/>
      <c r="K34" s="83"/>
      <c r="L34" s="83"/>
      <c r="M34" s="83"/>
      <c r="N34" s="83"/>
      <c r="O34" s="83"/>
      <c r="P34" s="83"/>
      <c r="Q34" s="228"/>
      <c r="R34" s="244" t="str">
        <f t="shared" si="0"/>
        <v/>
      </c>
      <c r="S34" s="245" t="str">
        <f t="shared" si="1"/>
        <v/>
      </c>
      <c r="T34" s="193"/>
      <c r="U34" s="193"/>
      <c r="V34" s="193"/>
      <c r="W34" s="237"/>
      <c r="X34" s="244" t="str">
        <f t="shared" si="2"/>
        <v/>
      </c>
      <c r="Y34" s="245" t="str">
        <f t="shared" si="3"/>
        <v/>
      </c>
      <c r="Z34" s="250"/>
      <c r="AA34" s="92"/>
    </row>
    <row r="35" spans="1:27" ht="15.75" x14ac:dyDescent="0.25">
      <c r="A35" s="82">
        <f>список!A33</f>
        <v>32</v>
      </c>
      <c r="B35" s="91" t="str">
        <f>IF(список!B33="","",список!B33)</f>
        <v/>
      </c>
      <c r="C35" s="91">
        <f>IF(список!C33="","",список!C33)</f>
        <v>0</v>
      </c>
      <c r="D35" s="193"/>
      <c r="E35" s="193"/>
      <c r="F35" s="193"/>
      <c r="G35" s="237"/>
      <c r="H35" s="83"/>
      <c r="I35" s="83"/>
      <c r="J35" s="83"/>
      <c r="K35" s="83"/>
      <c r="L35" s="83"/>
      <c r="M35" s="83"/>
      <c r="N35" s="83"/>
      <c r="O35" s="83"/>
      <c r="P35" s="83"/>
      <c r="Q35" s="228"/>
      <c r="R35" s="244" t="str">
        <f t="shared" si="0"/>
        <v/>
      </c>
      <c r="S35" s="245" t="str">
        <f t="shared" si="1"/>
        <v/>
      </c>
      <c r="T35" s="193"/>
      <c r="U35" s="193"/>
      <c r="V35" s="193"/>
      <c r="W35" s="237"/>
      <c r="X35" s="244" t="str">
        <f t="shared" si="2"/>
        <v/>
      </c>
      <c r="Y35" s="245" t="str">
        <f t="shared" si="3"/>
        <v/>
      </c>
      <c r="Z35" s="250"/>
      <c r="AA35" s="92"/>
    </row>
    <row r="36" spans="1:27" ht="15.75" x14ac:dyDescent="0.25">
      <c r="A36" s="82">
        <f>список!A34</f>
        <v>33</v>
      </c>
      <c r="B36" s="91" t="str">
        <f>IF(список!B34="","",список!B34)</f>
        <v/>
      </c>
      <c r="C36" s="91">
        <f>IF(список!C34="","",список!C34)</f>
        <v>0</v>
      </c>
      <c r="D36" s="193"/>
      <c r="E36" s="193"/>
      <c r="F36" s="193"/>
      <c r="G36" s="237"/>
      <c r="H36" s="83"/>
      <c r="I36" s="83"/>
      <c r="J36" s="83"/>
      <c r="K36" s="83"/>
      <c r="L36" s="83"/>
      <c r="M36" s="83"/>
      <c r="N36" s="83"/>
      <c r="O36" s="83"/>
      <c r="P36" s="83"/>
      <c r="Q36" s="228"/>
      <c r="R36" s="244" t="str">
        <f t="shared" si="0"/>
        <v/>
      </c>
      <c r="S36" s="245" t="str">
        <f t="shared" si="1"/>
        <v/>
      </c>
      <c r="T36" s="193"/>
      <c r="U36" s="193"/>
      <c r="V36" s="193"/>
      <c r="W36" s="237"/>
      <c r="X36" s="244" t="str">
        <f t="shared" si="2"/>
        <v/>
      </c>
      <c r="Y36" s="245" t="str">
        <f t="shared" si="3"/>
        <v/>
      </c>
      <c r="Z36" s="250"/>
      <c r="AA36" s="92"/>
    </row>
    <row r="37" spans="1:27" ht="15.75" x14ac:dyDescent="0.25">
      <c r="A37" s="82">
        <f>список!A35</f>
        <v>34</v>
      </c>
      <c r="B37" s="91" t="str">
        <f>IF(список!B35="","",список!B35)</f>
        <v/>
      </c>
      <c r="C37" s="91">
        <f>IF(список!C35="","",список!C35)</f>
        <v>0</v>
      </c>
      <c r="D37" s="84"/>
      <c r="E37" s="84"/>
      <c r="F37" s="84"/>
      <c r="G37" s="84"/>
      <c r="H37" s="84"/>
      <c r="I37" s="84"/>
      <c r="J37" s="84"/>
      <c r="K37" s="84"/>
      <c r="L37" s="84"/>
      <c r="M37" s="84"/>
      <c r="N37" s="84"/>
      <c r="O37" s="84"/>
      <c r="P37" s="84"/>
      <c r="Q37" s="229"/>
      <c r="R37" s="244" t="str">
        <f t="shared" si="0"/>
        <v/>
      </c>
      <c r="S37" s="245" t="str">
        <f t="shared" si="1"/>
        <v/>
      </c>
      <c r="T37" s="231"/>
      <c r="U37" s="84"/>
      <c r="V37" s="84"/>
      <c r="W37" s="229"/>
      <c r="X37" s="244" t="str">
        <f t="shared" si="2"/>
        <v/>
      </c>
      <c r="Y37" s="245" t="str">
        <f t="shared" si="3"/>
        <v/>
      </c>
      <c r="Z37" s="250"/>
      <c r="AA37" s="92"/>
    </row>
    <row r="38" spans="1:27" ht="15.75" thickBot="1" x14ac:dyDescent="0.3">
      <c r="A38" s="82">
        <f>список!A36</f>
        <v>35</v>
      </c>
      <c r="B38" s="91" t="str">
        <f>IF(список!B36="","",список!B36)</f>
        <v/>
      </c>
      <c r="C38" s="91">
        <f>IF(список!C36="","",список!C36)</f>
        <v>0</v>
      </c>
      <c r="D38" s="84"/>
      <c r="E38" s="84"/>
      <c r="F38" s="84"/>
      <c r="G38" s="84"/>
      <c r="H38" s="84"/>
      <c r="I38" s="84"/>
      <c r="J38" s="84"/>
      <c r="K38" s="84"/>
      <c r="L38" s="84"/>
      <c r="M38" s="84"/>
      <c r="N38" s="84"/>
      <c r="O38" s="84"/>
      <c r="P38" s="84"/>
      <c r="Q38" s="229"/>
      <c r="R38" s="279" t="str">
        <f t="shared" si="0"/>
        <v/>
      </c>
      <c r="S38" s="280" t="str">
        <f t="shared" si="1"/>
        <v/>
      </c>
      <c r="T38" s="231"/>
      <c r="U38" s="84"/>
      <c r="V38" s="84"/>
      <c r="W38" s="229"/>
      <c r="X38" s="279" t="str">
        <f t="shared" si="2"/>
        <v/>
      </c>
      <c r="Y38" s="280" t="str">
        <f t="shared" si="3"/>
        <v/>
      </c>
      <c r="Z38" s="116"/>
    </row>
    <row r="39" spans="1:27" x14ac:dyDescent="0.25">
      <c r="R39" s="85"/>
      <c r="S39" s="85"/>
      <c r="X39" s="85"/>
      <c r="Y39" s="85"/>
    </row>
  </sheetData>
  <sheetProtection password="CC6F" sheet="1" objects="1" scenarios="1" selectLockedCells="1"/>
  <mergeCells count="10">
    <mergeCell ref="Z3:AA3"/>
    <mergeCell ref="A1:Y1"/>
    <mergeCell ref="D2:S2"/>
    <mergeCell ref="T2:Y2"/>
    <mergeCell ref="Z2:AA2"/>
    <mergeCell ref="R3:S3"/>
    <mergeCell ref="X3:Y3"/>
    <mergeCell ref="A2:A3"/>
    <mergeCell ref="B2:B3"/>
    <mergeCell ref="C2:C3"/>
  </mergeCells>
  <conditionalFormatting sqref="AA4:AA37">
    <cfRule type="containsText" dxfId="166" priority="7" operator="containsText" text="низкий">
      <formula>NOT(ISERROR(SEARCH("низкий",AA4)))</formula>
    </cfRule>
    <cfRule type="containsText" dxfId="165" priority="8" operator="containsText" text="норма">
      <formula>NOT(ISERROR(SEARCH("норма",AA4)))</formula>
    </cfRule>
    <cfRule type="containsText" dxfId="164" priority="9" operator="containsText" text="высокий">
      <formula>NOT(ISERROR(SEARCH("высокий",AA4)))</formula>
    </cfRule>
  </conditionalFormatting>
  <conditionalFormatting sqref="AA4:AA37">
    <cfRule type="containsText" dxfId="163" priority="4" operator="containsText" text="высокий">
      <formula>NOT(ISERROR(SEARCH("высокий",AA4)))</formula>
    </cfRule>
    <cfRule type="containsText" dxfId="162" priority="5" operator="containsText" text="норма">
      <formula>NOT(ISERROR(SEARCH("норма",AA4)))</formula>
    </cfRule>
    <cfRule type="containsText" dxfId="161" priority="6" operator="containsText" text="низкий">
      <formula>NOT(ISERROR(SEARCH("низкий",AA4)))</formula>
    </cfRule>
  </conditionalFormatting>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7"/>
  <sheetViews>
    <sheetView topLeftCell="A16" zoomScale="70" zoomScaleNormal="70" workbookViewId="0">
      <selection activeCell="C39" sqref="C39"/>
    </sheetView>
  </sheetViews>
  <sheetFormatPr defaultColWidth="9.140625" defaultRowHeight="15" x14ac:dyDescent="0.25"/>
  <cols>
    <col min="1" max="1" width="9.140625" style="82"/>
    <col min="2" max="2" width="27.140625" style="82" customWidth="1"/>
    <col min="3" max="3" width="9.140625" style="82"/>
    <col min="4" max="4" width="16.42578125" style="82" customWidth="1"/>
    <col min="5" max="5" width="16.85546875" style="82" customWidth="1"/>
    <col min="6" max="6" width="18.28515625" style="82" customWidth="1"/>
    <col min="7" max="7" width="14.5703125" style="82" customWidth="1"/>
    <col min="8" max="8" width="10.140625" style="82" customWidth="1"/>
    <col min="9" max="9" width="9.140625" style="82"/>
    <col min="10" max="10" width="10.28515625" style="82" customWidth="1"/>
    <col min="11" max="11" width="9.140625" style="82"/>
    <col min="12" max="13" width="10.7109375" style="82" customWidth="1"/>
    <col min="14" max="15" width="18.5703125" style="82" customWidth="1"/>
    <col min="16" max="16" width="18" style="82" customWidth="1"/>
    <col min="17" max="17" width="13.7109375" style="82" customWidth="1"/>
    <col min="18" max="23" width="18" style="82" customWidth="1"/>
    <col min="24" max="16384" width="9.140625" style="82"/>
  </cols>
  <sheetData>
    <row r="1" spans="1:55" ht="15.75" thickBot="1" x14ac:dyDescent="0.3">
      <c r="A1" s="335" t="s">
        <v>118</v>
      </c>
      <c r="B1" s="335"/>
      <c r="C1" s="335"/>
      <c r="D1" s="335"/>
      <c r="E1" s="335"/>
      <c r="F1" s="335"/>
      <c r="G1" s="335"/>
      <c r="H1" s="335"/>
      <c r="I1" s="335"/>
      <c r="J1" s="335"/>
      <c r="K1" s="335"/>
      <c r="L1" s="335"/>
      <c r="M1" s="335"/>
      <c r="N1" s="335"/>
      <c r="O1" s="335"/>
      <c r="P1" s="335"/>
      <c r="Q1" s="335"/>
      <c r="R1" s="352"/>
      <c r="S1" s="352"/>
      <c r="T1" s="352"/>
      <c r="U1" s="352"/>
      <c r="V1" s="352"/>
      <c r="W1" s="352"/>
      <c r="X1" s="352"/>
      <c r="Y1" s="352"/>
      <c r="Z1" s="352"/>
      <c r="AA1" s="352"/>
      <c r="AB1" s="352"/>
      <c r="AC1" s="352"/>
    </row>
    <row r="2" spans="1:55" ht="43.5" customHeight="1" thickBot="1" x14ac:dyDescent="0.3">
      <c r="A2" s="428" t="str">
        <f>список!A1</f>
        <v>№</v>
      </c>
      <c r="B2" s="428" t="str">
        <f>список!B1</f>
        <v>Фамилия, имя воспитанника</v>
      </c>
      <c r="C2" s="428" t="str">
        <f>список!C1</f>
        <v xml:space="preserve">дата </v>
      </c>
      <c r="D2" s="433" t="s">
        <v>119</v>
      </c>
      <c r="E2" s="434"/>
      <c r="F2" s="434"/>
      <c r="G2" s="435"/>
      <c r="H2" s="436" t="s">
        <v>125</v>
      </c>
      <c r="I2" s="437"/>
      <c r="J2" s="437"/>
      <c r="K2" s="437"/>
      <c r="L2" s="437"/>
      <c r="M2" s="438"/>
      <c r="N2" s="439" t="s">
        <v>133</v>
      </c>
      <c r="O2" s="440"/>
      <c r="P2" s="440"/>
      <c r="Q2" s="441"/>
      <c r="R2" s="442" t="s">
        <v>136</v>
      </c>
      <c r="S2" s="443"/>
      <c r="T2" s="444"/>
      <c r="U2" s="442" t="s">
        <v>138</v>
      </c>
      <c r="V2" s="443"/>
      <c r="W2" s="445"/>
      <c r="X2" s="101"/>
      <c r="Y2" s="101"/>
      <c r="Z2" s="430"/>
      <c r="AA2" s="431"/>
      <c r="AB2" s="431"/>
      <c r="AC2" s="431"/>
      <c r="AD2" s="431"/>
      <c r="AE2" s="432"/>
      <c r="AF2" s="101"/>
      <c r="AG2" s="101"/>
      <c r="AH2" s="101"/>
      <c r="AI2" s="101"/>
      <c r="AJ2" s="101"/>
      <c r="AK2" s="101"/>
      <c r="AL2" s="101"/>
      <c r="AM2" s="101"/>
      <c r="AN2" s="102"/>
      <c r="AO2" s="102"/>
      <c r="AP2" s="430"/>
      <c r="AQ2" s="431"/>
      <c r="AR2" s="431"/>
      <c r="AS2" s="431"/>
      <c r="AT2" s="431"/>
      <c r="AU2" s="431"/>
      <c r="AV2" s="431"/>
      <c r="AW2" s="431"/>
      <c r="AX2" s="431"/>
      <c r="AY2" s="431"/>
      <c r="AZ2" s="431"/>
      <c r="BA2" s="431"/>
    </row>
    <row r="3" spans="1:55" ht="197.25" customHeight="1" thickBot="1" x14ac:dyDescent="0.3">
      <c r="A3" s="429"/>
      <c r="B3" s="429"/>
      <c r="C3" s="429"/>
      <c r="D3" s="105" t="s">
        <v>145</v>
      </c>
      <c r="E3" s="98" t="s">
        <v>140</v>
      </c>
      <c r="F3" s="98" t="s">
        <v>124</v>
      </c>
      <c r="G3" s="172"/>
      <c r="H3" s="171" t="s">
        <v>126</v>
      </c>
      <c r="I3" s="99" t="s">
        <v>142</v>
      </c>
      <c r="J3" s="99" t="s">
        <v>143</v>
      </c>
      <c r="K3" s="99" t="s">
        <v>144</v>
      </c>
      <c r="L3" s="99" t="s">
        <v>129</v>
      </c>
      <c r="M3" s="172"/>
      <c r="N3" s="174" t="s">
        <v>146</v>
      </c>
      <c r="O3" s="100" t="s">
        <v>147</v>
      </c>
      <c r="P3" s="98" t="s">
        <v>166</v>
      </c>
      <c r="Q3" s="178"/>
      <c r="R3" s="177" t="s">
        <v>148</v>
      </c>
      <c r="S3" s="180" t="s">
        <v>149</v>
      </c>
      <c r="T3" s="181"/>
      <c r="U3" s="177" t="s">
        <v>150</v>
      </c>
      <c r="V3" s="183" t="s">
        <v>151</v>
      </c>
      <c r="W3" s="185"/>
      <c r="X3" s="184"/>
      <c r="Y3" s="103"/>
      <c r="Z3" s="103"/>
      <c r="AA3" s="103"/>
      <c r="AB3" s="103"/>
      <c r="AC3" s="103"/>
      <c r="AD3" s="103"/>
      <c r="AE3" s="103"/>
      <c r="AF3" s="103"/>
      <c r="AG3" s="103"/>
      <c r="AH3" s="103"/>
      <c r="AI3" s="103"/>
      <c r="AJ3" s="103"/>
      <c r="AK3" s="103"/>
      <c r="AL3" s="103"/>
      <c r="AM3" s="103"/>
      <c r="AN3" s="104"/>
      <c r="AO3" s="104"/>
      <c r="AP3" s="103"/>
      <c r="AQ3" s="103"/>
      <c r="AR3" s="103"/>
      <c r="AS3" s="103"/>
      <c r="AT3" s="103"/>
      <c r="AU3" s="103"/>
      <c r="AV3" s="103"/>
      <c r="AW3" s="103"/>
      <c r="AX3" s="103"/>
      <c r="AY3" s="103"/>
      <c r="AZ3" s="103"/>
      <c r="BA3" s="103"/>
      <c r="BB3" s="103"/>
      <c r="BC3" s="104"/>
    </row>
    <row r="4" spans="1:55" x14ac:dyDescent="0.25">
      <c r="A4" s="106">
        <f>список!A2</f>
        <v>1</v>
      </c>
      <c r="B4" s="133" t="str">
        <f>IF(список!B2="","",список!B2)</f>
        <v/>
      </c>
      <c r="C4" s="107" t="str">
        <f>IF(список!C2="","",список!C2)</f>
        <v/>
      </c>
      <c r="D4" s="89" t="str">
        <f>'Социально-коммуникативное разви'!AE5</f>
        <v/>
      </c>
      <c r="E4" s="82" t="str">
        <f>'Социально-коммуникативное разви'!AM5</f>
        <v/>
      </c>
      <c r="F4" s="86" t="str">
        <f>'Социально-коммуникативное разви'!BD5</f>
        <v/>
      </c>
      <c r="G4" s="173"/>
      <c r="H4" s="149" t="str">
        <f>'Познавательное развитие'!F5</f>
        <v/>
      </c>
      <c r="I4" s="85" t="str">
        <f>'Познавательное развитие'!L5</f>
        <v/>
      </c>
      <c r="J4" s="85" t="str">
        <f>'Познавательное развитие'!S5</f>
        <v/>
      </c>
      <c r="K4" s="85" t="str">
        <f>'Познавательное развитие'!AA5</f>
        <v/>
      </c>
      <c r="L4" s="107" t="str">
        <f>'Познавательное развитие'!AN5</f>
        <v/>
      </c>
      <c r="M4" s="173"/>
      <c r="N4" s="116" t="str">
        <f>'Художественно-эстетическое разв'!Q5</f>
        <v/>
      </c>
      <c r="O4" s="110" t="str">
        <f>'Художественно-эстетическое разв'!AB5</f>
        <v/>
      </c>
      <c r="P4" s="86" t="str">
        <f>'Художественно-эстетическое разв'!AB5</f>
        <v/>
      </c>
      <c r="Q4" s="179"/>
      <c r="R4" s="116" t="str">
        <f>'Речевое развитие'!P4</f>
        <v/>
      </c>
      <c r="S4" s="86" t="str">
        <f>'Речевое развитие'!W4</f>
        <v/>
      </c>
      <c r="T4" s="179"/>
      <c r="U4" s="116" t="str">
        <f>'Физическое развитие'!S4</f>
        <v/>
      </c>
      <c r="V4" s="86" t="str">
        <f>'Физическое развитие'!Y4</f>
        <v/>
      </c>
      <c r="W4" s="179"/>
      <c r="X4" s="116"/>
    </row>
    <row r="5" spans="1:55" x14ac:dyDescent="0.25">
      <c r="A5" s="95">
        <f>список!A3</f>
        <v>2</v>
      </c>
      <c r="B5" s="133" t="str">
        <f>IF(список!B3="","",список!B3)</f>
        <v/>
      </c>
      <c r="C5" s="107">
        <f>IF(список!C3="","",список!C3)</f>
        <v>0</v>
      </c>
      <c r="D5" s="89" t="str">
        <f>'Социально-коммуникативное разви'!AE6</f>
        <v/>
      </c>
      <c r="E5" s="82" t="str">
        <f>'Социально-коммуникативное разви'!AM6</f>
        <v/>
      </c>
      <c r="F5" s="86" t="str">
        <f>'Социально-коммуникативное разви'!BD6</f>
        <v/>
      </c>
      <c r="G5" s="173"/>
      <c r="H5" s="149" t="str">
        <f>'Познавательное развитие'!F6</f>
        <v/>
      </c>
      <c r="I5" s="85" t="str">
        <f>'Познавательное развитие'!L6</f>
        <v/>
      </c>
      <c r="J5" s="85" t="str">
        <f>'Познавательное развитие'!S6</f>
        <v/>
      </c>
      <c r="K5" s="85" t="str">
        <f>'Познавательное развитие'!AA6</f>
        <v/>
      </c>
      <c r="L5" s="107" t="str">
        <f>'Познавательное развитие'!AN6</f>
        <v/>
      </c>
      <c r="M5" s="173"/>
      <c r="N5" s="116" t="str">
        <f>'Художественно-эстетическое разв'!Q6</f>
        <v/>
      </c>
      <c r="O5" s="110" t="str">
        <f>'Художественно-эстетическое разв'!AB6</f>
        <v/>
      </c>
      <c r="P5" s="86" t="str">
        <f>'Художественно-эстетическое разв'!AB6</f>
        <v/>
      </c>
      <c r="Q5" s="179"/>
      <c r="R5" s="116" t="str">
        <f>'Речевое развитие'!P5</f>
        <v/>
      </c>
      <c r="S5" s="86" t="str">
        <f>'Речевое развитие'!W5</f>
        <v/>
      </c>
      <c r="T5" s="179"/>
      <c r="U5" s="116" t="str">
        <f>'Физическое развитие'!S5</f>
        <v/>
      </c>
      <c r="V5" s="86" t="str">
        <f>'Физическое развитие'!Y5</f>
        <v/>
      </c>
      <c r="W5" s="179"/>
      <c r="X5" s="116"/>
    </row>
    <row r="6" spans="1:55" x14ac:dyDescent="0.25">
      <c r="A6" s="95">
        <f>список!A4</f>
        <v>3</v>
      </c>
      <c r="B6" s="133" t="str">
        <f>IF(список!B4="","",список!B4)</f>
        <v/>
      </c>
      <c r="C6" s="107">
        <f>IF(список!C4="","",список!C4)</f>
        <v>0</v>
      </c>
      <c r="D6" s="89" t="str">
        <f>'Социально-коммуникативное разви'!AE7</f>
        <v/>
      </c>
      <c r="E6" s="82" t="str">
        <f>'Социально-коммуникативное разви'!AM7</f>
        <v/>
      </c>
      <c r="F6" s="86" t="str">
        <f>'Социально-коммуникативное разви'!BD7</f>
        <v/>
      </c>
      <c r="G6" s="173"/>
      <c r="H6" s="149" t="str">
        <f>'Познавательное развитие'!F7</f>
        <v/>
      </c>
      <c r="I6" s="85" t="str">
        <f>'Познавательное развитие'!L7</f>
        <v/>
      </c>
      <c r="J6" s="85" t="str">
        <f>'Познавательное развитие'!S7</f>
        <v/>
      </c>
      <c r="K6" s="85" t="str">
        <f>'Познавательное развитие'!AA7</f>
        <v/>
      </c>
      <c r="L6" s="107" t="str">
        <f>'Познавательное развитие'!AN7</f>
        <v/>
      </c>
      <c r="M6" s="173"/>
      <c r="N6" s="116" t="str">
        <f>'Художественно-эстетическое разв'!Q7</f>
        <v/>
      </c>
      <c r="O6" s="110" t="str">
        <f>'Художественно-эстетическое разв'!AB7</f>
        <v/>
      </c>
      <c r="P6" s="86" t="str">
        <f>'Художественно-эстетическое разв'!AB7</f>
        <v/>
      </c>
      <c r="Q6" s="179"/>
      <c r="R6" s="116" t="str">
        <f>'Речевое развитие'!P6</f>
        <v/>
      </c>
      <c r="S6" s="86" t="str">
        <f>'Речевое развитие'!W6</f>
        <v/>
      </c>
      <c r="T6" s="179"/>
      <c r="U6" s="116" t="str">
        <f>'Физическое развитие'!S6</f>
        <v/>
      </c>
      <c r="V6" s="86" t="str">
        <f>'Физическое развитие'!Y6</f>
        <v/>
      </c>
      <c r="W6" s="179"/>
      <c r="X6" s="116"/>
    </row>
    <row r="7" spans="1:55" x14ac:dyDescent="0.25">
      <c r="A7" s="95">
        <f>список!A5</f>
        <v>4</v>
      </c>
      <c r="B7" s="133" t="str">
        <f>IF(список!B5="","",список!B5)</f>
        <v/>
      </c>
      <c r="C7" s="107">
        <f>IF(список!C5="","",список!C5)</f>
        <v>0</v>
      </c>
      <c r="D7" s="89" t="str">
        <f>'Социально-коммуникативное разви'!AE8</f>
        <v/>
      </c>
      <c r="E7" s="82" t="str">
        <f>'Социально-коммуникативное разви'!AM8</f>
        <v/>
      </c>
      <c r="F7" s="86" t="str">
        <f>'Социально-коммуникативное разви'!BD8</f>
        <v/>
      </c>
      <c r="G7" s="173"/>
      <c r="H7" s="149" t="str">
        <f>'Познавательное развитие'!F8</f>
        <v/>
      </c>
      <c r="I7" s="85" t="str">
        <f>'Познавательное развитие'!L8</f>
        <v/>
      </c>
      <c r="J7" s="85" t="str">
        <f>'Познавательное развитие'!S8</f>
        <v/>
      </c>
      <c r="K7" s="85" t="str">
        <f>'Познавательное развитие'!AA8</f>
        <v/>
      </c>
      <c r="L7" s="107" t="str">
        <f>'Познавательное развитие'!AN8</f>
        <v/>
      </c>
      <c r="M7" s="173"/>
      <c r="N7" s="116" t="str">
        <f>'Художественно-эстетическое разв'!Q8</f>
        <v/>
      </c>
      <c r="O7" s="110" t="str">
        <f>'Художественно-эстетическое разв'!AB8</f>
        <v/>
      </c>
      <c r="P7" s="86" t="str">
        <f>'Художественно-эстетическое разв'!AB8</f>
        <v/>
      </c>
      <c r="Q7" s="179"/>
      <c r="R7" s="116" t="str">
        <f>'Речевое развитие'!P7</f>
        <v/>
      </c>
      <c r="S7" s="86" t="str">
        <f>'Речевое развитие'!W7</f>
        <v/>
      </c>
      <c r="T7" s="179"/>
      <c r="U7" s="116" t="str">
        <f>'Физическое развитие'!S7</f>
        <v/>
      </c>
      <c r="V7" s="86" t="str">
        <f>'Физическое развитие'!Y7</f>
        <v/>
      </c>
      <c r="W7" s="179"/>
      <c r="X7" s="116"/>
    </row>
    <row r="8" spans="1:55" x14ac:dyDescent="0.25">
      <c r="A8" s="95">
        <f>список!A6</f>
        <v>5</v>
      </c>
      <c r="B8" s="133" t="str">
        <f>IF(список!B6="","",список!B6)</f>
        <v/>
      </c>
      <c r="C8" s="107">
        <f>IF(список!C6="","",список!C6)</f>
        <v>0</v>
      </c>
      <c r="D8" s="89" t="str">
        <f>'Социально-коммуникативное разви'!AE9</f>
        <v/>
      </c>
      <c r="E8" s="82" t="str">
        <f>'Социально-коммуникативное разви'!AM9</f>
        <v/>
      </c>
      <c r="F8" s="86" t="str">
        <f>'Социально-коммуникативное разви'!BD9</f>
        <v/>
      </c>
      <c r="G8" s="173"/>
      <c r="H8" s="149" t="str">
        <f>'Познавательное развитие'!F9</f>
        <v/>
      </c>
      <c r="I8" s="85" t="str">
        <f>'Познавательное развитие'!L9</f>
        <v/>
      </c>
      <c r="J8" s="85" t="str">
        <f>'Познавательное развитие'!S9</f>
        <v/>
      </c>
      <c r="K8" s="85" t="str">
        <f>'Познавательное развитие'!AA9</f>
        <v/>
      </c>
      <c r="L8" s="107" t="str">
        <f>'Познавательное развитие'!AN9</f>
        <v/>
      </c>
      <c r="M8" s="173"/>
      <c r="N8" s="116" t="str">
        <f>'Художественно-эстетическое разв'!Q9</f>
        <v/>
      </c>
      <c r="O8" s="110" t="str">
        <f>'Художественно-эстетическое разв'!AB9</f>
        <v/>
      </c>
      <c r="P8" s="86" t="str">
        <f>'Художественно-эстетическое разв'!AB9</f>
        <v/>
      </c>
      <c r="Q8" s="179"/>
      <c r="R8" s="116" t="str">
        <f>'Речевое развитие'!P8</f>
        <v/>
      </c>
      <c r="S8" s="86" t="str">
        <f>'Речевое развитие'!W8</f>
        <v/>
      </c>
      <c r="T8" s="179"/>
      <c r="U8" s="116" t="str">
        <f>'Физическое развитие'!S8</f>
        <v/>
      </c>
      <c r="V8" s="86" t="str">
        <f>'Физическое развитие'!Y8</f>
        <v/>
      </c>
      <c r="W8" s="179"/>
      <c r="X8" s="116"/>
    </row>
    <row r="9" spans="1:55" x14ac:dyDescent="0.25">
      <c r="A9" s="95">
        <f>список!A7</f>
        <v>6</v>
      </c>
      <c r="B9" s="133" t="str">
        <f>IF(список!B7="","",список!B7)</f>
        <v/>
      </c>
      <c r="C9" s="107">
        <f>IF(список!C7="","",список!C7)</f>
        <v>0</v>
      </c>
      <c r="D9" s="89" t="str">
        <f>'Социально-коммуникативное разви'!AE10</f>
        <v/>
      </c>
      <c r="E9" s="82" t="str">
        <f>'Социально-коммуникативное разви'!AM10</f>
        <v/>
      </c>
      <c r="F9" s="86" t="str">
        <f>'Социально-коммуникативное разви'!BD10</f>
        <v/>
      </c>
      <c r="G9" s="173"/>
      <c r="H9" s="149" t="str">
        <f>'Познавательное развитие'!F10</f>
        <v/>
      </c>
      <c r="I9" s="85" t="str">
        <f>'Познавательное развитие'!L10</f>
        <v/>
      </c>
      <c r="J9" s="85" t="str">
        <f>'Познавательное развитие'!S10</f>
        <v/>
      </c>
      <c r="K9" s="85" t="str">
        <f>'Познавательное развитие'!AA10</f>
        <v/>
      </c>
      <c r="L9" s="107" t="str">
        <f>'Познавательное развитие'!AN10</f>
        <v/>
      </c>
      <c r="M9" s="173"/>
      <c r="N9" s="116" t="str">
        <f>'Художественно-эстетическое разв'!Q10</f>
        <v/>
      </c>
      <c r="O9" s="110" t="str">
        <f>'Художественно-эстетическое разв'!AB10</f>
        <v/>
      </c>
      <c r="P9" s="86" t="str">
        <f>'Художественно-эстетическое разв'!AB10</f>
        <v/>
      </c>
      <c r="Q9" s="179"/>
      <c r="R9" s="116" t="str">
        <f>'Речевое развитие'!P9</f>
        <v/>
      </c>
      <c r="S9" s="86" t="str">
        <f>'Речевое развитие'!W9</f>
        <v/>
      </c>
      <c r="T9" s="179"/>
      <c r="U9" s="116" t="str">
        <f>'Физическое развитие'!S9</f>
        <v/>
      </c>
      <c r="V9" s="86" t="str">
        <f>'Физическое развитие'!Y9</f>
        <v/>
      </c>
      <c r="W9" s="179"/>
      <c r="X9" s="116"/>
    </row>
    <row r="10" spans="1:55" x14ac:dyDescent="0.25">
      <c r="A10" s="95">
        <f>список!A8</f>
        <v>7</v>
      </c>
      <c r="B10" s="133" t="str">
        <f>IF(список!B8="","",список!B8)</f>
        <v/>
      </c>
      <c r="C10" s="107">
        <f>IF(список!C8="","",список!C8)</f>
        <v>0</v>
      </c>
      <c r="D10" s="89" t="str">
        <f>'Социально-коммуникативное разви'!AE11</f>
        <v/>
      </c>
      <c r="E10" s="82" t="str">
        <f>'Социально-коммуникативное разви'!AM11</f>
        <v/>
      </c>
      <c r="F10" s="86" t="str">
        <f>'Социально-коммуникативное разви'!BD11</f>
        <v/>
      </c>
      <c r="G10" s="173"/>
      <c r="H10" s="149" t="str">
        <f>'Познавательное развитие'!F11</f>
        <v/>
      </c>
      <c r="I10" s="85" t="str">
        <f>'Познавательное развитие'!L11</f>
        <v/>
      </c>
      <c r="J10" s="85" t="str">
        <f>'Познавательное развитие'!S11</f>
        <v/>
      </c>
      <c r="K10" s="85" t="str">
        <f>'Познавательное развитие'!AA11</f>
        <v/>
      </c>
      <c r="L10" s="107" t="str">
        <f>'Познавательное развитие'!AN11</f>
        <v/>
      </c>
      <c r="M10" s="173"/>
      <c r="N10" s="116" t="str">
        <f>'Художественно-эстетическое разв'!Q11</f>
        <v/>
      </c>
      <c r="O10" s="110" t="str">
        <f>'Художественно-эстетическое разв'!AB11</f>
        <v/>
      </c>
      <c r="P10" s="86" t="str">
        <f>'Художественно-эстетическое разв'!AB11</f>
        <v/>
      </c>
      <c r="Q10" s="179"/>
      <c r="R10" s="116" t="str">
        <f>'Речевое развитие'!P10</f>
        <v/>
      </c>
      <c r="S10" s="86" t="str">
        <f>'Речевое развитие'!W10</f>
        <v/>
      </c>
      <c r="T10" s="179"/>
      <c r="U10" s="116" t="str">
        <f>'Физическое развитие'!S10</f>
        <v/>
      </c>
      <c r="V10" s="86" t="str">
        <f>'Физическое развитие'!Y10</f>
        <v/>
      </c>
      <c r="W10" s="179"/>
      <c r="X10" s="116"/>
    </row>
    <row r="11" spans="1:55" x14ac:dyDescent="0.25">
      <c r="A11" s="95">
        <f>список!A9</f>
        <v>8</v>
      </c>
      <c r="B11" s="133" t="str">
        <f>IF(список!B9="","",список!B9)</f>
        <v/>
      </c>
      <c r="C11" s="107">
        <f>IF(список!C9="","",список!C9)</f>
        <v>0</v>
      </c>
      <c r="D11" s="89" t="str">
        <f>'Социально-коммуникативное разви'!AE12</f>
        <v/>
      </c>
      <c r="E11" s="82" t="str">
        <f>'Социально-коммуникативное разви'!AM12</f>
        <v/>
      </c>
      <c r="F11" s="86" t="str">
        <f>'Социально-коммуникативное разви'!BD12</f>
        <v/>
      </c>
      <c r="G11" s="173"/>
      <c r="H11" s="149" t="str">
        <f>'Познавательное развитие'!F12</f>
        <v/>
      </c>
      <c r="I11" s="85" t="str">
        <f>'Познавательное развитие'!L12</f>
        <v/>
      </c>
      <c r="J11" s="85" t="str">
        <f>'Познавательное развитие'!S12</f>
        <v/>
      </c>
      <c r="K11" s="85" t="str">
        <f>'Познавательное развитие'!AA12</f>
        <v/>
      </c>
      <c r="L11" s="107" t="str">
        <f>'Познавательное развитие'!AN12</f>
        <v/>
      </c>
      <c r="M11" s="173"/>
      <c r="N11" s="116" t="str">
        <f>'Художественно-эстетическое разв'!Q12</f>
        <v/>
      </c>
      <c r="O11" s="110" t="str">
        <f>'Художественно-эстетическое разв'!AB12</f>
        <v/>
      </c>
      <c r="P11" s="86" t="str">
        <f>'Художественно-эстетическое разв'!AB12</f>
        <v/>
      </c>
      <c r="Q11" s="179"/>
      <c r="R11" s="116" t="str">
        <f>'Речевое развитие'!P11</f>
        <v/>
      </c>
      <c r="S11" s="86" t="str">
        <f>'Речевое развитие'!W11</f>
        <v/>
      </c>
      <c r="T11" s="179"/>
      <c r="U11" s="116" t="str">
        <f>'Физическое развитие'!S11</f>
        <v/>
      </c>
      <c r="V11" s="86" t="str">
        <f>'Физическое развитие'!Y11</f>
        <v/>
      </c>
      <c r="W11" s="179"/>
      <c r="X11" s="116"/>
    </row>
    <row r="12" spans="1:55" x14ac:dyDescent="0.25">
      <c r="A12" s="95">
        <f>список!A10</f>
        <v>9</v>
      </c>
      <c r="B12" s="133" t="str">
        <f>IF(список!B10="","",список!B10)</f>
        <v/>
      </c>
      <c r="C12" s="107">
        <f>IF(список!C10="","",список!C10)</f>
        <v>0</v>
      </c>
      <c r="D12" s="89" t="str">
        <f>'Социально-коммуникативное разви'!AE13</f>
        <v/>
      </c>
      <c r="E12" s="82" t="str">
        <f>'Социально-коммуникативное разви'!AM13</f>
        <v/>
      </c>
      <c r="F12" s="86" t="str">
        <f>'Социально-коммуникативное разви'!BD13</f>
        <v/>
      </c>
      <c r="G12" s="173"/>
      <c r="H12" s="149" t="str">
        <f>'Познавательное развитие'!F13</f>
        <v/>
      </c>
      <c r="I12" s="85" t="str">
        <f>'Познавательное развитие'!L13</f>
        <v/>
      </c>
      <c r="J12" s="85" t="str">
        <f>'Познавательное развитие'!S13</f>
        <v/>
      </c>
      <c r="K12" s="85" t="str">
        <f>'Познавательное развитие'!AA13</f>
        <v/>
      </c>
      <c r="L12" s="107" t="str">
        <f>'Познавательное развитие'!AN13</f>
        <v/>
      </c>
      <c r="M12" s="173"/>
      <c r="N12" s="116" t="str">
        <f>'Художественно-эстетическое разв'!Q13</f>
        <v/>
      </c>
      <c r="O12" s="110" t="str">
        <f>'Художественно-эстетическое разв'!AB13</f>
        <v/>
      </c>
      <c r="P12" s="86" t="str">
        <f>'Художественно-эстетическое разв'!AB13</f>
        <v/>
      </c>
      <c r="Q12" s="179"/>
      <c r="R12" s="116" t="str">
        <f>'Речевое развитие'!P12</f>
        <v/>
      </c>
      <c r="S12" s="86" t="str">
        <f>'Речевое развитие'!W12</f>
        <v/>
      </c>
      <c r="T12" s="179"/>
      <c r="U12" s="116" t="str">
        <f>'Физическое развитие'!S12</f>
        <v/>
      </c>
      <c r="V12" s="86" t="str">
        <f>'Физическое развитие'!Y12</f>
        <v/>
      </c>
      <c r="W12" s="179"/>
      <c r="X12" s="116"/>
    </row>
    <row r="13" spans="1:55" x14ac:dyDescent="0.25">
      <c r="A13" s="95">
        <f>список!A11</f>
        <v>10</v>
      </c>
      <c r="B13" s="133" t="str">
        <f>IF(список!B11="","",список!B11)</f>
        <v/>
      </c>
      <c r="C13" s="107">
        <f>IF(список!C11="","",список!C11)</f>
        <v>0</v>
      </c>
      <c r="D13" s="89" t="str">
        <f>'Социально-коммуникативное разви'!AE14</f>
        <v/>
      </c>
      <c r="E13" s="82" t="str">
        <f>'Социально-коммуникативное разви'!AM14</f>
        <v/>
      </c>
      <c r="F13" s="86" t="str">
        <f>'Социально-коммуникативное разви'!BD14</f>
        <v/>
      </c>
      <c r="G13" s="173"/>
      <c r="H13" s="149" t="str">
        <f>'Познавательное развитие'!F14</f>
        <v/>
      </c>
      <c r="I13" s="85" t="str">
        <f>'Познавательное развитие'!L14</f>
        <v/>
      </c>
      <c r="J13" s="85" t="str">
        <f>'Познавательное развитие'!S14</f>
        <v/>
      </c>
      <c r="K13" s="85" t="str">
        <f>'Познавательное развитие'!AA14</f>
        <v/>
      </c>
      <c r="L13" s="107" t="str">
        <f>'Познавательное развитие'!AN14</f>
        <v/>
      </c>
      <c r="M13" s="173"/>
      <c r="N13" s="116" t="str">
        <f>'Художественно-эстетическое разв'!Q14</f>
        <v/>
      </c>
      <c r="O13" s="110" t="str">
        <f>'Художественно-эстетическое разв'!AB14</f>
        <v/>
      </c>
      <c r="P13" s="86" t="str">
        <f>'Художественно-эстетическое разв'!AB14</f>
        <v/>
      </c>
      <c r="Q13" s="179"/>
      <c r="R13" s="116" t="str">
        <f>'Речевое развитие'!P13</f>
        <v/>
      </c>
      <c r="S13" s="86" t="str">
        <f>'Речевое развитие'!W13</f>
        <v/>
      </c>
      <c r="T13" s="179"/>
      <c r="U13" s="116" t="str">
        <f>'Физическое развитие'!S13</f>
        <v/>
      </c>
      <c r="V13" s="86" t="str">
        <f>'Физическое развитие'!Y13</f>
        <v/>
      </c>
      <c r="W13" s="179"/>
      <c r="X13" s="116"/>
    </row>
    <row r="14" spans="1:55" x14ac:dyDescent="0.25">
      <c r="A14" s="95">
        <f>список!A12</f>
        <v>11</v>
      </c>
      <c r="B14" s="133" t="str">
        <f>IF(список!B12="","",список!B12)</f>
        <v/>
      </c>
      <c r="C14" s="107">
        <f>IF(список!C12="","",список!C12)</f>
        <v>0</v>
      </c>
      <c r="D14" s="89" t="str">
        <f>'Социально-коммуникативное разви'!AE15</f>
        <v/>
      </c>
      <c r="E14" s="82" t="str">
        <f>'Социально-коммуникативное разви'!AM15</f>
        <v/>
      </c>
      <c r="F14" s="86" t="str">
        <f>'Социально-коммуникативное разви'!BD15</f>
        <v/>
      </c>
      <c r="G14" s="173"/>
      <c r="H14" s="149" t="str">
        <f>'Познавательное развитие'!F15</f>
        <v/>
      </c>
      <c r="I14" s="85" t="str">
        <f>'Познавательное развитие'!L15</f>
        <v/>
      </c>
      <c r="J14" s="85" t="str">
        <f>'Познавательное развитие'!S15</f>
        <v/>
      </c>
      <c r="K14" s="85" t="str">
        <f>'Познавательное развитие'!AA15</f>
        <v/>
      </c>
      <c r="L14" s="107" t="str">
        <f>'Познавательное развитие'!AN15</f>
        <v/>
      </c>
      <c r="M14" s="173"/>
      <c r="N14" s="116" t="str">
        <f>'Художественно-эстетическое разв'!Q15</f>
        <v/>
      </c>
      <c r="O14" s="110" t="str">
        <f>'Художественно-эстетическое разв'!AB15</f>
        <v/>
      </c>
      <c r="P14" s="86" t="str">
        <f>'Художественно-эстетическое разв'!AB15</f>
        <v/>
      </c>
      <c r="Q14" s="179"/>
      <c r="R14" s="116" t="str">
        <f>'Речевое развитие'!P14</f>
        <v/>
      </c>
      <c r="S14" s="86" t="str">
        <f>'Речевое развитие'!W14</f>
        <v/>
      </c>
      <c r="T14" s="179"/>
      <c r="U14" s="116" t="str">
        <f>'Физическое развитие'!S14</f>
        <v/>
      </c>
      <c r="V14" s="86" t="str">
        <f>'Физическое развитие'!Y14</f>
        <v/>
      </c>
      <c r="W14" s="179"/>
      <c r="X14" s="116"/>
    </row>
    <row r="15" spans="1:55" x14ac:dyDescent="0.25">
      <c r="A15" s="95">
        <f>список!A13</f>
        <v>12</v>
      </c>
      <c r="B15" s="133" t="str">
        <f>IF(список!B13="","",список!B13)</f>
        <v/>
      </c>
      <c r="C15" s="107">
        <f>IF(список!C13="","",список!C13)</f>
        <v>0</v>
      </c>
      <c r="D15" s="89" t="str">
        <f>'Социально-коммуникативное разви'!AE16</f>
        <v/>
      </c>
      <c r="E15" s="82" t="str">
        <f>'Социально-коммуникативное разви'!AM16</f>
        <v/>
      </c>
      <c r="F15" s="86" t="str">
        <f>'Социально-коммуникативное разви'!BD16</f>
        <v/>
      </c>
      <c r="G15" s="173"/>
      <c r="H15" s="149" t="str">
        <f>'Познавательное развитие'!F16</f>
        <v/>
      </c>
      <c r="I15" s="85" t="str">
        <f>'Познавательное развитие'!L16</f>
        <v/>
      </c>
      <c r="J15" s="85" t="str">
        <f>'Познавательное развитие'!S16</f>
        <v/>
      </c>
      <c r="K15" s="85" t="str">
        <f>'Познавательное развитие'!AA16</f>
        <v/>
      </c>
      <c r="L15" s="107" t="str">
        <f>'Познавательное развитие'!AN16</f>
        <v/>
      </c>
      <c r="M15" s="173"/>
      <c r="N15" s="116" t="str">
        <f>'Художественно-эстетическое разв'!Q16</f>
        <v/>
      </c>
      <c r="O15" s="110" t="str">
        <f>'Художественно-эстетическое разв'!AB16</f>
        <v/>
      </c>
      <c r="P15" s="86" t="str">
        <f>'Художественно-эстетическое разв'!AB16</f>
        <v/>
      </c>
      <c r="Q15" s="179"/>
      <c r="R15" s="116" t="str">
        <f>'Речевое развитие'!P15</f>
        <v/>
      </c>
      <c r="S15" s="86" t="str">
        <f>'Речевое развитие'!W15</f>
        <v/>
      </c>
      <c r="T15" s="179"/>
      <c r="U15" s="116" t="str">
        <f>'Физическое развитие'!S15</f>
        <v/>
      </c>
      <c r="V15" s="86" t="str">
        <f>'Физическое развитие'!Y15</f>
        <v/>
      </c>
      <c r="W15" s="179"/>
      <c r="X15" s="116"/>
    </row>
    <row r="16" spans="1:55" x14ac:dyDescent="0.25">
      <c r="A16" s="95">
        <f>список!A14</f>
        <v>13</v>
      </c>
      <c r="B16" s="133" t="str">
        <f>IF(список!B14="","",список!B14)</f>
        <v/>
      </c>
      <c r="C16" s="107">
        <f>IF(список!C14="","",список!C14)</f>
        <v>0</v>
      </c>
      <c r="D16" s="89" t="str">
        <f>'Социально-коммуникативное разви'!AE17</f>
        <v/>
      </c>
      <c r="E16" s="82" t="str">
        <f>'Социально-коммуникативное разви'!AM17</f>
        <v/>
      </c>
      <c r="F16" s="86" t="str">
        <f>'Социально-коммуникативное разви'!BD17</f>
        <v/>
      </c>
      <c r="G16" s="173"/>
      <c r="H16" s="149" t="str">
        <f>'Познавательное развитие'!F17</f>
        <v/>
      </c>
      <c r="I16" s="85" t="str">
        <f>'Познавательное развитие'!L17</f>
        <v/>
      </c>
      <c r="J16" s="85" t="str">
        <f>'Познавательное развитие'!S17</f>
        <v/>
      </c>
      <c r="K16" s="85" t="str">
        <f>'Познавательное развитие'!AA17</f>
        <v/>
      </c>
      <c r="L16" s="107" t="str">
        <f>'Познавательное развитие'!AN17</f>
        <v/>
      </c>
      <c r="M16" s="173"/>
      <c r="N16" s="116" t="str">
        <f>'Художественно-эстетическое разв'!Q17</f>
        <v/>
      </c>
      <c r="O16" s="110" t="str">
        <f>'Художественно-эстетическое разв'!AB17</f>
        <v/>
      </c>
      <c r="P16" s="86" t="str">
        <f>'Художественно-эстетическое разв'!AB17</f>
        <v/>
      </c>
      <c r="Q16" s="179"/>
      <c r="R16" s="116" t="str">
        <f>'Речевое развитие'!P16</f>
        <v/>
      </c>
      <c r="S16" s="86" t="str">
        <f>'Речевое развитие'!W16</f>
        <v/>
      </c>
      <c r="T16" s="179"/>
      <c r="U16" s="116" t="str">
        <f>'Физическое развитие'!S16</f>
        <v/>
      </c>
      <c r="V16" s="86" t="str">
        <f>'Физическое развитие'!Y16</f>
        <v/>
      </c>
      <c r="W16" s="179"/>
      <c r="X16" s="116"/>
    </row>
    <row r="17" spans="1:24" x14ac:dyDescent="0.25">
      <c r="A17" s="95">
        <f>список!A15</f>
        <v>14</v>
      </c>
      <c r="B17" s="133" t="str">
        <f>IF(список!B15="","",список!B15)</f>
        <v/>
      </c>
      <c r="C17" s="107">
        <f>IF(список!C15="","",список!C15)</f>
        <v>0</v>
      </c>
      <c r="D17" s="89" t="str">
        <f>'Социально-коммуникативное разви'!AE18</f>
        <v/>
      </c>
      <c r="E17" s="82" t="str">
        <f>'Социально-коммуникативное разви'!AM18</f>
        <v/>
      </c>
      <c r="F17" s="86" t="str">
        <f>'Социально-коммуникативное разви'!BD18</f>
        <v/>
      </c>
      <c r="G17" s="173"/>
      <c r="H17" s="149" t="str">
        <f>'Познавательное развитие'!F18</f>
        <v/>
      </c>
      <c r="I17" s="85" t="str">
        <f>'Познавательное развитие'!L18</f>
        <v/>
      </c>
      <c r="J17" s="85" t="str">
        <f>'Познавательное развитие'!S18</f>
        <v/>
      </c>
      <c r="K17" s="85" t="str">
        <f>'Познавательное развитие'!AA18</f>
        <v/>
      </c>
      <c r="L17" s="107" t="str">
        <f>'Познавательное развитие'!AN18</f>
        <v/>
      </c>
      <c r="M17" s="173"/>
      <c r="N17" s="116" t="str">
        <f>'Художественно-эстетическое разв'!Q18</f>
        <v/>
      </c>
      <c r="O17" s="110" t="str">
        <f>'Художественно-эстетическое разв'!AB18</f>
        <v/>
      </c>
      <c r="P17" s="86" t="str">
        <f>'Художественно-эстетическое разв'!AB18</f>
        <v/>
      </c>
      <c r="Q17" s="179"/>
      <c r="R17" s="116" t="str">
        <f>'Речевое развитие'!P17</f>
        <v/>
      </c>
      <c r="S17" s="86" t="str">
        <f>'Речевое развитие'!W17</f>
        <v/>
      </c>
      <c r="T17" s="179"/>
      <c r="U17" s="116" t="str">
        <f>'Физическое развитие'!S17</f>
        <v/>
      </c>
      <c r="V17" s="86" t="str">
        <f>'Физическое развитие'!Y17</f>
        <v/>
      </c>
      <c r="W17" s="179"/>
      <c r="X17" s="116"/>
    </row>
    <row r="18" spans="1:24" x14ac:dyDescent="0.25">
      <c r="A18" s="95">
        <f>список!A16</f>
        <v>15</v>
      </c>
      <c r="B18" s="133" t="str">
        <f>IF(список!B16="","",список!B16)</f>
        <v/>
      </c>
      <c r="C18" s="107">
        <f>IF(список!C16="","",список!C16)</f>
        <v>0</v>
      </c>
      <c r="D18" s="89" t="str">
        <f>'Социально-коммуникативное разви'!AE19</f>
        <v/>
      </c>
      <c r="E18" s="82" t="str">
        <f>'Социально-коммуникативное разви'!AM19</f>
        <v/>
      </c>
      <c r="F18" s="86" t="str">
        <f>'Социально-коммуникативное разви'!BD19</f>
        <v/>
      </c>
      <c r="G18" s="173"/>
      <c r="H18" s="149" t="str">
        <f>'Познавательное развитие'!F19</f>
        <v/>
      </c>
      <c r="I18" s="85" t="str">
        <f>'Познавательное развитие'!L19</f>
        <v/>
      </c>
      <c r="J18" s="85" t="str">
        <f>'Познавательное развитие'!S19</f>
        <v/>
      </c>
      <c r="K18" s="85" t="str">
        <f>'Познавательное развитие'!AA19</f>
        <v/>
      </c>
      <c r="L18" s="107" t="str">
        <f>'Познавательное развитие'!AN19</f>
        <v/>
      </c>
      <c r="M18" s="173"/>
      <c r="N18" s="116" t="str">
        <f>'Художественно-эстетическое разв'!Q19</f>
        <v/>
      </c>
      <c r="O18" s="110" t="str">
        <f>'Художественно-эстетическое разв'!AB19</f>
        <v/>
      </c>
      <c r="P18" s="86" t="str">
        <f>'Художественно-эстетическое разв'!AB19</f>
        <v/>
      </c>
      <c r="Q18" s="179"/>
      <c r="R18" s="116" t="str">
        <f>'Речевое развитие'!P18</f>
        <v/>
      </c>
      <c r="S18" s="86" t="str">
        <f>'Речевое развитие'!W18</f>
        <v/>
      </c>
      <c r="T18" s="179"/>
      <c r="U18" s="116" t="str">
        <f>'Физическое развитие'!S18</f>
        <v/>
      </c>
      <c r="V18" s="86" t="str">
        <f>'Физическое развитие'!Y18</f>
        <v/>
      </c>
      <c r="W18" s="179"/>
      <c r="X18" s="116"/>
    </row>
    <row r="19" spans="1:24" x14ac:dyDescent="0.25">
      <c r="A19" s="95">
        <f>список!A17</f>
        <v>16</v>
      </c>
      <c r="B19" s="133" t="str">
        <f>IF(список!B17="","",список!B17)</f>
        <v/>
      </c>
      <c r="C19" s="107">
        <f>IF(список!C17="","",список!C17)</f>
        <v>0</v>
      </c>
      <c r="D19" s="89" t="str">
        <f>'Социально-коммуникативное разви'!AE20</f>
        <v/>
      </c>
      <c r="E19" s="82" t="str">
        <f>'Социально-коммуникативное разви'!AM20</f>
        <v/>
      </c>
      <c r="F19" s="86" t="str">
        <f>'Социально-коммуникативное разви'!BD20</f>
        <v/>
      </c>
      <c r="G19" s="173"/>
      <c r="H19" s="149" t="str">
        <f>'Познавательное развитие'!F20</f>
        <v/>
      </c>
      <c r="I19" s="85" t="str">
        <f>'Познавательное развитие'!L20</f>
        <v/>
      </c>
      <c r="J19" s="85" t="str">
        <f>'Познавательное развитие'!S20</f>
        <v/>
      </c>
      <c r="K19" s="85" t="str">
        <f>'Познавательное развитие'!AA20</f>
        <v/>
      </c>
      <c r="L19" s="107" t="str">
        <f>'Познавательное развитие'!AN20</f>
        <v/>
      </c>
      <c r="M19" s="173"/>
      <c r="N19" s="116" t="str">
        <f>'Художественно-эстетическое разв'!Q20</f>
        <v/>
      </c>
      <c r="O19" s="110" t="str">
        <f>'Художественно-эстетическое разв'!AB20</f>
        <v/>
      </c>
      <c r="P19" s="86" t="str">
        <f>'Художественно-эстетическое разв'!AB20</f>
        <v/>
      </c>
      <c r="Q19" s="179"/>
      <c r="R19" s="116" t="str">
        <f>'Речевое развитие'!P19</f>
        <v/>
      </c>
      <c r="S19" s="86" t="str">
        <f>'Речевое развитие'!W19</f>
        <v/>
      </c>
      <c r="T19" s="179"/>
      <c r="U19" s="116" t="str">
        <f>'Физическое развитие'!S19</f>
        <v/>
      </c>
      <c r="V19" s="86" t="str">
        <f>'Физическое развитие'!Y19</f>
        <v/>
      </c>
      <c r="W19" s="179"/>
      <c r="X19" s="116"/>
    </row>
    <row r="20" spans="1:24" x14ac:dyDescent="0.25">
      <c r="A20" s="95">
        <f>список!A18</f>
        <v>17</v>
      </c>
      <c r="B20" s="133" t="str">
        <f>IF(список!B18="","",список!B18)</f>
        <v/>
      </c>
      <c r="C20" s="107">
        <f>IF(список!C18="","",список!C18)</f>
        <v>0</v>
      </c>
      <c r="D20" s="89" t="str">
        <f>'Социально-коммуникативное разви'!AE21</f>
        <v/>
      </c>
      <c r="E20" s="82" t="str">
        <f>'Социально-коммуникативное разви'!AM21</f>
        <v/>
      </c>
      <c r="F20" s="86" t="str">
        <f>'Социально-коммуникативное разви'!BD21</f>
        <v/>
      </c>
      <c r="G20" s="173"/>
      <c r="H20" s="149" t="str">
        <f>'Познавательное развитие'!F21</f>
        <v/>
      </c>
      <c r="I20" s="85" t="str">
        <f>'Познавательное развитие'!L21</f>
        <v/>
      </c>
      <c r="J20" s="85" t="str">
        <f>'Познавательное развитие'!S21</f>
        <v/>
      </c>
      <c r="K20" s="85" t="str">
        <f>'Познавательное развитие'!AA21</f>
        <v/>
      </c>
      <c r="L20" s="107" t="str">
        <f>'Познавательное развитие'!AN21</f>
        <v/>
      </c>
      <c r="M20" s="173"/>
      <c r="N20" s="116" t="str">
        <f>'Художественно-эстетическое разв'!Q21</f>
        <v/>
      </c>
      <c r="O20" s="110" t="str">
        <f>'Художественно-эстетическое разв'!AB21</f>
        <v/>
      </c>
      <c r="P20" s="86" t="str">
        <f>'Художественно-эстетическое разв'!AB21</f>
        <v/>
      </c>
      <c r="Q20" s="179"/>
      <c r="R20" s="116" t="str">
        <f>'Речевое развитие'!P20</f>
        <v/>
      </c>
      <c r="S20" s="86" t="str">
        <f>'Речевое развитие'!W20</f>
        <v/>
      </c>
      <c r="T20" s="179"/>
      <c r="U20" s="116" t="str">
        <f>'Физическое развитие'!S20</f>
        <v/>
      </c>
      <c r="V20" s="86" t="str">
        <f>'Физическое развитие'!Y20</f>
        <v/>
      </c>
      <c r="W20" s="179"/>
      <c r="X20" s="116"/>
    </row>
    <row r="21" spans="1:24" x14ac:dyDescent="0.25">
      <c r="A21" s="95">
        <f>список!A19</f>
        <v>18</v>
      </c>
      <c r="B21" s="133" t="str">
        <f>IF(список!B19="","",список!B19)</f>
        <v/>
      </c>
      <c r="C21" s="107">
        <f>IF(список!C19="","",список!C19)</f>
        <v>0</v>
      </c>
      <c r="D21" s="89" t="str">
        <f>'Социально-коммуникативное разви'!AE22</f>
        <v/>
      </c>
      <c r="E21" s="82" t="str">
        <f>'Социально-коммуникативное разви'!AM22</f>
        <v/>
      </c>
      <c r="F21" s="86" t="str">
        <f>'Социально-коммуникативное разви'!BD22</f>
        <v/>
      </c>
      <c r="G21" s="173"/>
      <c r="H21" s="149" t="str">
        <f>'Познавательное развитие'!F22</f>
        <v/>
      </c>
      <c r="I21" s="85" t="str">
        <f>'Познавательное развитие'!L22</f>
        <v/>
      </c>
      <c r="J21" s="85" t="str">
        <f>'Познавательное развитие'!S22</f>
        <v/>
      </c>
      <c r="K21" s="85" t="str">
        <f>'Познавательное развитие'!AA22</f>
        <v/>
      </c>
      <c r="L21" s="107" t="str">
        <f>'Познавательное развитие'!AN22</f>
        <v/>
      </c>
      <c r="M21" s="173"/>
      <c r="N21" s="116" t="str">
        <f>'Художественно-эстетическое разв'!Q22</f>
        <v/>
      </c>
      <c r="O21" s="110" t="str">
        <f>'Художественно-эстетическое разв'!AB22</f>
        <v/>
      </c>
      <c r="P21" s="86" t="str">
        <f>'Художественно-эстетическое разв'!AB22</f>
        <v/>
      </c>
      <c r="Q21" s="179"/>
      <c r="R21" s="116" t="str">
        <f>'Речевое развитие'!P21</f>
        <v/>
      </c>
      <c r="S21" s="86" t="str">
        <f>'Речевое развитие'!W21</f>
        <v/>
      </c>
      <c r="T21" s="179"/>
      <c r="U21" s="116" t="str">
        <f>'Физическое развитие'!S21</f>
        <v/>
      </c>
      <c r="V21" s="86" t="str">
        <f>'Физическое развитие'!Y21</f>
        <v/>
      </c>
      <c r="W21" s="179"/>
      <c r="X21" s="116"/>
    </row>
    <row r="22" spans="1:24" x14ac:dyDescent="0.25">
      <c r="A22" s="95">
        <f>список!A20</f>
        <v>19</v>
      </c>
      <c r="B22" s="133" t="str">
        <f>IF(список!B20="","",список!B20)</f>
        <v/>
      </c>
      <c r="C22" s="107">
        <f>IF(список!C20="","",список!C20)</f>
        <v>0</v>
      </c>
      <c r="D22" s="89" t="str">
        <f>'Социально-коммуникативное разви'!AE23</f>
        <v/>
      </c>
      <c r="E22" s="82" t="str">
        <f>'Социально-коммуникативное разви'!AM23</f>
        <v/>
      </c>
      <c r="F22" s="86" t="str">
        <f>'Социально-коммуникативное разви'!BD23</f>
        <v/>
      </c>
      <c r="G22" s="173"/>
      <c r="H22" s="149" t="str">
        <f>'Познавательное развитие'!F23</f>
        <v/>
      </c>
      <c r="I22" s="85" t="str">
        <f>'Познавательное развитие'!L23</f>
        <v/>
      </c>
      <c r="J22" s="85" t="str">
        <f>'Познавательное развитие'!S23</f>
        <v/>
      </c>
      <c r="K22" s="85" t="str">
        <f>'Познавательное развитие'!AA23</f>
        <v/>
      </c>
      <c r="L22" s="107" t="str">
        <f>'Познавательное развитие'!AN23</f>
        <v/>
      </c>
      <c r="M22" s="173"/>
      <c r="N22" s="116" t="str">
        <f>'Художественно-эстетическое разв'!Q23</f>
        <v/>
      </c>
      <c r="O22" s="110" t="str">
        <f>'Художественно-эстетическое разв'!AB23</f>
        <v/>
      </c>
      <c r="P22" s="86" t="str">
        <f>'Художественно-эстетическое разв'!AB23</f>
        <v/>
      </c>
      <c r="Q22" s="179"/>
      <c r="R22" s="116" t="str">
        <f>'Речевое развитие'!P22</f>
        <v/>
      </c>
      <c r="S22" s="86" t="str">
        <f>'Речевое развитие'!W22</f>
        <v/>
      </c>
      <c r="T22" s="179"/>
      <c r="U22" s="116" t="str">
        <f>'Физическое развитие'!S22</f>
        <v/>
      </c>
      <c r="V22" s="86" t="str">
        <f>'Физическое развитие'!Y22</f>
        <v/>
      </c>
      <c r="W22" s="179"/>
      <c r="X22" s="116"/>
    </row>
    <row r="23" spans="1:24" x14ac:dyDescent="0.25">
      <c r="A23" s="95">
        <f>список!A21</f>
        <v>20</v>
      </c>
      <c r="B23" s="133" t="str">
        <f>IF(список!B21="","",список!B21)</f>
        <v/>
      </c>
      <c r="C23" s="107">
        <f>IF(список!C21="","",список!C21)</f>
        <v>0</v>
      </c>
      <c r="D23" s="89" t="str">
        <f>'Социально-коммуникативное разви'!AE24</f>
        <v/>
      </c>
      <c r="E23" s="82" t="str">
        <f>'Социально-коммуникативное разви'!AM24</f>
        <v/>
      </c>
      <c r="F23" s="86" t="str">
        <f>'Социально-коммуникативное разви'!BD24</f>
        <v/>
      </c>
      <c r="G23" s="173"/>
      <c r="H23" s="149" t="str">
        <f>'Познавательное развитие'!F24</f>
        <v/>
      </c>
      <c r="I23" s="85" t="str">
        <f>'Познавательное развитие'!L24</f>
        <v/>
      </c>
      <c r="J23" s="85" t="str">
        <f>'Познавательное развитие'!S24</f>
        <v/>
      </c>
      <c r="K23" s="85" t="str">
        <f>'Познавательное развитие'!AA24</f>
        <v/>
      </c>
      <c r="L23" s="107" t="str">
        <f>'Познавательное развитие'!AN24</f>
        <v/>
      </c>
      <c r="M23" s="173"/>
      <c r="N23" s="116" t="str">
        <f>'Художественно-эстетическое разв'!Q24</f>
        <v/>
      </c>
      <c r="O23" s="110" t="str">
        <f>'Художественно-эстетическое разв'!AB24</f>
        <v/>
      </c>
      <c r="P23" s="86" t="str">
        <f>'Художественно-эстетическое разв'!AB24</f>
        <v/>
      </c>
      <c r="Q23" s="179"/>
      <c r="R23" s="116" t="str">
        <f>'Речевое развитие'!P23</f>
        <v/>
      </c>
      <c r="S23" s="86" t="str">
        <f>'Речевое развитие'!W23</f>
        <v/>
      </c>
      <c r="T23" s="179"/>
      <c r="U23" s="116" t="str">
        <f>'Физическое развитие'!S23</f>
        <v/>
      </c>
      <c r="V23" s="86" t="str">
        <f>'Физическое развитие'!Y23</f>
        <v/>
      </c>
      <c r="W23" s="179"/>
      <c r="X23" s="116"/>
    </row>
    <row r="24" spans="1:24" x14ac:dyDescent="0.25">
      <c r="A24" s="95">
        <f>список!A22</f>
        <v>21</v>
      </c>
      <c r="B24" s="133" t="str">
        <f>IF(список!B22="","",список!B22)</f>
        <v/>
      </c>
      <c r="C24" s="107">
        <f>IF(список!C22="","",список!C22)</f>
        <v>0</v>
      </c>
      <c r="D24" s="89" t="str">
        <f>'Социально-коммуникативное разви'!AE25</f>
        <v/>
      </c>
      <c r="E24" s="82" t="str">
        <f>'Социально-коммуникативное разви'!AM25</f>
        <v/>
      </c>
      <c r="F24" s="86" t="str">
        <f>'Социально-коммуникативное разви'!BD25</f>
        <v/>
      </c>
      <c r="G24" s="173"/>
      <c r="H24" s="149" t="str">
        <f>'Познавательное развитие'!F25</f>
        <v/>
      </c>
      <c r="I24" s="85" t="str">
        <f>'Познавательное развитие'!L25</f>
        <v/>
      </c>
      <c r="J24" s="85" t="str">
        <f>'Познавательное развитие'!S25</f>
        <v/>
      </c>
      <c r="K24" s="85" t="str">
        <f>'Познавательное развитие'!AA25</f>
        <v/>
      </c>
      <c r="L24" s="107" t="str">
        <f>'Познавательное развитие'!AN25</f>
        <v/>
      </c>
      <c r="M24" s="173"/>
      <c r="N24" s="116" t="str">
        <f>'Художественно-эстетическое разв'!Q25</f>
        <v/>
      </c>
      <c r="O24" s="110" t="str">
        <f>'Художественно-эстетическое разв'!AB25</f>
        <v/>
      </c>
      <c r="P24" s="86" t="str">
        <f>'Художественно-эстетическое разв'!AB25</f>
        <v/>
      </c>
      <c r="Q24" s="179"/>
      <c r="R24" s="116" t="str">
        <f>'Речевое развитие'!P24</f>
        <v/>
      </c>
      <c r="S24" s="86" t="str">
        <f>'Речевое развитие'!W24</f>
        <v/>
      </c>
      <c r="T24" s="179"/>
      <c r="U24" s="116" t="str">
        <f>'Физическое развитие'!S24</f>
        <v/>
      </c>
      <c r="V24" s="86" t="str">
        <f>'Физическое развитие'!Y24</f>
        <v/>
      </c>
      <c r="W24" s="179"/>
      <c r="X24" s="116"/>
    </row>
    <row r="25" spans="1:24" x14ac:dyDescent="0.25">
      <c r="A25" s="95">
        <f>список!A23</f>
        <v>22</v>
      </c>
      <c r="B25" s="133" t="str">
        <f>IF(список!B23="","",список!B23)</f>
        <v/>
      </c>
      <c r="C25" s="107">
        <f>IF(список!C23="","",список!C23)</f>
        <v>0</v>
      </c>
      <c r="D25" s="89" t="str">
        <f>'Социально-коммуникативное разви'!AE26</f>
        <v/>
      </c>
      <c r="E25" s="82" t="str">
        <f>'Социально-коммуникативное разви'!AM26</f>
        <v/>
      </c>
      <c r="F25" s="86" t="str">
        <f>'Социально-коммуникативное разви'!BD26</f>
        <v/>
      </c>
      <c r="G25" s="173"/>
      <c r="H25" s="149" t="str">
        <f>'Познавательное развитие'!F26</f>
        <v/>
      </c>
      <c r="I25" s="85" t="str">
        <f>'Познавательное развитие'!L26</f>
        <v/>
      </c>
      <c r="J25" s="85" t="str">
        <f>'Познавательное развитие'!S26</f>
        <v/>
      </c>
      <c r="K25" s="85" t="str">
        <f>'Познавательное развитие'!AA26</f>
        <v/>
      </c>
      <c r="L25" s="107" t="str">
        <f>'Познавательное развитие'!AN26</f>
        <v/>
      </c>
      <c r="M25" s="173"/>
      <c r="N25" s="116" t="str">
        <f>'Художественно-эстетическое разв'!Q26</f>
        <v/>
      </c>
      <c r="O25" s="110" t="str">
        <f>'Художественно-эстетическое разв'!AB26</f>
        <v/>
      </c>
      <c r="P25" s="86" t="str">
        <f>'Художественно-эстетическое разв'!AB26</f>
        <v/>
      </c>
      <c r="Q25" s="179"/>
      <c r="R25" s="116" t="str">
        <f>'Речевое развитие'!P25</f>
        <v/>
      </c>
      <c r="S25" s="86" t="str">
        <f>'Речевое развитие'!W25</f>
        <v/>
      </c>
      <c r="T25" s="179"/>
      <c r="U25" s="116" t="str">
        <f>'Физическое развитие'!S25</f>
        <v/>
      </c>
      <c r="V25" s="86" t="str">
        <f>'Физическое развитие'!Y25</f>
        <v/>
      </c>
      <c r="W25" s="179"/>
      <c r="X25" s="116"/>
    </row>
    <row r="26" spans="1:24" x14ac:dyDescent="0.25">
      <c r="A26" s="95">
        <f>список!A24</f>
        <v>23</v>
      </c>
      <c r="B26" s="133" t="str">
        <f>IF(список!B24="","",список!B24)</f>
        <v/>
      </c>
      <c r="C26" s="107">
        <f>IF(список!C24="","",список!C24)</f>
        <v>0</v>
      </c>
      <c r="D26" s="89" t="str">
        <f>'Социально-коммуникативное разви'!AE27</f>
        <v/>
      </c>
      <c r="E26" s="82" t="str">
        <f>'Социально-коммуникативное разви'!AM27</f>
        <v/>
      </c>
      <c r="F26" s="86" t="str">
        <f>'Социально-коммуникативное разви'!BD27</f>
        <v/>
      </c>
      <c r="G26" s="173"/>
      <c r="H26" s="149" t="str">
        <f>'Познавательное развитие'!F27</f>
        <v/>
      </c>
      <c r="I26" s="85" t="str">
        <f>'Познавательное развитие'!L27</f>
        <v/>
      </c>
      <c r="J26" s="85" t="str">
        <f>'Познавательное развитие'!S27</f>
        <v/>
      </c>
      <c r="K26" s="85" t="str">
        <f>'Познавательное развитие'!AA27</f>
        <v/>
      </c>
      <c r="L26" s="107" t="str">
        <f>'Познавательное развитие'!AN27</f>
        <v/>
      </c>
      <c r="M26" s="173"/>
      <c r="N26" s="116" t="str">
        <f>'Художественно-эстетическое разв'!Q27</f>
        <v/>
      </c>
      <c r="O26" s="110" t="str">
        <f>'Художественно-эстетическое разв'!AB27</f>
        <v/>
      </c>
      <c r="P26" s="86" t="str">
        <f>'Художественно-эстетическое разв'!AB27</f>
        <v/>
      </c>
      <c r="Q26" s="179"/>
      <c r="R26" s="116" t="str">
        <f>'Речевое развитие'!P26</f>
        <v/>
      </c>
      <c r="S26" s="86" t="str">
        <f>'Речевое развитие'!W26</f>
        <v/>
      </c>
      <c r="T26" s="179"/>
      <c r="U26" s="116" t="str">
        <f>'Физическое развитие'!S26</f>
        <v/>
      </c>
      <c r="V26" s="86" t="str">
        <f>'Физическое развитие'!Y26</f>
        <v/>
      </c>
      <c r="W26" s="179"/>
      <c r="X26" s="116"/>
    </row>
    <row r="27" spans="1:24" x14ac:dyDescent="0.25">
      <c r="A27" s="95">
        <f>список!A25</f>
        <v>24</v>
      </c>
      <c r="B27" s="133" t="str">
        <f>IF(список!B25="","",список!B25)</f>
        <v/>
      </c>
      <c r="C27" s="107">
        <f>IF(список!C25="","",список!C25)</f>
        <v>0</v>
      </c>
      <c r="D27" s="89" t="str">
        <f>'Социально-коммуникативное разви'!AE28</f>
        <v/>
      </c>
      <c r="E27" s="82" t="str">
        <f>'Социально-коммуникативное разви'!AM28</f>
        <v/>
      </c>
      <c r="F27" s="86" t="str">
        <f>'Социально-коммуникативное разви'!BD28</f>
        <v/>
      </c>
      <c r="G27" s="173"/>
      <c r="H27" s="149" t="str">
        <f>'Познавательное развитие'!F28</f>
        <v/>
      </c>
      <c r="I27" s="85" t="str">
        <f>'Познавательное развитие'!L28</f>
        <v/>
      </c>
      <c r="J27" s="85" t="str">
        <f>'Познавательное развитие'!S28</f>
        <v/>
      </c>
      <c r="K27" s="85" t="str">
        <f>'Познавательное развитие'!AA28</f>
        <v/>
      </c>
      <c r="L27" s="107" t="str">
        <f>'Познавательное развитие'!AN28</f>
        <v/>
      </c>
      <c r="M27" s="173"/>
      <c r="N27" s="116" t="str">
        <f>'Художественно-эстетическое разв'!Q28</f>
        <v/>
      </c>
      <c r="O27" s="110" t="str">
        <f>'Художественно-эстетическое разв'!AB28</f>
        <v/>
      </c>
      <c r="P27" s="86" t="str">
        <f>'Художественно-эстетическое разв'!AB28</f>
        <v/>
      </c>
      <c r="Q27" s="179"/>
      <c r="R27" s="116" t="str">
        <f>'Речевое развитие'!P27</f>
        <v/>
      </c>
      <c r="S27" s="86" t="str">
        <f>'Речевое развитие'!W27</f>
        <v/>
      </c>
      <c r="T27" s="179"/>
      <c r="U27" s="116" t="str">
        <f>'Физическое развитие'!S27</f>
        <v/>
      </c>
      <c r="V27" s="86" t="str">
        <f>'Физическое развитие'!Y27</f>
        <v/>
      </c>
      <c r="W27" s="179"/>
      <c r="X27" s="116"/>
    </row>
    <row r="28" spans="1:24" x14ac:dyDescent="0.25">
      <c r="A28" s="95">
        <f>список!A26</f>
        <v>25</v>
      </c>
      <c r="B28" s="133" t="str">
        <f>IF(список!B26="","",список!B26)</f>
        <v/>
      </c>
      <c r="C28" s="107">
        <f>IF(список!C26="","",список!C26)</f>
        <v>0</v>
      </c>
      <c r="D28" s="89" t="str">
        <f>'Социально-коммуникативное разви'!AE29</f>
        <v/>
      </c>
      <c r="E28" s="82" t="str">
        <f>'Социально-коммуникативное разви'!AM29</f>
        <v/>
      </c>
      <c r="F28" s="86" t="str">
        <f>'Социально-коммуникативное разви'!BD29</f>
        <v/>
      </c>
      <c r="G28" s="173"/>
      <c r="H28" s="149" t="str">
        <f>'Познавательное развитие'!F29</f>
        <v/>
      </c>
      <c r="I28" s="85" t="str">
        <f>'Познавательное развитие'!L29</f>
        <v/>
      </c>
      <c r="J28" s="85" t="str">
        <f>'Познавательное развитие'!S29</f>
        <v/>
      </c>
      <c r="K28" s="85" t="str">
        <f>'Познавательное развитие'!AA29</f>
        <v/>
      </c>
      <c r="L28" s="107" t="str">
        <f>'Познавательное развитие'!AN29</f>
        <v/>
      </c>
      <c r="M28" s="173"/>
      <c r="N28" s="116" t="str">
        <f>'Художественно-эстетическое разв'!Q29</f>
        <v/>
      </c>
      <c r="O28" s="110" t="str">
        <f>'Художественно-эстетическое разв'!AB29</f>
        <v/>
      </c>
      <c r="P28" s="86" t="str">
        <f>'Художественно-эстетическое разв'!AB29</f>
        <v/>
      </c>
      <c r="Q28" s="179"/>
      <c r="R28" s="116" t="str">
        <f>'Речевое развитие'!P28</f>
        <v/>
      </c>
      <c r="S28" s="86" t="str">
        <f>'Речевое развитие'!W28</f>
        <v/>
      </c>
      <c r="T28" s="179"/>
      <c r="U28" s="116" t="str">
        <f>'Физическое развитие'!S28</f>
        <v/>
      </c>
      <c r="V28" s="86" t="str">
        <f>'Физическое развитие'!Y28</f>
        <v/>
      </c>
      <c r="W28" s="179"/>
      <c r="X28" s="116"/>
    </row>
    <row r="29" spans="1:24" x14ac:dyDescent="0.25">
      <c r="A29" s="95">
        <f>список!A27</f>
        <v>26</v>
      </c>
      <c r="B29" s="133" t="str">
        <f>IF(список!B27="","",список!B27)</f>
        <v/>
      </c>
      <c r="C29" s="107">
        <f>IF(список!C27="","",список!C27)</f>
        <v>0</v>
      </c>
      <c r="D29" s="89" t="str">
        <f>'Социально-коммуникативное разви'!AE30</f>
        <v/>
      </c>
      <c r="E29" s="82" t="str">
        <f>'Социально-коммуникативное разви'!AM30</f>
        <v/>
      </c>
      <c r="F29" s="86" t="str">
        <f>'Социально-коммуникативное разви'!BD30</f>
        <v/>
      </c>
      <c r="G29" s="173"/>
      <c r="H29" s="149" t="str">
        <f>'Познавательное развитие'!F30</f>
        <v/>
      </c>
      <c r="I29" s="85" t="str">
        <f>'Познавательное развитие'!L30</f>
        <v/>
      </c>
      <c r="J29" s="85" t="str">
        <f>'Познавательное развитие'!S30</f>
        <v/>
      </c>
      <c r="K29" s="85" t="str">
        <f>'Познавательное развитие'!AA30</f>
        <v/>
      </c>
      <c r="L29" s="107" t="str">
        <f>'Познавательное развитие'!AN30</f>
        <v/>
      </c>
      <c r="M29" s="173"/>
      <c r="N29" s="116" t="str">
        <f>'Художественно-эстетическое разв'!Q30</f>
        <v/>
      </c>
      <c r="O29" s="110" t="str">
        <f>'Художественно-эстетическое разв'!AB30</f>
        <v/>
      </c>
      <c r="P29" s="86" t="str">
        <f>'Художественно-эстетическое разв'!AB30</f>
        <v/>
      </c>
      <c r="Q29" s="179"/>
      <c r="R29" s="116" t="str">
        <f>'Речевое развитие'!P29</f>
        <v/>
      </c>
      <c r="S29" s="86" t="str">
        <f>'Речевое развитие'!W29</f>
        <v/>
      </c>
      <c r="T29" s="179"/>
      <c r="U29" s="116" t="str">
        <f>'Физическое развитие'!S29</f>
        <v/>
      </c>
      <c r="V29" s="86" t="str">
        <f>'Физическое развитие'!Y29</f>
        <v/>
      </c>
      <c r="W29" s="179"/>
      <c r="X29" s="116"/>
    </row>
    <row r="30" spans="1:24" x14ac:dyDescent="0.25">
      <c r="A30" s="95">
        <f>список!A28</f>
        <v>27</v>
      </c>
      <c r="B30" s="133" t="str">
        <f>IF(список!B28="","",список!B28)</f>
        <v/>
      </c>
      <c r="C30" s="107">
        <f>IF(список!C28="","",список!C28)</f>
        <v>0</v>
      </c>
      <c r="D30" s="89" t="str">
        <f>'Социально-коммуникативное разви'!AE31</f>
        <v/>
      </c>
      <c r="E30" s="82" t="str">
        <f>'Социально-коммуникативное разви'!AM31</f>
        <v/>
      </c>
      <c r="F30" s="86" t="str">
        <f>'Социально-коммуникативное разви'!BD31</f>
        <v/>
      </c>
      <c r="G30" s="173"/>
      <c r="H30" s="149" t="str">
        <f>'Познавательное развитие'!F31</f>
        <v/>
      </c>
      <c r="I30" s="85" t="str">
        <f>'Познавательное развитие'!L31</f>
        <v/>
      </c>
      <c r="J30" s="85" t="str">
        <f>'Познавательное развитие'!S31</f>
        <v/>
      </c>
      <c r="K30" s="85" t="str">
        <f>'Познавательное развитие'!AA31</f>
        <v/>
      </c>
      <c r="L30" s="107" t="str">
        <f>'Познавательное развитие'!AN31</f>
        <v/>
      </c>
      <c r="M30" s="173"/>
      <c r="N30" s="116" t="str">
        <f>'Художественно-эстетическое разв'!Q31</f>
        <v/>
      </c>
      <c r="O30" s="110" t="str">
        <f>'Художественно-эстетическое разв'!AB31</f>
        <v/>
      </c>
      <c r="P30" s="86" t="str">
        <f>'Художественно-эстетическое разв'!AB31</f>
        <v/>
      </c>
      <c r="Q30" s="179"/>
      <c r="R30" s="116" t="str">
        <f>'Речевое развитие'!P30</f>
        <v/>
      </c>
      <c r="S30" s="86" t="str">
        <f>'Речевое развитие'!W30</f>
        <v/>
      </c>
      <c r="T30" s="179"/>
      <c r="U30" s="116" t="str">
        <f>'Физическое развитие'!S30</f>
        <v/>
      </c>
      <c r="V30" s="86" t="str">
        <f>'Физическое развитие'!Y30</f>
        <v/>
      </c>
      <c r="W30" s="179"/>
      <c r="X30" s="116"/>
    </row>
    <row r="31" spans="1:24" x14ac:dyDescent="0.25">
      <c r="A31" s="95">
        <f>список!A29</f>
        <v>28</v>
      </c>
      <c r="B31" s="133" t="str">
        <f>IF(список!B29="","",список!B29)</f>
        <v/>
      </c>
      <c r="C31" s="107">
        <f>IF(список!C29="","",список!C29)</f>
        <v>0</v>
      </c>
      <c r="D31" s="89" t="str">
        <f>'Социально-коммуникативное разви'!AE32</f>
        <v/>
      </c>
      <c r="E31" s="82" t="str">
        <f>'Социально-коммуникативное разви'!AM32</f>
        <v/>
      </c>
      <c r="F31" s="86" t="str">
        <f>'Социально-коммуникативное разви'!BD32</f>
        <v/>
      </c>
      <c r="G31" s="173"/>
      <c r="H31" s="149" t="str">
        <f>'Познавательное развитие'!F32</f>
        <v/>
      </c>
      <c r="I31" s="85" t="str">
        <f>'Познавательное развитие'!L32</f>
        <v/>
      </c>
      <c r="J31" s="85" t="str">
        <f>'Познавательное развитие'!S32</f>
        <v/>
      </c>
      <c r="K31" s="85" t="str">
        <f>'Познавательное развитие'!AA32</f>
        <v/>
      </c>
      <c r="L31" s="107" t="str">
        <f>'Познавательное развитие'!AN32</f>
        <v/>
      </c>
      <c r="M31" s="173"/>
      <c r="N31" s="116" t="str">
        <f>'Художественно-эстетическое разв'!Q32</f>
        <v/>
      </c>
      <c r="O31" s="110" t="str">
        <f>'Художественно-эстетическое разв'!AB32</f>
        <v/>
      </c>
      <c r="P31" s="86" t="str">
        <f>'Художественно-эстетическое разв'!AB32</f>
        <v/>
      </c>
      <c r="Q31" s="179"/>
      <c r="R31" s="116" t="str">
        <f>'Речевое развитие'!P31</f>
        <v/>
      </c>
      <c r="S31" s="86" t="str">
        <f>'Речевое развитие'!W31</f>
        <v/>
      </c>
      <c r="T31" s="179"/>
      <c r="U31" s="116" t="str">
        <f>'Физическое развитие'!S31</f>
        <v/>
      </c>
      <c r="V31" s="86" t="str">
        <f>'Физическое развитие'!Y31</f>
        <v/>
      </c>
      <c r="W31" s="179"/>
      <c r="X31" s="116"/>
    </row>
    <row r="32" spans="1:24" x14ac:dyDescent="0.25">
      <c r="A32" s="95">
        <f>список!A30</f>
        <v>29</v>
      </c>
      <c r="B32" s="133" t="str">
        <f>IF(список!B30="","",список!B30)</f>
        <v/>
      </c>
      <c r="C32" s="107">
        <f>IF(список!C30="","",список!C30)</f>
        <v>0</v>
      </c>
      <c r="D32" s="89" t="str">
        <f>'Социально-коммуникативное разви'!AE33</f>
        <v/>
      </c>
      <c r="E32" s="82" t="str">
        <f>'Социально-коммуникативное разви'!AM33</f>
        <v/>
      </c>
      <c r="F32" s="86" t="str">
        <f>'Социально-коммуникативное разви'!BD33</f>
        <v/>
      </c>
      <c r="G32" s="173"/>
      <c r="H32" s="149" t="str">
        <f>'Познавательное развитие'!F33</f>
        <v/>
      </c>
      <c r="I32" s="85" t="str">
        <f>'Познавательное развитие'!L33</f>
        <v/>
      </c>
      <c r="J32" s="85" t="str">
        <f>'Познавательное развитие'!S33</f>
        <v/>
      </c>
      <c r="K32" s="85" t="str">
        <f>'Познавательное развитие'!AA33</f>
        <v/>
      </c>
      <c r="L32" s="107" t="str">
        <f>'Познавательное развитие'!AN33</f>
        <v/>
      </c>
      <c r="M32" s="173"/>
      <c r="N32" s="116" t="str">
        <f>'Художественно-эстетическое разв'!Q33</f>
        <v/>
      </c>
      <c r="O32" s="110" t="str">
        <f>'Художественно-эстетическое разв'!AB33</f>
        <v/>
      </c>
      <c r="P32" s="86" t="str">
        <f>'Художественно-эстетическое разв'!AB33</f>
        <v/>
      </c>
      <c r="Q32" s="179"/>
      <c r="R32" s="116" t="str">
        <f>'Речевое развитие'!P32</f>
        <v/>
      </c>
      <c r="S32" s="86" t="str">
        <f>'Речевое развитие'!W32</f>
        <v/>
      </c>
      <c r="T32" s="179"/>
      <c r="U32" s="116" t="str">
        <f>'Физическое развитие'!S32</f>
        <v/>
      </c>
      <c r="V32" s="86" t="str">
        <f>'Физическое развитие'!Y32</f>
        <v/>
      </c>
      <c r="W32" s="179"/>
      <c r="X32" s="116"/>
    </row>
    <row r="33" spans="1:24" x14ac:dyDescent="0.25">
      <c r="A33" s="95">
        <f>список!A31</f>
        <v>30</v>
      </c>
      <c r="B33" s="133" t="str">
        <f>IF(список!B31="","",список!B31)</f>
        <v/>
      </c>
      <c r="C33" s="107">
        <f>IF(список!C31="","",список!C31)</f>
        <v>0</v>
      </c>
      <c r="D33" s="89" t="str">
        <f>'Социально-коммуникативное разви'!AE34</f>
        <v/>
      </c>
      <c r="E33" s="82" t="str">
        <f>'Социально-коммуникативное разви'!AM34</f>
        <v/>
      </c>
      <c r="F33" s="86" t="str">
        <f>'Социально-коммуникативное разви'!BD34</f>
        <v/>
      </c>
      <c r="G33" s="173"/>
      <c r="H33" s="149" t="str">
        <f>'Познавательное развитие'!F34</f>
        <v/>
      </c>
      <c r="I33" s="85" t="str">
        <f>'Познавательное развитие'!L34</f>
        <v/>
      </c>
      <c r="J33" s="85" t="str">
        <f>'Познавательное развитие'!S34</f>
        <v/>
      </c>
      <c r="K33" s="85" t="str">
        <f>'Познавательное развитие'!AA34</f>
        <v/>
      </c>
      <c r="L33" s="107" t="str">
        <f>'Познавательное развитие'!AN34</f>
        <v/>
      </c>
      <c r="M33" s="173"/>
      <c r="N33" s="116" t="str">
        <f>'Художественно-эстетическое разв'!Q34</f>
        <v/>
      </c>
      <c r="O33" s="110" t="str">
        <f>'Художественно-эстетическое разв'!AB34</f>
        <v/>
      </c>
      <c r="P33" s="86" t="str">
        <f>'Художественно-эстетическое разв'!AB34</f>
        <v/>
      </c>
      <c r="Q33" s="179"/>
      <c r="R33" s="116" t="str">
        <f>'Речевое развитие'!P33</f>
        <v/>
      </c>
      <c r="S33" s="86" t="str">
        <f>'Речевое развитие'!W33</f>
        <v/>
      </c>
      <c r="T33" s="179"/>
      <c r="U33" s="116" t="str">
        <f>'Физическое развитие'!S33</f>
        <v/>
      </c>
      <c r="V33" s="86" t="str">
        <f>'Физическое развитие'!Y33</f>
        <v/>
      </c>
      <c r="W33" s="179"/>
      <c r="X33" s="116"/>
    </row>
    <row r="34" spans="1:24" x14ac:dyDescent="0.25">
      <c r="A34" s="95">
        <f>список!A32</f>
        <v>31</v>
      </c>
      <c r="B34" s="133" t="str">
        <f>IF(список!B32="","",список!B32)</f>
        <v/>
      </c>
      <c r="C34" s="107">
        <f>IF(список!C32="","",список!C32)</f>
        <v>0</v>
      </c>
      <c r="D34" s="89" t="str">
        <f>'Социально-коммуникативное разви'!AE35</f>
        <v/>
      </c>
      <c r="E34" s="82" t="str">
        <f>'Социально-коммуникативное разви'!AM35</f>
        <v/>
      </c>
      <c r="F34" s="86" t="str">
        <f>'Социально-коммуникативное разви'!BD35</f>
        <v/>
      </c>
      <c r="G34" s="173"/>
      <c r="H34" s="149" t="str">
        <f>'Познавательное развитие'!F35</f>
        <v/>
      </c>
      <c r="I34" s="85" t="str">
        <f>'Познавательное развитие'!L35</f>
        <v/>
      </c>
      <c r="J34" s="85" t="str">
        <f>'Познавательное развитие'!S35</f>
        <v/>
      </c>
      <c r="K34" s="85" t="str">
        <f>'Познавательное развитие'!AA35</f>
        <v/>
      </c>
      <c r="L34" s="107" t="str">
        <f>'Познавательное развитие'!AN35</f>
        <v/>
      </c>
      <c r="M34" s="173"/>
      <c r="N34" s="116" t="str">
        <f>'Художественно-эстетическое разв'!Q35</f>
        <v/>
      </c>
      <c r="O34" s="110" t="str">
        <f>'Художественно-эстетическое разв'!AB35</f>
        <v/>
      </c>
      <c r="P34" s="86" t="str">
        <f>'Художественно-эстетическое разв'!AB35</f>
        <v/>
      </c>
      <c r="Q34" s="179"/>
      <c r="R34" s="116" t="str">
        <f>'Речевое развитие'!P34</f>
        <v/>
      </c>
      <c r="S34" s="86" t="str">
        <f>'Речевое развитие'!W34</f>
        <v/>
      </c>
      <c r="T34" s="179"/>
      <c r="U34" s="116" t="str">
        <f>'Физическое развитие'!S34</f>
        <v/>
      </c>
      <c r="V34" s="86" t="str">
        <f>'Физическое развитие'!Y34</f>
        <v/>
      </c>
      <c r="W34" s="179"/>
      <c r="X34" s="116"/>
    </row>
    <row r="35" spans="1:24" x14ac:dyDescent="0.25">
      <c r="A35" s="95">
        <f>список!A33</f>
        <v>32</v>
      </c>
      <c r="B35" s="133" t="str">
        <f>IF(список!B33="","",список!B33)</f>
        <v/>
      </c>
      <c r="C35" s="107">
        <f>IF(список!C33="","",список!C33)</f>
        <v>0</v>
      </c>
      <c r="D35" s="89" t="str">
        <f>'Социально-коммуникативное разви'!AE36</f>
        <v/>
      </c>
      <c r="E35" s="82" t="str">
        <f>'Социально-коммуникативное разви'!AM36</f>
        <v/>
      </c>
      <c r="F35" s="86" t="str">
        <f>'Социально-коммуникативное разви'!BD36</f>
        <v/>
      </c>
      <c r="G35" s="173"/>
      <c r="H35" s="149" t="str">
        <f>'Познавательное развитие'!F36</f>
        <v/>
      </c>
      <c r="I35" s="85" t="str">
        <f>'Познавательное развитие'!L36</f>
        <v/>
      </c>
      <c r="J35" s="85" t="str">
        <f>'Познавательное развитие'!S36</f>
        <v/>
      </c>
      <c r="K35" s="85" t="str">
        <f>'Познавательное развитие'!AA36</f>
        <v/>
      </c>
      <c r="L35" s="107" t="str">
        <f>'Познавательное развитие'!AN36</f>
        <v/>
      </c>
      <c r="M35" s="173"/>
      <c r="N35" s="116" t="str">
        <f>'Художественно-эстетическое разв'!Q36</f>
        <v/>
      </c>
      <c r="O35" s="110" t="str">
        <f>'Художественно-эстетическое разв'!AB36</f>
        <v/>
      </c>
      <c r="P35" s="86" t="str">
        <f>'Художественно-эстетическое разв'!AB36</f>
        <v/>
      </c>
      <c r="Q35" s="179"/>
      <c r="R35" s="116" t="str">
        <f>'Речевое развитие'!P35</f>
        <v/>
      </c>
      <c r="S35" s="86" t="str">
        <f>'Речевое развитие'!W35</f>
        <v/>
      </c>
      <c r="T35" s="179"/>
      <c r="U35" s="116" t="str">
        <f>'Физическое развитие'!S35</f>
        <v/>
      </c>
      <c r="V35" s="86" t="str">
        <f>'Физическое развитие'!Y35</f>
        <v/>
      </c>
      <c r="W35" s="179"/>
      <c r="X35" s="116"/>
    </row>
    <row r="36" spans="1:24" x14ac:dyDescent="0.25">
      <c r="A36" s="95">
        <f>список!A34</f>
        <v>33</v>
      </c>
      <c r="B36" s="133" t="str">
        <f>IF(список!B34="","",список!B34)</f>
        <v/>
      </c>
      <c r="C36" s="107">
        <f>IF(список!C34="","",список!C34)</f>
        <v>0</v>
      </c>
      <c r="D36" s="89" t="str">
        <f>'Социально-коммуникативное разви'!AE37</f>
        <v/>
      </c>
      <c r="E36" s="82" t="str">
        <f>'Социально-коммуникативное разви'!AM37</f>
        <v/>
      </c>
      <c r="F36" s="86" t="str">
        <f>'Социально-коммуникативное разви'!BD37</f>
        <v/>
      </c>
      <c r="G36" s="179"/>
      <c r="H36" s="149" t="str">
        <f>'Познавательное развитие'!F37</f>
        <v/>
      </c>
      <c r="I36" s="85" t="str">
        <f>'Познавательное развитие'!L37</f>
        <v/>
      </c>
      <c r="J36" s="85" t="str">
        <f>'Познавательное развитие'!S37</f>
        <v/>
      </c>
      <c r="K36" s="85" t="str">
        <f>'Познавательное развитие'!AA37</f>
        <v/>
      </c>
      <c r="L36" s="107" t="str">
        <f>'Познавательное развитие'!AN37</f>
        <v/>
      </c>
      <c r="M36" s="173"/>
      <c r="N36" s="116" t="str">
        <f>'Художественно-эстетическое разв'!Q37</f>
        <v/>
      </c>
      <c r="O36" s="110" t="str">
        <f>'Художественно-эстетическое разв'!AB37</f>
        <v/>
      </c>
      <c r="P36" s="86" t="str">
        <f>'Художественно-эстетическое разв'!AB37</f>
        <v/>
      </c>
      <c r="Q36" s="179"/>
      <c r="R36" s="116" t="str">
        <f>'Речевое развитие'!P36</f>
        <v/>
      </c>
      <c r="S36" s="86" t="str">
        <f>'Речевое развитие'!W36</f>
        <v/>
      </c>
      <c r="T36" s="179"/>
      <c r="U36" s="116" t="str">
        <f>'Физическое развитие'!S36</f>
        <v/>
      </c>
      <c r="V36" s="86" t="str">
        <f>'Физическое развитие'!Y36</f>
        <v/>
      </c>
      <c r="W36" s="179"/>
      <c r="X36" s="116"/>
    </row>
    <row r="37" spans="1:24" x14ac:dyDescent="0.25">
      <c r="A37" s="95">
        <f>список!A35</f>
        <v>34</v>
      </c>
      <c r="B37" s="133" t="str">
        <f>IF(список!B35="","",список!B35)</f>
        <v/>
      </c>
      <c r="C37" s="107">
        <f>IF(список!C35="","",список!C35)</f>
        <v>0</v>
      </c>
      <c r="D37" s="89" t="str">
        <f>'Социально-коммуникативное разви'!AE38</f>
        <v/>
      </c>
      <c r="E37" s="82" t="str">
        <f>'Социально-коммуникативное разви'!AM38</f>
        <v/>
      </c>
      <c r="F37" s="86" t="str">
        <f>'Социально-коммуникативное разви'!BD38</f>
        <v/>
      </c>
      <c r="G37" s="179"/>
      <c r="H37" s="149" t="str">
        <f>'Познавательное развитие'!F38</f>
        <v/>
      </c>
      <c r="I37" s="85" t="str">
        <f>'Познавательное развитие'!L38</f>
        <v/>
      </c>
      <c r="J37" s="85" t="str">
        <f>'Познавательное развитие'!S38</f>
        <v/>
      </c>
      <c r="K37" s="85" t="str">
        <f>'Познавательное развитие'!AA38</f>
        <v/>
      </c>
      <c r="L37" s="107" t="str">
        <f>'Познавательное развитие'!AN38</f>
        <v/>
      </c>
      <c r="M37" s="173"/>
      <c r="N37" s="116" t="str">
        <f>'Художественно-эстетическое разв'!Q38</f>
        <v/>
      </c>
      <c r="O37" s="110" t="str">
        <f>'Художественно-эстетическое разв'!AB38</f>
        <v/>
      </c>
      <c r="P37" s="86" t="str">
        <f>'Художественно-эстетическое разв'!AB38</f>
        <v/>
      </c>
      <c r="Q37" s="179"/>
      <c r="R37" s="116" t="str">
        <f>'Речевое развитие'!P37</f>
        <v/>
      </c>
      <c r="S37" s="86" t="str">
        <f>'Речевое развитие'!W37</f>
        <v/>
      </c>
      <c r="T37" s="179"/>
      <c r="U37" s="116" t="str">
        <f>'Физическое развитие'!S37</f>
        <v/>
      </c>
      <c r="V37" s="86" t="str">
        <f>'Физическое развитие'!Y37</f>
        <v/>
      </c>
      <c r="W37" s="179"/>
      <c r="X37" s="116"/>
    </row>
    <row r="38" spans="1:24" x14ac:dyDescent="0.25">
      <c r="A38" s="95">
        <f>список!A36</f>
        <v>35</v>
      </c>
      <c r="B38" s="133" t="str">
        <f>IF(список!B36="","",список!B36)</f>
        <v/>
      </c>
      <c r="C38" s="107">
        <f>IF(список!C36="","",список!C36)</f>
        <v>0</v>
      </c>
      <c r="D38" s="89" t="str">
        <f>'Социально-коммуникативное разви'!AE39</f>
        <v/>
      </c>
      <c r="E38" s="82" t="str">
        <f>'Социально-коммуникативное разви'!AM39</f>
        <v/>
      </c>
      <c r="F38" s="86" t="str">
        <f>'Социально-коммуникативное разви'!BD39</f>
        <v/>
      </c>
      <c r="G38" s="179"/>
      <c r="H38" s="149" t="str">
        <f>'Познавательное развитие'!F39</f>
        <v/>
      </c>
      <c r="I38" s="85" t="str">
        <f>'Познавательное развитие'!L39</f>
        <v/>
      </c>
      <c r="J38" s="85" t="str">
        <f>'Познавательное развитие'!S39</f>
        <v/>
      </c>
      <c r="K38" s="85" t="str">
        <f>'Познавательное развитие'!AA39</f>
        <v/>
      </c>
      <c r="L38" s="107" t="str">
        <f>'Познавательное развитие'!AN39</f>
        <v/>
      </c>
      <c r="M38" s="173"/>
      <c r="N38" s="116" t="str">
        <f>'Художественно-эстетическое разв'!Q39</f>
        <v/>
      </c>
      <c r="O38" s="110" t="str">
        <f>'Художественно-эстетическое разв'!AB39</f>
        <v/>
      </c>
      <c r="P38" s="86" t="str">
        <f>'Художественно-эстетическое разв'!AB39</f>
        <v/>
      </c>
      <c r="Q38" s="179"/>
      <c r="R38" s="116" t="str">
        <f>'Речевое развитие'!P38</f>
        <v/>
      </c>
      <c r="S38" s="86" t="str">
        <f>'Речевое развитие'!W38</f>
        <v/>
      </c>
      <c r="T38" s="179"/>
      <c r="U38" s="116" t="str">
        <f>'Физическое развитие'!S38</f>
        <v/>
      </c>
      <c r="V38" s="86" t="str">
        <f>'Физическое развитие'!Y38</f>
        <v/>
      </c>
      <c r="W38" s="179"/>
      <c r="X38" s="116"/>
    </row>
    <row r="39" spans="1:24" ht="29.25" x14ac:dyDescent="0.25">
      <c r="A39" s="95"/>
      <c r="B39" s="197" t="s">
        <v>315</v>
      </c>
      <c r="C39" s="203"/>
      <c r="D39" s="89"/>
      <c r="F39" s="86"/>
      <c r="G39" s="179"/>
      <c r="H39" s="149"/>
      <c r="I39" s="85"/>
      <c r="J39" s="85"/>
      <c r="K39" s="85"/>
      <c r="L39" s="107"/>
      <c r="M39" s="173"/>
      <c r="N39" s="116"/>
      <c r="O39" s="110"/>
      <c r="P39" s="86"/>
      <c r="Q39" s="179"/>
      <c r="R39" s="116"/>
      <c r="S39" s="86"/>
      <c r="T39" s="179"/>
      <c r="U39" s="116"/>
      <c r="V39" s="86"/>
      <c r="W39" s="179"/>
      <c r="X39" s="116"/>
    </row>
    <row r="40" spans="1:24" x14ac:dyDescent="0.25">
      <c r="A40" s="95"/>
      <c r="C40" s="86" t="s">
        <v>278</v>
      </c>
      <c r="D40" s="89">
        <f>COUNTIF(D$4:D$38,$C$40)</f>
        <v>0</v>
      </c>
      <c r="E40" s="89">
        <f t="shared" ref="E40:F40" si="0">COUNTIF(E$4:E$38,$C$40)</f>
        <v>0</v>
      </c>
      <c r="F40" s="89">
        <f t="shared" si="0"/>
        <v>0</v>
      </c>
      <c r="G40" s="188">
        <f>AVERAGE(D40:F40)</f>
        <v>0</v>
      </c>
      <c r="H40" s="149">
        <f>COUNTIF(H$4:H$38,$C$40)</f>
        <v>0</v>
      </c>
      <c r="I40" s="149">
        <f t="shared" ref="I40:L40" si="1">COUNTIF(I$4:I$38,$C$40)</f>
        <v>0</v>
      </c>
      <c r="J40" s="149">
        <f t="shared" si="1"/>
        <v>0</v>
      </c>
      <c r="K40" s="149">
        <f t="shared" si="1"/>
        <v>0</v>
      </c>
      <c r="L40" s="149">
        <f t="shared" si="1"/>
        <v>0</v>
      </c>
      <c r="M40" s="175">
        <f>AVERAGE(H40:L40)</f>
        <v>0</v>
      </c>
      <c r="N40" s="116">
        <f>COUNTIF(N$4:N$38,$C$40)</f>
        <v>0</v>
      </c>
      <c r="O40" s="116">
        <f t="shared" ref="O40:P40" si="2">COUNTIF(O$4:O$38,$C$40)</f>
        <v>0</v>
      </c>
      <c r="P40" s="116">
        <f t="shared" si="2"/>
        <v>0</v>
      </c>
      <c r="Q40" s="188">
        <f>AVERAGE(N40:P40)</f>
        <v>0</v>
      </c>
      <c r="R40" s="116">
        <f>COUNTIF(R$4:R$38,$C$40)</f>
        <v>0</v>
      </c>
      <c r="S40" s="116">
        <f>COUNTIF(S$4:S$38,$C$40)</f>
        <v>0</v>
      </c>
      <c r="T40" s="182">
        <f>AVERAGE(R40:S40)</f>
        <v>0</v>
      </c>
      <c r="U40" s="116">
        <f>COUNTIF(U$4:U$38,$C$40)</f>
        <v>0</v>
      </c>
      <c r="V40" s="116">
        <f>COUNTIF(V$4:V$38,$C$40)</f>
        <v>0</v>
      </c>
      <c r="W40" s="188">
        <f>AVERAGE(U40:V40)</f>
        <v>0</v>
      </c>
      <c r="X40" s="116"/>
    </row>
    <row r="41" spans="1:24" x14ac:dyDescent="0.25">
      <c r="A41" s="95"/>
      <c r="C41" s="82" t="s">
        <v>279</v>
      </c>
      <c r="D41" s="82">
        <f>COUNTIF(D$4:D$38,$C$41)</f>
        <v>0</v>
      </c>
      <c r="E41" s="82">
        <f t="shared" ref="E41:F41" si="3">COUNTIF(E$4:E$38,$C$41)</f>
        <v>0</v>
      </c>
      <c r="F41" s="82">
        <f t="shared" si="3"/>
        <v>0</v>
      </c>
      <c r="G41" s="188">
        <f t="shared" ref="G41:G42" si="4">AVERAGE(D41:F41)</f>
        <v>0</v>
      </c>
      <c r="H41" s="149">
        <f>COUNTIF(H$4:H$38,$C$41)</f>
        <v>0</v>
      </c>
      <c r="I41" s="149">
        <f t="shared" ref="I41:L41" si="5">COUNTIF(I$4:I$38,$C$41)</f>
        <v>0</v>
      </c>
      <c r="J41" s="149">
        <f t="shared" si="5"/>
        <v>0</v>
      </c>
      <c r="K41" s="149">
        <f t="shared" si="5"/>
        <v>0</v>
      </c>
      <c r="L41" s="149">
        <f t="shared" si="5"/>
        <v>0</v>
      </c>
      <c r="M41" s="186">
        <f t="shared" ref="M41:M42" si="6">AVERAGE(H41:L41)</f>
        <v>0</v>
      </c>
      <c r="N41" s="149">
        <f>COUNTIF(N$4:N$38,$C$41)</f>
        <v>0</v>
      </c>
      <c r="O41" s="149">
        <f t="shared" ref="O41:P41" si="7">COUNTIF(O$4:O$38,$C$41)</f>
        <v>0</v>
      </c>
      <c r="P41" s="149">
        <f t="shared" si="7"/>
        <v>0</v>
      </c>
      <c r="Q41" s="186">
        <f t="shared" ref="Q41:Q42" si="8">AVERAGE(N41:P41)</f>
        <v>0</v>
      </c>
      <c r="R41" s="116">
        <f>COUNTIF(R$4:R$38,$C$41)</f>
        <v>0</v>
      </c>
      <c r="S41" s="116">
        <f>COUNTIF(S$4:S$38,$C$41)</f>
        <v>0</v>
      </c>
      <c r="T41" s="182">
        <f t="shared" ref="T41:T42" si="9">AVERAGE(R41:S41)</f>
        <v>0</v>
      </c>
      <c r="U41" s="116">
        <f>COUNTIF(U$4:U$38,$C$41)</f>
        <v>0</v>
      </c>
      <c r="V41" s="116">
        <f>COUNTIF(V$4:V$38,$C$41)</f>
        <v>0</v>
      </c>
      <c r="W41" s="188">
        <f t="shared" ref="W41:W42" si="10">AVERAGE(U41:V41)</f>
        <v>0</v>
      </c>
      <c r="X41" s="116"/>
    </row>
    <row r="42" spans="1:24" ht="15.75" thickBot="1" x14ac:dyDescent="0.3">
      <c r="C42" s="82" t="s">
        <v>280</v>
      </c>
      <c r="D42" s="82">
        <f>COUNTIF(D$4:D$38,$C$42)</f>
        <v>0</v>
      </c>
      <c r="E42" s="82">
        <f t="shared" ref="E42:F42" si="11">COUNTIF(E$4:E$38,$C$42)</f>
        <v>0</v>
      </c>
      <c r="F42" s="82">
        <f t="shared" si="11"/>
        <v>0</v>
      </c>
      <c r="G42" s="187">
        <f t="shared" si="4"/>
        <v>0</v>
      </c>
      <c r="H42" s="187">
        <f t="shared" ref="H42" si="12">AVERAGE(E42:G42)</f>
        <v>0</v>
      </c>
      <c r="I42" s="187">
        <f t="shared" ref="I42" si="13">AVERAGE(F42:H42)</f>
        <v>0</v>
      </c>
      <c r="J42" s="187">
        <f t="shared" ref="J42" si="14">AVERAGE(G42:I42)</f>
        <v>0</v>
      </c>
      <c r="K42" s="187">
        <f t="shared" ref="K42" si="15">AVERAGE(H42:J42)</f>
        <v>0</v>
      </c>
      <c r="L42" s="187">
        <f t="shared" ref="L42" si="16">AVERAGE(I42:K42)</f>
        <v>0</v>
      </c>
      <c r="M42" s="176">
        <f t="shared" si="6"/>
        <v>0</v>
      </c>
      <c r="N42" s="116">
        <f>COUNTIF(N$4:N$38,$C$42)</f>
        <v>0</v>
      </c>
      <c r="O42" s="116">
        <f t="shared" ref="O42:P42" si="17">COUNTIF(O$4:O$38,$C$42)</f>
        <v>0</v>
      </c>
      <c r="P42" s="116">
        <f t="shared" si="17"/>
        <v>0</v>
      </c>
      <c r="Q42" s="189">
        <f t="shared" si="8"/>
        <v>0</v>
      </c>
      <c r="R42" s="116">
        <f>COUNTIF(R$4:R$38,$C$42)</f>
        <v>0</v>
      </c>
      <c r="S42" s="116">
        <f>COUNTIF(S$4:S$38,$C$42)</f>
        <v>0</v>
      </c>
      <c r="T42" s="176">
        <f t="shared" si="9"/>
        <v>0</v>
      </c>
      <c r="U42" s="116">
        <f>COUNTIF(U$4:U$38,$C$42)</f>
        <v>0</v>
      </c>
      <c r="V42" s="116">
        <f>COUNTIF(V$4:V$38,$C$42)</f>
        <v>0</v>
      </c>
      <c r="W42" s="189">
        <f t="shared" si="10"/>
        <v>0</v>
      </c>
      <c r="X42" s="116"/>
    </row>
    <row r="43" spans="1:24" s="156" customFormat="1" x14ac:dyDescent="0.25">
      <c r="F43" s="200"/>
      <c r="G43" s="198"/>
      <c r="H43" s="155"/>
      <c r="L43" s="200"/>
      <c r="M43" s="199"/>
      <c r="N43" s="155"/>
      <c r="P43" s="200"/>
      <c r="Q43" s="198"/>
      <c r="R43" s="155"/>
      <c r="S43" s="200"/>
      <c r="T43" s="199"/>
      <c r="U43" s="155"/>
      <c r="V43" s="200"/>
      <c r="W43" s="198"/>
      <c r="X43" s="155"/>
    </row>
    <row r="44" spans="1:24" x14ac:dyDescent="0.25">
      <c r="C44" s="201" t="s">
        <v>278</v>
      </c>
      <c r="G44" s="202" t="e">
        <f>G40/$C$39</f>
        <v>#DIV/0!</v>
      </c>
      <c r="H44" s="202"/>
      <c r="I44" s="202"/>
      <c r="J44" s="202"/>
      <c r="K44" s="202"/>
      <c r="L44" s="202"/>
      <c r="M44" s="202" t="e">
        <f t="shared" ref="M44:W46" si="18">M40/$C$39</f>
        <v>#DIV/0!</v>
      </c>
      <c r="N44" s="202"/>
      <c r="O44" s="202"/>
      <c r="P44" s="202"/>
      <c r="Q44" s="202" t="e">
        <f t="shared" si="18"/>
        <v>#DIV/0!</v>
      </c>
      <c r="R44" s="202"/>
      <c r="S44" s="202"/>
      <c r="T44" s="202" t="e">
        <f t="shared" si="18"/>
        <v>#DIV/0!</v>
      </c>
      <c r="U44" s="202"/>
      <c r="V44" s="202"/>
      <c r="W44" s="202" t="e">
        <f t="shared" si="18"/>
        <v>#DIV/0!</v>
      </c>
    </row>
    <row r="45" spans="1:24" x14ac:dyDescent="0.25">
      <c r="C45" s="201" t="s">
        <v>279</v>
      </c>
      <c r="G45" s="202" t="e">
        <f t="shared" ref="G45:T46" si="19">G41/$C$39</f>
        <v>#DIV/0!</v>
      </c>
      <c r="H45" s="202"/>
      <c r="I45" s="202"/>
      <c r="J45" s="202"/>
      <c r="K45" s="202"/>
      <c r="L45" s="202"/>
      <c r="M45" s="202" t="e">
        <f t="shared" si="19"/>
        <v>#DIV/0!</v>
      </c>
      <c r="N45" s="202"/>
      <c r="O45" s="202"/>
      <c r="P45" s="202"/>
      <c r="Q45" s="202" t="e">
        <f t="shared" si="19"/>
        <v>#DIV/0!</v>
      </c>
      <c r="R45" s="202"/>
      <c r="S45" s="202"/>
      <c r="T45" s="202" t="e">
        <f t="shared" si="19"/>
        <v>#DIV/0!</v>
      </c>
      <c r="U45" s="202"/>
      <c r="V45" s="202"/>
      <c r="W45" s="202" t="e">
        <f t="shared" si="18"/>
        <v>#DIV/0!</v>
      </c>
    </row>
    <row r="46" spans="1:24" x14ac:dyDescent="0.25">
      <c r="C46" s="201" t="s">
        <v>280</v>
      </c>
      <c r="G46" s="202" t="e">
        <f t="shared" si="19"/>
        <v>#DIV/0!</v>
      </c>
      <c r="H46" s="202"/>
      <c r="I46" s="202"/>
      <c r="J46" s="202"/>
      <c r="K46" s="202"/>
      <c r="L46" s="202"/>
      <c r="M46" s="202" t="e">
        <f t="shared" si="19"/>
        <v>#DIV/0!</v>
      </c>
      <c r="N46" s="202"/>
      <c r="O46" s="202"/>
      <c r="P46" s="202"/>
      <c r="Q46" s="202" t="e">
        <f t="shared" si="19"/>
        <v>#DIV/0!</v>
      </c>
      <c r="R46" s="202"/>
      <c r="S46" s="202"/>
      <c r="T46" s="202" t="e">
        <f t="shared" si="19"/>
        <v>#DIV/0!</v>
      </c>
      <c r="U46" s="202"/>
      <c r="V46" s="202"/>
      <c r="W46" s="202" t="e">
        <f t="shared" si="18"/>
        <v>#DIV/0!</v>
      </c>
    </row>
    <row r="47" spans="1:24" s="85" customFormat="1" x14ac:dyDescent="0.25"/>
  </sheetData>
  <sheetProtection selectLockedCells="1"/>
  <mergeCells count="11">
    <mergeCell ref="B2:B3"/>
    <mergeCell ref="C2:C3"/>
    <mergeCell ref="AP2:BA2"/>
    <mergeCell ref="Z2:AE2"/>
    <mergeCell ref="A1:AC1"/>
    <mergeCell ref="A2:A3"/>
    <mergeCell ref="D2:G2"/>
    <mergeCell ref="H2:M2"/>
    <mergeCell ref="N2:Q2"/>
    <mergeCell ref="R2:T2"/>
    <mergeCell ref="U2:W2"/>
  </mergeCells>
  <phoneticPr fontId="0" type="noConversion"/>
  <conditionalFormatting sqref="G41:G46 H44:W46 H42:L42 D4:Q40">
    <cfRule type="containsText" dxfId="160" priority="67" operator="containsText" text="норма, средний, 3 уровень">
      <formula>NOT(ISERROR(SEARCH("норма, средний, 3 уровень",D4)))</formula>
    </cfRule>
  </conditionalFormatting>
  <conditionalFormatting sqref="G41:G46 H44:W46 H42:L42 D4:Q40">
    <cfRule type="containsText" dxfId="159" priority="60" operator="containsText" text="низкий">
      <formula>NOT(ISERROR(SEARCH("низкий",D4)))</formula>
    </cfRule>
    <cfRule type="containsText" dxfId="158" priority="61" operator="containsText" text="сниженный">
      <formula>NOT(ISERROR(SEARCH("сниженный",D4)))</formula>
    </cfRule>
    <cfRule type="containsText" dxfId="157" priority="62" operator="containsText" text="очень высокий">
      <formula>NOT(ISERROR(SEARCH("очень высокий",D4)))</formula>
    </cfRule>
    <cfRule type="containsText" dxfId="156" priority="63" operator="containsText" text="высокий">
      <formula>NOT(ISERROR(SEARCH("высокий",D4)))</formula>
    </cfRule>
    <cfRule type="containsText" dxfId="155" priority="64" operator="containsText" text="средний">
      <formula>NOT(ISERROR(SEARCH("средний",D4)))</formula>
    </cfRule>
    <cfRule type="containsText" dxfId="154" priority="65" operator="containsText" text="3 уровень">
      <formula>NOT(ISERROR(SEARCH("3 уровень",D4)))</formula>
    </cfRule>
    <cfRule type="containsText" dxfId="153" priority="66" operator="containsText" text="норма">
      <formula>NOT(ISERROR(SEARCH("норма",D4)))</formula>
    </cfRule>
  </conditionalFormatting>
  <conditionalFormatting sqref="B40:B46 G41:G46 H44:W46 H42:L42 D4:Q41">
    <cfRule type="containsText" dxfId="152" priority="45" operator="containsText" text="очень высокий">
      <formula>NOT(ISERROR(SEARCH("очень высокий",B4)))</formula>
    </cfRule>
  </conditionalFormatting>
  <conditionalFormatting sqref="N4:Q40">
    <cfRule type="containsText" dxfId="151" priority="43" stopIfTrue="1" operator="containsText" text="ниже среднего">
      <formula>NOT(ISERROR(SEARCH("ниже среднего",N4)))</formula>
    </cfRule>
  </conditionalFormatting>
  <conditionalFormatting sqref="G41:G46 H44:W46 H42:L42 D4:Q40">
    <cfRule type="containsText" dxfId="150" priority="33" operator="containsText" text="низкий">
      <formula>NOT(ISERROR(SEARCH("низкий",D4)))</formula>
    </cfRule>
    <cfRule type="containsText" dxfId="149" priority="34" operator="containsText" text="норма">
      <formula>NOT(ISERROR(SEARCH("норма",D4)))</formula>
    </cfRule>
    <cfRule type="containsText" dxfId="148" priority="35" operator="containsText" text="низкий">
      <formula>NOT(ISERROR(SEARCH("низкий",D4)))</formula>
    </cfRule>
  </conditionalFormatting>
  <conditionalFormatting sqref="H44:W46 D4:Q87">
    <cfRule type="containsText" dxfId="147" priority="30" operator="containsText" text="очень высокий">
      <formula>NOT(ISERROR(SEARCH("очень высокий",D4)))</formula>
    </cfRule>
    <cfRule type="containsText" dxfId="146" priority="31" operator="containsText" text="ниже нормы">
      <formula>NOT(ISERROR(SEARCH("ниже нормы",D4)))</formula>
    </cfRule>
    <cfRule type="containsText" dxfId="145" priority="32" operator="containsText" text="сниженный">
      <formula>NOT(ISERROR(SEARCH("сниженный",D4)))</formula>
    </cfRule>
  </conditionalFormatting>
  <conditionalFormatting sqref="G41:G46 H44:W46 H42:L42 D4:Q40">
    <cfRule type="containsText" dxfId="144" priority="28" operator="containsText" text="высокий">
      <formula>NOT(ISERROR(SEARCH("высокий",D4)))</formula>
    </cfRule>
    <cfRule type="containsText" dxfId="143" priority="29" operator="containsText" text="низкий">
      <formula>NOT(ISERROR(SEARCH("низкий",D4)))</formula>
    </cfRule>
  </conditionalFormatting>
  <conditionalFormatting sqref="D4:F39">
    <cfRule type="containsText" dxfId="142" priority="5" operator="containsText" text="не сформирован">
      <formula>NOT(ISERROR(SEARCH("не сформирован",D4)))</formula>
    </cfRule>
    <cfRule type="containsText" dxfId="141" priority="22" operator="containsText" text="сформирован">
      <formula>NOT(ISERROR(SEARCH("сформирован",D4)))</formula>
    </cfRule>
    <cfRule type="containsText" dxfId="140" priority="23" operator="containsText" text="в стадии формирования">
      <formula>NOT(ISERROR(SEARCH("в стадии формирования",D4)))</formula>
    </cfRule>
    <cfRule type="containsText" dxfId="139" priority="24" operator="containsText" text="не сформирован">
      <formula>NOT(ISERROR(SEARCH("не сформирован",D4)))</formula>
    </cfRule>
  </conditionalFormatting>
  <conditionalFormatting sqref="H4:L39">
    <cfRule type="containsText" dxfId="138" priority="4" operator="containsText" text="не сформирован">
      <formula>NOT(ISERROR(SEARCH("не сформирован",H4)))</formula>
    </cfRule>
    <cfRule type="containsText" dxfId="137" priority="19" operator="containsText" text="сформирован">
      <formula>NOT(ISERROR(SEARCH("сформирован",H4)))</formula>
    </cfRule>
    <cfRule type="containsText" dxfId="136" priority="20" operator="containsText" text="в стадии формирования">
      <formula>NOT(ISERROR(SEARCH("в стадии формирования",H4)))</formula>
    </cfRule>
    <cfRule type="containsText" dxfId="135" priority="21" operator="containsText" text="не сформирован">
      <formula>NOT(ISERROR(SEARCH("не сформирован",H4)))</formula>
    </cfRule>
  </conditionalFormatting>
  <conditionalFormatting sqref="N4:P39">
    <cfRule type="containsText" dxfId="134" priority="3" operator="containsText" text="не сформирован">
      <formula>NOT(ISERROR(SEARCH("не сформирован",N4)))</formula>
    </cfRule>
    <cfRule type="containsText" dxfId="133" priority="16" operator="containsText" text="сформирован">
      <formula>NOT(ISERROR(SEARCH("сформирован",N4)))</formula>
    </cfRule>
    <cfRule type="containsText" dxfId="132" priority="17" operator="containsText" text="в стадии формирования">
      <formula>NOT(ISERROR(SEARCH("в стадии формирования",N4)))</formula>
    </cfRule>
    <cfRule type="containsText" dxfId="131" priority="18" operator="containsText" text="не сформирован">
      <formula>NOT(ISERROR(SEARCH("не сформирован",N4)))</formula>
    </cfRule>
  </conditionalFormatting>
  <conditionalFormatting sqref="R4:S39">
    <cfRule type="containsText" dxfId="130" priority="2" operator="containsText" text="не сформирован">
      <formula>NOT(ISERROR(SEARCH("не сформирован",R4)))</formula>
    </cfRule>
    <cfRule type="containsText" dxfId="129" priority="13" operator="containsText" text="сформирован">
      <formula>NOT(ISERROR(SEARCH("сформирован",R4)))</formula>
    </cfRule>
    <cfRule type="containsText" dxfId="128" priority="14" operator="containsText" text="в стадии формирования">
      <formula>NOT(ISERROR(SEARCH("в стадии формирования",R4)))</formula>
    </cfRule>
    <cfRule type="containsText" dxfId="127" priority="15" operator="containsText" text="не сформирован">
      <formula>NOT(ISERROR(SEARCH("не сформирован",R4)))</formula>
    </cfRule>
  </conditionalFormatting>
  <conditionalFormatting sqref="U4:V39">
    <cfRule type="containsText" dxfId="126" priority="1" operator="containsText" text="не сформирован">
      <formula>NOT(ISERROR(SEARCH("не сформирован",U4)))</formula>
    </cfRule>
    <cfRule type="containsText" dxfId="125" priority="10" operator="containsText" text="сформирован">
      <formula>NOT(ISERROR(SEARCH("сформирован",U4)))</formula>
    </cfRule>
    <cfRule type="containsText" dxfId="124" priority="11" operator="containsText" text="в стадии формирования">
      <formula>NOT(ISERROR(SEARCH("в стадии формирования",U4)))</formula>
    </cfRule>
    <cfRule type="containsText" dxfId="123" priority="12" operator="containsText" text="не сформирован">
      <formula>NOT(ISERROR(SEARCH("не сформирован",U4)))</formula>
    </cfRule>
  </conditionalFormatting>
  <conditionalFormatting sqref="H4:L39">
    <cfRule type="containsText" dxfId="122" priority="7" operator="containsText" text="сформирован">
      <formula>NOT(ISERROR(SEARCH("сформирован",H4)))</formula>
    </cfRule>
    <cfRule type="containsText" dxfId="121" priority="8" operator="containsText" text="в стадии формирования">
      <formula>NOT(ISERROR(SEARCH("в стадии формирования",H4)))</formula>
    </cfRule>
    <cfRule type="containsText" dxfId="120" priority="9" operator="containsText" text="не сформирован">
      <formula>NOT(ISERROR(SEARCH("не сформирован",H4)))</formula>
    </cfRule>
  </conditionalFormatting>
  <conditionalFormatting sqref="H15:L15">
    <cfRule type="containsText" dxfId="119" priority="6" operator="containsText" text="не сформирован">
      <formula>NOT(ISERROR(SEARCH("не сформирован",H15)))</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view="pageBreakPreview" zoomScale="70" zoomScaleSheetLayoutView="70" workbookViewId="0">
      <selection activeCell="H3" sqref="H3"/>
    </sheetView>
  </sheetViews>
  <sheetFormatPr defaultColWidth="9.140625" defaultRowHeight="15" x14ac:dyDescent="0.25"/>
  <cols>
    <col min="1" max="1" width="8.5703125" style="82" customWidth="1"/>
    <col min="2" max="2" width="37.5703125" style="82" customWidth="1"/>
    <col min="3" max="3" width="4.85546875" style="82" customWidth="1"/>
    <col min="4" max="4" width="15.140625" style="142" customWidth="1"/>
    <col min="5" max="5" width="16.28515625" style="82" customWidth="1"/>
    <col min="6" max="6" width="10.85546875" style="82" customWidth="1"/>
    <col min="7" max="7" width="23" style="82" customWidth="1"/>
    <col min="8" max="8" width="10.42578125" style="82" customWidth="1"/>
    <col min="9" max="9" width="22" style="82" customWidth="1"/>
    <col min="10" max="10" width="40.5703125" style="82" customWidth="1"/>
    <col min="11" max="11" width="36.85546875" style="82" customWidth="1"/>
    <col min="12" max="12" width="41.85546875" style="82" customWidth="1"/>
    <col min="13" max="13" width="37.7109375" style="82" customWidth="1"/>
    <col min="14" max="14" width="37.140625" style="82" customWidth="1"/>
    <col min="15" max="15" width="39.28515625" style="82" customWidth="1"/>
    <col min="16" max="16" width="36.140625" style="82" customWidth="1"/>
    <col min="17" max="17" width="27.7109375" style="82" customWidth="1"/>
    <col min="18" max="18" width="37.140625" style="82" customWidth="1"/>
    <col min="19" max="19" width="36.28515625" style="82" customWidth="1"/>
    <col min="20" max="20" width="34.140625" style="82" customWidth="1"/>
    <col min="21" max="21" width="32.7109375" style="82" customWidth="1"/>
    <col min="22" max="16384" width="9.140625" style="82"/>
  </cols>
  <sheetData>
    <row r="1" spans="1:21" ht="89.25" customHeight="1" x14ac:dyDescent="0.25">
      <c r="A1" s="468"/>
      <c r="B1" s="468"/>
      <c r="C1" s="468"/>
      <c r="D1" s="468"/>
      <c r="E1" s="468"/>
      <c r="F1" s="468"/>
      <c r="G1" s="468"/>
      <c r="H1" s="468"/>
      <c r="I1" s="115"/>
      <c r="J1" s="116"/>
    </row>
    <row r="2" spans="1:21" ht="29.25" customHeight="1" x14ac:dyDescent="0.25">
      <c r="A2" s="115"/>
      <c r="B2" s="478" t="s">
        <v>164</v>
      </c>
      <c r="C2" s="478"/>
      <c r="D2" s="478"/>
      <c r="E2" s="478"/>
      <c r="F2" s="478"/>
      <c r="G2" s="117"/>
      <c r="H2" s="124">
        <v>28</v>
      </c>
      <c r="I2" s="119"/>
      <c r="J2" s="116"/>
      <c r="P2" s="352"/>
      <c r="Q2" s="352"/>
      <c r="R2" s="352"/>
      <c r="S2" s="352"/>
      <c r="T2" s="352"/>
      <c r="U2" s="352"/>
    </row>
    <row r="3" spans="1:21" ht="24.75" customHeight="1" x14ac:dyDescent="0.25">
      <c r="A3" s="117"/>
      <c r="B3" s="117"/>
      <c r="C3" s="479">
        <f>INDEX(список!B2:B36,H2,1)</f>
        <v>0</v>
      </c>
      <c r="D3" s="479"/>
      <c r="E3" s="479"/>
      <c r="F3" s="479"/>
      <c r="G3" s="117"/>
      <c r="H3" s="118"/>
      <c r="I3" s="119"/>
      <c r="J3" s="116"/>
      <c r="P3" s="111"/>
      <c r="Q3" s="111"/>
      <c r="R3" s="111"/>
      <c r="S3" s="111"/>
      <c r="T3" s="111"/>
      <c r="U3" s="111"/>
    </row>
    <row r="4" spans="1:21" ht="18.75" x14ac:dyDescent="0.3">
      <c r="A4" s="300"/>
      <c r="B4" s="300"/>
      <c r="C4" s="488" t="str">
        <f>INDEX(список!D2:D36,H2)</f>
        <v>подготовительная группа</v>
      </c>
      <c r="D4" s="488"/>
      <c r="E4" s="488"/>
      <c r="F4" s="488"/>
      <c r="G4" s="300"/>
      <c r="H4" s="300"/>
      <c r="I4" s="120"/>
      <c r="J4" s="116"/>
      <c r="P4" s="20"/>
      <c r="Q4" s="20"/>
      <c r="R4" s="20"/>
      <c r="S4" s="20"/>
      <c r="T4" s="21"/>
      <c r="U4" s="21"/>
    </row>
    <row r="5" spans="1:21" s="156" customFormat="1" ht="19.5" customHeight="1" x14ac:dyDescent="0.3">
      <c r="A5" s="122"/>
      <c r="B5" s="122"/>
      <c r="C5" s="476">
        <f>список!C2</f>
        <v>0</v>
      </c>
      <c r="D5" s="476"/>
      <c r="E5" s="476"/>
      <c r="F5" s="121"/>
      <c r="G5" s="122"/>
      <c r="H5" s="122"/>
      <c r="I5" s="120"/>
      <c r="J5" s="155"/>
      <c r="P5" s="157"/>
      <c r="Q5" s="158"/>
      <c r="R5" s="157"/>
      <c r="S5" s="158"/>
      <c r="T5" s="158"/>
      <c r="U5" s="158"/>
    </row>
    <row r="6" spans="1:21" s="115" customFormat="1" ht="15.75" x14ac:dyDescent="0.25">
      <c r="A6" s="469" t="s">
        <v>153</v>
      </c>
      <c r="B6" s="469"/>
      <c r="C6" s="469"/>
      <c r="D6" s="306" t="e">
        <f>AVERAGE(D7:D9)</f>
        <v>#DIV/0!</v>
      </c>
      <c r="E6" s="472" t="e">
        <f>IF(D6="","",IF(D6&gt;1.5,"сформирован",IF(D6&lt;0.5,"не сформирован", "в стадии формирования")))</f>
        <v>#DIV/0!</v>
      </c>
      <c r="F6" s="472"/>
      <c r="G6" s="164"/>
      <c r="H6" s="164"/>
      <c r="I6" s="164"/>
      <c r="P6" s="154"/>
      <c r="Q6" s="154"/>
      <c r="R6" s="154"/>
      <c r="S6" s="78"/>
      <c r="T6" s="78"/>
      <c r="U6" s="78"/>
    </row>
    <row r="7" spans="1:21" s="115" customFormat="1" ht="48.75" customHeight="1" x14ac:dyDescent="0.25">
      <c r="A7" s="477" t="s">
        <v>154</v>
      </c>
      <c r="B7" s="477"/>
      <c r="C7" s="477"/>
      <c r="D7" s="301" t="str">
        <f>INDEX('Социально-коммуникативное разви'!AD5:AD39,H2)</f>
        <v/>
      </c>
      <c r="E7" s="448" t="str">
        <f>INDEX('Социально-коммуникативное разви'!AC5:AC39,H2,1)</f>
        <v/>
      </c>
      <c r="F7" s="449"/>
      <c r="G7" s="161"/>
      <c r="H7" s="161"/>
      <c r="I7" s="161"/>
      <c r="M7" s="78"/>
      <c r="N7" s="154"/>
      <c r="O7" s="154"/>
      <c r="P7" s="78"/>
      <c r="Q7" s="78"/>
      <c r="R7" s="78"/>
    </row>
    <row r="8" spans="1:21" s="115" customFormat="1" ht="23.25" customHeight="1" x14ac:dyDescent="0.25">
      <c r="A8" s="487" t="s">
        <v>155</v>
      </c>
      <c r="B8" s="487"/>
      <c r="C8" s="487"/>
      <c r="D8" s="301" t="str">
        <f>INDEX('Социально-коммуникативное разви'!AL5:AL39,H2,1)</f>
        <v/>
      </c>
      <c r="E8" s="448" t="str">
        <f>INDEX('Социально-коммуникативное разви'!AM5:AM39,H2,1)</f>
        <v/>
      </c>
      <c r="F8" s="449"/>
      <c r="G8" s="161"/>
      <c r="H8" s="161"/>
      <c r="I8" s="161"/>
      <c r="M8" s="154"/>
      <c r="N8" s="154"/>
      <c r="O8" s="154"/>
      <c r="P8" s="78"/>
      <c r="Q8" s="78"/>
      <c r="R8" s="78"/>
    </row>
    <row r="9" spans="1:21" s="115" customFormat="1" ht="39.75" customHeight="1" x14ac:dyDescent="0.25">
      <c r="A9" s="447" t="s">
        <v>156</v>
      </c>
      <c r="B9" s="447"/>
      <c r="C9" s="447"/>
      <c r="D9" s="301" t="str">
        <f>INDEX('Социально-коммуникативное разви'!BC5:BC39,H2,1)</f>
        <v/>
      </c>
      <c r="E9" s="448" t="str">
        <f>INDEX('Социально-коммуникативное разви'!BD5:BD39,H2,1)</f>
        <v/>
      </c>
      <c r="F9" s="449"/>
      <c r="G9" s="161"/>
      <c r="H9" s="161"/>
      <c r="I9" s="161"/>
      <c r="M9" s="154"/>
      <c r="N9" s="154"/>
      <c r="O9" s="154"/>
      <c r="P9" s="78"/>
      <c r="Q9" s="78"/>
      <c r="R9" s="78"/>
    </row>
    <row r="10" spans="1:21" s="115" customFormat="1" ht="33" customHeight="1" x14ac:dyDescent="0.25">
      <c r="A10" s="473" t="s">
        <v>157</v>
      </c>
      <c r="B10" s="473"/>
      <c r="C10" s="473"/>
      <c r="D10" s="307" t="e">
        <f>AVERAGE(D11:D15)</f>
        <v>#DIV/0!</v>
      </c>
      <c r="E10" s="474" t="e">
        <f>IF(D10="","",IF(D10&gt;1.5,"сформирован",IF(D10&lt;0.5,"не сформирован", "в стадии формирования")))</f>
        <v>#DIV/0!</v>
      </c>
      <c r="F10" s="475"/>
      <c r="G10" s="167"/>
      <c r="H10" s="164"/>
      <c r="I10" s="170"/>
    </row>
    <row r="11" spans="1:21" s="115" customFormat="1" ht="25.5" customHeight="1" x14ac:dyDescent="0.25">
      <c r="A11" s="446" t="s">
        <v>126</v>
      </c>
      <c r="B11" s="446"/>
      <c r="C11" s="446"/>
      <c r="D11" s="301" t="str">
        <f>INDEX('Познавательное развитие'!E5:E39,H2,1)</f>
        <v/>
      </c>
      <c r="E11" s="448" t="str">
        <f>INDEX('Познавательное развитие'!F5:F39,H2,1)</f>
        <v/>
      </c>
      <c r="F11" s="449"/>
      <c r="G11" s="121"/>
      <c r="H11" s="121"/>
      <c r="I11" s="121"/>
    </row>
    <row r="12" spans="1:21" s="115" customFormat="1" ht="24.75" customHeight="1" x14ac:dyDescent="0.25">
      <c r="A12" s="447" t="s">
        <v>142</v>
      </c>
      <c r="B12" s="447"/>
      <c r="C12" s="447"/>
      <c r="D12" s="301" t="str">
        <f>INDEX('Познавательное развитие'!K5:K39,H2,1)</f>
        <v/>
      </c>
      <c r="E12" s="448" t="str">
        <f>INDEX('Познавательное развитие'!L5:L39,H2,1)</f>
        <v/>
      </c>
      <c r="F12" s="449"/>
      <c r="G12" s="121"/>
      <c r="H12" s="121"/>
      <c r="I12" s="121"/>
    </row>
    <row r="13" spans="1:21" s="115" customFormat="1" ht="21" customHeight="1" x14ac:dyDescent="0.25">
      <c r="A13" s="447" t="str">
        <f>'сводная по группе'!J3</f>
        <v>Конструирование</v>
      </c>
      <c r="B13" s="447"/>
      <c r="C13" s="447"/>
      <c r="D13" s="302" t="str">
        <f>INDEX('Познавательное развитие'!R5:R39,H2,1)</f>
        <v/>
      </c>
      <c r="E13" s="448" t="str">
        <f>INDEX('Познавательное развитие'!S5:S39,H2,1)</f>
        <v/>
      </c>
      <c r="F13" s="449"/>
      <c r="G13" s="121"/>
      <c r="H13" s="121"/>
      <c r="I13" s="121"/>
    </row>
    <row r="14" spans="1:21" s="115" customFormat="1" ht="26.25" customHeight="1" x14ac:dyDescent="0.25">
      <c r="A14" s="446" t="s">
        <v>144</v>
      </c>
      <c r="B14" s="446"/>
      <c r="C14" s="446"/>
      <c r="D14" s="301" t="str">
        <f>INDEX('Познавательное развитие'!Z5:Z39,H2,1)</f>
        <v/>
      </c>
      <c r="E14" s="448" t="str">
        <f>INDEX('Познавательное развитие'!AA5:AA39,H2,1)</f>
        <v/>
      </c>
      <c r="F14" s="449"/>
      <c r="G14" s="121"/>
      <c r="H14" s="121"/>
      <c r="I14" s="121"/>
    </row>
    <row r="15" spans="1:21" s="115" customFormat="1" ht="24.75" customHeight="1" x14ac:dyDescent="0.25">
      <c r="A15" s="447" t="str">
        <f>'сводная по группе'!L3</f>
        <v>Развитие элементарных математических представлений</v>
      </c>
      <c r="B15" s="447"/>
      <c r="C15" s="447"/>
      <c r="D15" s="301" t="str">
        <f>INDEX('Познавательное развитие'!AM5:AM39,H2,1)</f>
        <v/>
      </c>
      <c r="E15" s="448" t="str">
        <f>INDEX('Познавательное развитие'!AN5:AN39,H2,1)</f>
        <v/>
      </c>
      <c r="F15" s="449"/>
      <c r="G15" s="121"/>
      <c r="H15" s="121"/>
      <c r="I15" s="121"/>
    </row>
    <row r="16" spans="1:21" s="115" customFormat="1" ht="20.25" customHeight="1" x14ac:dyDescent="0.3">
      <c r="A16" s="486" t="s">
        <v>158</v>
      </c>
      <c r="B16" s="486"/>
      <c r="C16" s="486"/>
      <c r="D16" s="308" t="e">
        <f>AVERAGE(D17:D19)</f>
        <v>#DIV/0!</v>
      </c>
      <c r="E16" s="466" t="e">
        <f>IF(D16="","",IF(D16&gt;1.5,"сформирован",IF(D16&lt;0.5,"не сформирован", "в стадии формирования")))</f>
        <v>#DIV/0!</v>
      </c>
      <c r="F16" s="467"/>
      <c r="G16" s="168"/>
      <c r="H16" s="164"/>
      <c r="I16" s="170"/>
    </row>
    <row r="17" spans="1:15" s="115" customFormat="1" ht="34.5" customHeight="1" x14ac:dyDescent="0.25">
      <c r="A17" s="447" t="s">
        <v>146</v>
      </c>
      <c r="B17" s="447"/>
      <c r="C17" s="447"/>
      <c r="D17" s="303" t="str">
        <f>INDEX('Художественно-эстетическое разв'!P5:P39,H2,1)</f>
        <v/>
      </c>
      <c r="E17" s="448" t="str">
        <f>INDEX('Художественно-эстетическое разв'!Q5:Q39,H2,1)</f>
        <v/>
      </c>
      <c r="F17" s="449"/>
      <c r="G17" s="162"/>
      <c r="H17" s="162"/>
      <c r="I17" s="162"/>
    </row>
    <row r="18" spans="1:15" s="115" customFormat="1" ht="35.25" customHeight="1" x14ac:dyDescent="0.25">
      <c r="A18" s="447" t="s">
        <v>159</v>
      </c>
      <c r="B18" s="447"/>
      <c r="C18" s="447"/>
      <c r="D18" s="303" t="str">
        <f>INDEX('Художественно-эстетическое разв'!AA5:AA39,H2,1)</f>
        <v/>
      </c>
      <c r="E18" s="448" t="str">
        <f>INDEX('Художественно-эстетическое разв'!AB5:AB39,H2,1)</f>
        <v/>
      </c>
      <c r="F18" s="449"/>
      <c r="G18" s="162"/>
      <c r="H18" s="162"/>
      <c r="I18" s="162"/>
    </row>
    <row r="19" spans="1:15" s="115" customFormat="1" ht="31.5" customHeight="1" x14ac:dyDescent="0.25">
      <c r="A19" s="447" t="s">
        <v>167</v>
      </c>
      <c r="B19" s="447"/>
      <c r="C19" s="447"/>
      <c r="D19" s="304" t="str">
        <f>INDEX('Художественно-эстетическое разв'!AF5:AF39,H2,1)</f>
        <v/>
      </c>
      <c r="E19" s="448" t="str">
        <f>INDEX('Художественно-эстетическое разв'!AG5:AG39,H2,1)</f>
        <v/>
      </c>
      <c r="F19" s="449"/>
      <c r="G19" s="162"/>
      <c r="H19" s="162"/>
      <c r="I19" s="162"/>
    </row>
    <row r="20" spans="1:15" s="115" customFormat="1" ht="23.25" customHeight="1" x14ac:dyDescent="0.25">
      <c r="A20" s="473" t="s">
        <v>160</v>
      </c>
      <c r="B20" s="473"/>
      <c r="C20" s="473"/>
      <c r="D20" s="307" t="e">
        <f>AVERAGE(D21:D22)</f>
        <v>#DIV/0!</v>
      </c>
      <c r="E20" s="459" t="e">
        <f>IF(D20="","",IF(D20&gt;1.5,"сформирован",IF(D20&lt;0.5,"не сформирован", "в стадии формирования")))</f>
        <v>#DIV/0!</v>
      </c>
      <c r="F20" s="460"/>
      <c r="G20" s="167"/>
      <c r="H20" s="167"/>
      <c r="I20" s="165"/>
    </row>
    <row r="21" spans="1:15" s="115" customFormat="1" ht="25.5" customHeight="1" x14ac:dyDescent="0.25">
      <c r="A21" s="447" t="s">
        <v>148</v>
      </c>
      <c r="B21" s="447"/>
      <c r="C21" s="447"/>
      <c r="D21" s="303" t="str">
        <f>INDEX('Речевое развитие'!O4:O38,H2,1)</f>
        <v/>
      </c>
      <c r="E21" s="457" t="str">
        <f>INDEX('Речевое развитие'!P4:P38,H2,1)</f>
        <v/>
      </c>
      <c r="F21" s="458"/>
      <c r="G21" s="162"/>
      <c r="H21" s="162"/>
      <c r="I21" s="162"/>
    </row>
    <row r="22" spans="1:15" s="115" customFormat="1" ht="37.5" customHeight="1" x14ac:dyDescent="0.25">
      <c r="A22" s="447" t="s">
        <v>161</v>
      </c>
      <c r="B22" s="447"/>
      <c r="C22" s="447"/>
      <c r="D22" s="303" t="str">
        <f>INDEX('Речевое развитие'!V4:V38,H2,1)</f>
        <v/>
      </c>
      <c r="E22" s="453" t="str">
        <f>INDEX('Речевое развитие'!W4:W38,H2,1)</f>
        <v/>
      </c>
      <c r="F22" s="454"/>
      <c r="G22" s="162"/>
      <c r="H22" s="162"/>
      <c r="I22" s="162"/>
    </row>
    <row r="23" spans="1:15" s="115" customFormat="1" ht="24.75" customHeight="1" x14ac:dyDescent="0.25">
      <c r="A23" s="473" t="s">
        <v>162</v>
      </c>
      <c r="B23" s="473"/>
      <c r="C23" s="473"/>
      <c r="D23" s="307" t="e">
        <f>AVERAGE(D24:D25)</f>
        <v>#DIV/0!</v>
      </c>
      <c r="E23" s="470" t="e">
        <f>IF(D23="","",IF(D23&gt;1.5,"сформирован",IF(D23&lt;0.5,"не сформирован", "в стадии формирования")))</f>
        <v>#DIV/0!</v>
      </c>
      <c r="F23" s="471"/>
      <c r="G23" s="169"/>
      <c r="H23" s="169"/>
      <c r="I23" s="166"/>
      <c r="J23" s="159"/>
      <c r="K23" s="160"/>
      <c r="L23" s="160"/>
      <c r="M23" s="160"/>
      <c r="N23" s="160"/>
      <c r="O23" s="160"/>
    </row>
    <row r="24" spans="1:15" s="115" customFormat="1" ht="22.5" customHeight="1" x14ac:dyDescent="0.25">
      <c r="A24" s="461" t="s">
        <v>150</v>
      </c>
      <c r="B24" s="462"/>
      <c r="C24" s="463"/>
      <c r="D24" s="309" t="str">
        <f>INDEX('Физическое развитие'!R4:R38,H2,1)</f>
        <v/>
      </c>
      <c r="E24" s="464" t="str">
        <f>INDEX('Физическое развитие'!S4:S38,H2,1)</f>
        <v/>
      </c>
      <c r="F24" s="465"/>
      <c r="G24" s="163"/>
      <c r="H24" s="163"/>
      <c r="I24" s="163"/>
      <c r="J24" s="159"/>
      <c r="K24" s="160"/>
      <c r="L24" s="160"/>
      <c r="M24" s="160"/>
      <c r="N24" s="160"/>
      <c r="O24" s="160"/>
    </row>
    <row r="25" spans="1:15" s="115" customFormat="1" ht="42" customHeight="1" x14ac:dyDescent="0.25">
      <c r="A25" s="450" t="s">
        <v>163</v>
      </c>
      <c r="B25" s="451"/>
      <c r="C25" s="452"/>
      <c r="D25" s="305" t="str">
        <f>INDEX('Физическое развитие'!X4:X38,H2,1)</f>
        <v/>
      </c>
      <c r="E25" s="455" t="str">
        <f>INDEX('Физическое развитие'!Y4:Y38,H2,1)</f>
        <v/>
      </c>
      <c r="F25" s="456"/>
      <c r="G25" s="163"/>
      <c r="H25" s="163"/>
      <c r="I25" s="163"/>
      <c r="J25" s="159"/>
      <c r="K25" s="160"/>
      <c r="L25" s="160"/>
      <c r="M25" s="160"/>
      <c r="N25" s="160"/>
      <c r="O25" s="160"/>
    </row>
    <row r="26" spans="1:15" s="115" customFormat="1" ht="30.75" customHeight="1" x14ac:dyDescent="0.25">
      <c r="A26" s="77"/>
      <c r="C26" s="148"/>
      <c r="D26" s="134"/>
      <c r="E26" s="77"/>
      <c r="F26" s="77"/>
      <c r="G26" s="77"/>
      <c r="H26" s="80"/>
      <c r="I26" s="80"/>
    </row>
    <row r="27" spans="1:15" s="115" customFormat="1" ht="36.75" customHeight="1" x14ac:dyDescent="0.25">
      <c r="A27" s="484"/>
      <c r="B27" s="484"/>
      <c r="C27" s="79"/>
      <c r="D27" s="134"/>
      <c r="E27" s="77"/>
      <c r="F27" s="77"/>
      <c r="G27" s="77"/>
      <c r="H27" s="80"/>
      <c r="I27" s="80"/>
    </row>
    <row r="28" spans="1:15" s="115" customFormat="1" ht="15.75" x14ac:dyDescent="0.25">
      <c r="A28" s="481"/>
      <c r="B28" s="481"/>
      <c r="C28" s="79"/>
      <c r="D28" s="134"/>
      <c r="E28" s="77"/>
      <c r="F28" s="81"/>
      <c r="G28" s="81"/>
      <c r="H28" s="81"/>
      <c r="I28" s="80"/>
    </row>
    <row r="29" spans="1:15" s="115" customFormat="1" ht="15.75" x14ac:dyDescent="0.25">
      <c r="A29" s="481"/>
      <c r="B29" s="481"/>
      <c r="C29" s="79"/>
      <c r="D29" s="134"/>
      <c r="E29" s="81"/>
      <c r="F29" s="81"/>
      <c r="G29" s="81"/>
      <c r="H29" s="81"/>
      <c r="I29" s="81"/>
    </row>
    <row r="30" spans="1:15" s="115" customFormat="1" ht="15.75" x14ac:dyDescent="0.25">
      <c r="A30" s="481"/>
      <c r="B30" s="481"/>
      <c r="C30" s="79"/>
      <c r="D30" s="134"/>
      <c r="E30" s="81"/>
      <c r="F30" s="81"/>
      <c r="G30" s="81"/>
      <c r="H30" s="81"/>
      <c r="I30" s="81"/>
    </row>
    <row r="31" spans="1:15" s="85" customFormat="1" ht="15.75" x14ac:dyDescent="0.25">
      <c r="A31" s="482"/>
      <c r="B31" s="482"/>
      <c r="C31" s="79"/>
      <c r="D31" s="135"/>
      <c r="E31" s="81"/>
      <c r="F31" s="112"/>
      <c r="G31" s="112"/>
      <c r="H31" s="81"/>
      <c r="I31" s="81"/>
      <c r="J31" s="149"/>
    </row>
    <row r="32" spans="1:15" ht="15.75" x14ac:dyDescent="0.25">
      <c r="A32" s="480"/>
      <c r="B32" s="480"/>
      <c r="C32" s="79"/>
      <c r="D32" s="136"/>
      <c r="E32" s="112"/>
      <c r="F32" s="113"/>
      <c r="G32" s="113"/>
      <c r="H32" s="81"/>
      <c r="I32" s="81"/>
      <c r="J32" s="116"/>
    </row>
    <row r="33" spans="1:10" ht="15.75" x14ac:dyDescent="0.25">
      <c r="A33" s="480"/>
      <c r="B33" s="480"/>
      <c r="C33" s="79"/>
      <c r="D33" s="137"/>
      <c r="E33" s="113"/>
      <c r="F33" s="78"/>
      <c r="G33" s="78"/>
      <c r="H33" s="81"/>
      <c r="I33" s="81"/>
      <c r="J33" s="116"/>
    </row>
    <row r="34" spans="1:10" ht="15.75" x14ac:dyDescent="0.25">
      <c r="A34" s="480"/>
      <c r="B34" s="480"/>
      <c r="C34" s="81"/>
      <c r="D34" s="137"/>
      <c r="E34" s="78"/>
      <c r="F34" s="78"/>
      <c r="G34" s="78"/>
      <c r="H34" s="81"/>
      <c r="I34" s="81"/>
      <c r="J34" s="116"/>
    </row>
    <row r="35" spans="1:10" ht="15.75" x14ac:dyDescent="0.25">
      <c r="A35" s="480"/>
      <c r="B35" s="480"/>
      <c r="C35" s="480"/>
      <c r="D35" s="137"/>
      <c r="E35" s="78"/>
      <c r="F35" s="78"/>
      <c r="G35" s="78"/>
      <c r="H35" s="81"/>
      <c r="I35" s="81"/>
      <c r="J35" s="116"/>
    </row>
    <row r="36" spans="1:10" ht="15.75" x14ac:dyDescent="0.25">
      <c r="A36" s="483"/>
      <c r="B36" s="483"/>
      <c r="C36" s="78"/>
      <c r="D36" s="137"/>
      <c r="E36" s="78"/>
      <c r="F36" s="78"/>
      <c r="G36" s="78"/>
      <c r="H36" s="81"/>
      <c r="I36" s="81"/>
      <c r="J36" s="116"/>
    </row>
    <row r="37" spans="1:10" ht="15.75" x14ac:dyDescent="0.25">
      <c r="A37" s="78"/>
      <c r="B37" s="78"/>
      <c r="C37" s="78"/>
      <c r="D37" s="137"/>
      <c r="E37" s="78"/>
      <c r="F37" s="78"/>
      <c r="G37" s="78"/>
      <c r="H37" s="81"/>
      <c r="I37" s="81"/>
      <c r="J37" s="116"/>
    </row>
    <row r="38" spans="1:10" ht="15.75" x14ac:dyDescent="0.25">
      <c r="A38" s="78"/>
      <c r="B38" s="78"/>
      <c r="C38" s="78"/>
      <c r="D38" s="137"/>
      <c r="E38" s="78"/>
      <c r="F38" s="81"/>
      <c r="G38" s="81"/>
      <c r="H38" s="81"/>
      <c r="I38" s="81"/>
      <c r="J38" s="116"/>
    </row>
    <row r="39" spans="1:10" ht="15.75" x14ac:dyDescent="0.25">
      <c r="A39" s="78"/>
      <c r="B39" s="78"/>
      <c r="C39" s="78"/>
      <c r="D39" s="137"/>
      <c r="E39" s="81"/>
      <c r="F39" s="81"/>
      <c r="G39" s="81"/>
      <c r="H39" s="81"/>
      <c r="I39" s="81"/>
      <c r="J39" s="116"/>
    </row>
    <row r="40" spans="1:10" ht="15.75" x14ac:dyDescent="0.25">
      <c r="A40" s="78"/>
      <c r="B40" s="78"/>
      <c r="C40" s="78"/>
      <c r="D40" s="136"/>
      <c r="E40" s="81"/>
      <c r="F40" s="81"/>
      <c r="G40" s="81"/>
      <c r="H40" s="81"/>
      <c r="I40" s="81"/>
      <c r="J40" s="116"/>
    </row>
    <row r="41" spans="1:10" ht="15.75" x14ac:dyDescent="0.25">
      <c r="A41" s="78"/>
      <c r="B41" s="78"/>
      <c r="C41" s="78"/>
      <c r="D41" s="138"/>
      <c r="E41" s="81"/>
      <c r="F41" s="81"/>
      <c r="G41" s="81"/>
      <c r="H41" s="81"/>
      <c r="I41" s="81"/>
      <c r="J41" s="116"/>
    </row>
    <row r="42" spans="1:10" ht="15.75" x14ac:dyDescent="0.25">
      <c r="A42" s="78"/>
      <c r="B42" s="78"/>
      <c r="C42" s="78"/>
      <c r="D42" s="137"/>
      <c r="E42" s="81"/>
      <c r="F42" s="81"/>
      <c r="G42" s="81"/>
      <c r="H42" s="81"/>
      <c r="I42" s="81"/>
      <c r="J42" s="116"/>
    </row>
    <row r="43" spans="1:10" ht="15.75" x14ac:dyDescent="0.25">
      <c r="A43" s="485"/>
      <c r="B43" s="485"/>
      <c r="C43" s="485"/>
      <c r="D43" s="137"/>
      <c r="E43" s="115"/>
      <c r="F43" s="115"/>
      <c r="G43" s="115"/>
      <c r="H43" s="115"/>
      <c r="I43" s="149"/>
    </row>
    <row r="44" spans="1:10" ht="15.75" x14ac:dyDescent="0.25">
      <c r="A44" s="147"/>
      <c r="B44" s="147"/>
      <c r="C44" s="147"/>
      <c r="D44" s="137"/>
      <c r="E44" s="115"/>
      <c r="F44" s="115"/>
      <c r="G44" s="115"/>
      <c r="H44" s="115"/>
      <c r="I44" s="116"/>
    </row>
    <row r="45" spans="1:10" ht="15.75" x14ac:dyDescent="0.25">
      <c r="A45" s="78"/>
      <c r="B45" s="78"/>
      <c r="C45" s="78"/>
      <c r="D45" s="137"/>
      <c r="E45" s="115"/>
      <c r="F45" s="115"/>
      <c r="G45" s="115"/>
      <c r="H45" s="115"/>
      <c r="I45" s="116"/>
    </row>
    <row r="46" spans="1:10" ht="15.75" x14ac:dyDescent="0.25">
      <c r="A46" s="78"/>
      <c r="B46" s="78"/>
      <c r="C46" s="78"/>
      <c r="D46" s="137"/>
      <c r="E46" s="115"/>
      <c r="F46" s="115"/>
      <c r="G46" s="115"/>
      <c r="H46" s="115"/>
      <c r="I46" s="116"/>
    </row>
    <row r="47" spans="1:10" ht="15.75" x14ac:dyDescent="0.25">
      <c r="A47" s="78"/>
      <c r="B47" s="78"/>
      <c r="C47" s="78"/>
      <c r="D47" s="152"/>
      <c r="E47" s="115"/>
      <c r="F47" s="115"/>
      <c r="G47" s="115"/>
      <c r="H47" s="115"/>
      <c r="I47" s="116"/>
    </row>
    <row r="48" spans="1:10" ht="15.75" x14ac:dyDescent="0.25">
      <c r="A48" s="78"/>
      <c r="B48" s="78"/>
      <c r="C48" s="78"/>
      <c r="D48" s="138"/>
      <c r="E48" s="115"/>
      <c r="F48" s="115"/>
      <c r="G48" s="115"/>
      <c r="H48" s="115"/>
      <c r="I48" s="116"/>
    </row>
    <row r="49" spans="1:9" ht="15.75" x14ac:dyDescent="0.25">
      <c r="A49" s="78"/>
      <c r="B49" s="78"/>
      <c r="C49" s="78"/>
      <c r="D49" s="153"/>
      <c r="E49" s="115"/>
      <c r="F49" s="115"/>
      <c r="G49" s="115"/>
      <c r="H49" s="115"/>
      <c r="I49" s="116"/>
    </row>
    <row r="50" spans="1:9" ht="15.75" x14ac:dyDescent="0.25">
      <c r="A50" s="468"/>
      <c r="B50" s="468"/>
      <c r="C50" s="468"/>
      <c r="D50" s="153"/>
      <c r="E50" s="115"/>
      <c r="F50" s="115"/>
      <c r="G50" s="115"/>
      <c r="H50" s="115"/>
      <c r="I50" s="116"/>
    </row>
    <row r="51" spans="1:9" ht="15.75" x14ac:dyDescent="0.25">
      <c r="A51" s="147"/>
      <c r="B51" s="147"/>
      <c r="C51" s="147"/>
      <c r="D51" s="153"/>
      <c r="E51" s="115"/>
      <c r="F51" s="154"/>
      <c r="G51" s="115"/>
      <c r="H51" s="115"/>
      <c r="I51" s="116"/>
    </row>
    <row r="52" spans="1:9" ht="15.75" x14ac:dyDescent="0.25">
      <c r="A52" s="154"/>
      <c r="B52" s="154"/>
      <c r="C52" s="154"/>
      <c r="D52" s="137"/>
      <c r="E52" s="154"/>
      <c r="F52" s="154"/>
      <c r="G52" s="115"/>
      <c r="H52" s="115"/>
      <c r="I52" s="116"/>
    </row>
    <row r="53" spans="1:9" ht="15.75" x14ac:dyDescent="0.25">
      <c r="A53" s="154"/>
      <c r="B53" s="78"/>
      <c r="C53" s="154"/>
      <c r="D53" s="153"/>
      <c r="E53" s="154"/>
      <c r="F53" s="154"/>
      <c r="G53" s="115"/>
      <c r="H53" s="115"/>
      <c r="I53" s="116"/>
    </row>
    <row r="54" spans="1:9" ht="15.75" x14ac:dyDescent="0.25">
      <c r="A54" s="150"/>
      <c r="B54" s="150"/>
      <c r="C54" s="150"/>
      <c r="D54" s="151"/>
      <c r="E54" s="150"/>
      <c r="F54" s="146"/>
      <c r="G54" s="85"/>
      <c r="H54" s="85"/>
    </row>
    <row r="55" spans="1:9" ht="15.75" x14ac:dyDescent="0.25">
      <c r="C55" s="21"/>
      <c r="D55" s="140"/>
      <c r="E55" s="111"/>
      <c r="F55" s="21"/>
    </row>
    <row r="56" spans="1:9" ht="15.75" x14ac:dyDescent="0.25">
      <c r="C56" s="22"/>
      <c r="D56" s="141"/>
      <c r="E56" s="21"/>
    </row>
    <row r="57" spans="1:9" ht="15.75" x14ac:dyDescent="0.25">
      <c r="C57" s="22"/>
      <c r="D57" s="139"/>
    </row>
    <row r="58" spans="1:9" ht="15.75" x14ac:dyDescent="0.25">
      <c r="C58" s="111"/>
      <c r="D58" s="139"/>
    </row>
    <row r="59" spans="1:9" ht="15.75" x14ac:dyDescent="0.25">
      <c r="C59" s="20"/>
      <c r="D59" s="139"/>
    </row>
    <row r="60" spans="1:9" ht="15.75" x14ac:dyDescent="0.25">
      <c r="A60" s="21"/>
      <c r="B60" s="21"/>
      <c r="C60" s="21"/>
      <c r="D60" s="139"/>
    </row>
    <row r="61" spans="1:9" ht="15.75" x14ac:dyDescent="0.25">
      <c r="A61" s="21"/>
      <c r="B61" s="21"/>
      <c r="C61" s="21"/>
      <c r="D61" s="139"/>
    </row>
    <row r="62" spans="1:9" ht="15.75" x14ac:dyDescent="0.25">
      <c r="A62" s="21"/>
      <c r="B62" s="21"/>
      <c r="C62" s="21"/>
      <c r="D62" s="139"/>
    </row>
    <row r="63" spans="1:9" ht="15.75" x14ac:dyDescent="0.25">
      <c r="A63" s="21"/>
      <c r="B63" s="21"/>
      <c r="C63" s="21"/>
      <c r="D63" s="140"/>
    </row>
    <row r="64" spans="1:9" ht="15.75" x14ac:dyDescent="0.25">
      <c r="A64" s="21"/>
      <c r="B64" s="21"/>
      <c r="C64" s="21"/>
    </row>
    <row r="65" spans="1:3" ht="15.75" x14ac:dyDescent="0.25">
      <c r="A65" s="21"/>
      <c r="B65" s="21"/>
      <c r="C65" s="21"/>
    </row>
    <row r="66" spans="1:3" x14ac:dyDescent="0.25">
      <c r="A66" s="352"/>
      <c r="B66" s="352"/>
      <c r="C66" s="352"/>
    </row>
    <row r="67" spans="1:3" x14ac:dyDescent="0.25">
      <c r="A67" s="123"/>
      <c r="B67" s="123"/>
    </row>
  </sheetData>
  <sheetProtection password="CC6F" sheet="1" objects="1" scenarios="1" selectLockedCells="1"/>
  <mergeCells count="60">
    <mergeCell ref="S2:U2"/>
    <mergeCell ref="P2:R2"/>
    <mergeCell ref="A13:C13"/>
    <mergeCell ref="A10:C10"/>
    <mergeCell ref="A8:C8"/>
    <mergeCell ref="A11:C11"/>
    <mergeCell ref="E7:F7"/>
    <mergeCell ref="E8:F8"/>
    <mergeCell ref="E9:F9"/>
    <mergeCell ref="E11:F11"/>
    <mergeCell ref="E13:F13"/>
    <mergeCell ref="C4:F4"/>
    <mergeCell ref="E12:F12"/>
    <mergeCell ref="A66:C66"/>
    <mergeCell ref="A35:C35"/>
    <mergeCell ref="A15:C15"/>
    <mergeCell ref="A23:C23"/>
    <mergeCell ref="A30:B30"/>
    <mergeCell ref="A31:B31"/>
    <mergeCell ref="A32:B32"/>
    <mergeCell ref="A34:B34"/>
    <mergeCell ref="A36:B36"/>
    <mergeCell ref="A27:B27"/>
    <mergeCell ref="A28:B28"/>
    <mergeCell ref="A29:B29"/>
    <mergeCell ref="A50:C50"/>
    <mergeCell ref="A43:C43"/>
    <mergeCell ref="A16:C16"/>
    <mergeCell ref="A33:B33"/>
    <mergeCell ref="A1:H1"/>
    <mergeCell ref="A6:C6"/>
    <mergeCell ref="E23:F23"/>
    <mergeCell ref="A19:C19"/>
    <mergeCell ref="A18:C18"/>
    <mergeCell ref="A21:C21"/>
    <mergeCell ref="A22:C22"/>
    <mergeCell ref="E6:F6"/>
    <mergeCell ref="A20:C20"/>
    <mergeCell ref="E10:F10"/>
    <mergeCell ref="A9:C9"/>
    <mergeCell ref="C5:E5"/>
    <mergeCell ref="A7:C7"/>
    <mergeCell ref="A12:C12"/>
    <mergeCell ref="B2:F2"/>
    <mergeCell ref="C3:F3"/>
    <mergeCell ref="A14:C14"/>
    <mergeCell ref="A17:C17"/>
    <mergeCell ref="E14:F14"/>
    <mergeCell ref="A25:C25"/>
    <mergeCell ref="E22:F22"/>
    <mergeCell ref="E25:F25"/>
    <mergeCell ref="E15:F15"/>
    <mergeCell ref="E17:F17"/>
    <mergeCell ref="E18:F18"/>
    <mergeCell ref="E19:F19"/>
    <mergeCell ref="E21:F21"/>
    <mergeCell ref="E20:F20"/>
    <mergeCell ref="A24:C24"/>
    <mergeCell ref="E24:F24"/>
    <mergeCell ref="E16:F16"/>
  </mergeCells>
  <phoneticPr fontId="0" type="noConversion"/>
  <conditionalFormatting sqref="E11:E15">
    <cfRule type="containsText" dxfId="118" priority="31" operator="containsText" text="сниженный">
      <formula>NOT(ISERROR(SEARCH("сниженный",E11)))</formula>
    </cfRule>
    <cfRule type="containsText" dxfId="117" priority="32" operator="containsText" text="высокий">
      <formula>NOT(ISERROR(SEARCH("высокий",E11)))</formula>
    </cfRule>
    <cfRule type="containsText" dxfId="116" priority="33" operator="containsText" text="норма">
      <formula>NOT(ISERROR(SEARCH("норма",E11)))</formula>
    </cfRule>
    <cfRule type="containsText" dxfId="115" priority="34" operator="containsText" text="низкий">
      <formula>NOT(ISERROR(SEARCH("низкий",E11)))</formula>
    </cfRule>
    <cfRule type="containsText" dxfId="114" priority="38" stopIfTrue="1" operator="containsText" text="ниже среднего">
      <formula>NOT(ISERROR(SEARCH("ниже среднего",E11)))</formula>
    </cfRule>
    <cfRule type="containsText" dxfId="113" priority="112" operator="containsText" text="низкий">
      <formula>NOT(ISERROR(SEARCH("низкий",E11)))</formula>
    </cfRule>
    <cfRule type="containsText" dxfId="112" priority="113" operator="containsText" text="норма">
      <formula>NOT(ISERROR(SEARCH("норма",E11)))</formula>
    </cfRule>
    <cfRule type="containsText" dxfId="111" priority="114" operator="containsText" text="высокий">
      <formula>NOT(ISERROR(SEARCH("высокий",E11)))</formula>
    </cfRule>
    <cfRule type="containsText" dxfId="110" priority="115" operator="containsText" text="норма">
      <formula>NOT(ISERROR(SEARCH("норма",E11)))</formula>
    </cfRule>
  </conditionalFormatting>
  <conditionalFormatting sqref="E17:E22 E11:E15">
    <cfRule type="containsText" dxfId="109" priority="87" operator="containsText" text="низкий">
      <formula>NOT(ISERROR(SEARCH("низкий",E11)))</formula>
    </cfRule>
    <cfRule type="containsText" dxfId="108" priority="88" operator="containsText" text="низкий">
      <formula>NOT(ISERROR(SEARCH("низкий",E11)))</formula>
    </cfRule>
    <cfRule type="containsText" dxfId="107" priority="89" operator="containsText" text="норма">
      <formula>NOT(ISERROR(SEARCH("норма",E11)))</formula>
    </cfRule>
    <cfRule type="containsText" dxfId="106" priority="90" operator="containsText" text="высокий">
      <formula>NOT(ISERROR(SEARCH("высокий",E11)))</formula>
    </cfRule>
  </conditionalFormatting>
  <conditionalFormatting sqref="E17:E22">
    <cfRule type="containsText" dxfId="105" priority="39" stopIfTrue="1" operator="containsText" text="низкий">
      <formula>NOT(ISERROR(SEARCH("низкий",E17)))</formula>
    </cfRule>
    <cfRule type="containsText" dxfId="104" priority="40" stopIfTrue="1" operator="containsText" text="норма">
      <formula>NOT(ISERROR(SEARCH("норма",E17)))</formula>
    </cfRule>
    <cfRule type="containsText" dxfId="103" priority="41" stopIfTrue="1" operator="containsText" text="высокий">
      <formula>NOT(ISERROR(SEARCH("высокий",E17)))</formula>
    </cfRule>
    <cfRule type="containsText" dxfId="102" priority="42" stopIfTrue="1" operator="containsText" text="очень высокий">
      <formula>NOT(ISERROR(SEARCH("очень высокий",E17)))</formula>
    </cfRule>
    <cfRule type="containsText" dxfId="101" priority="44" stopIfTrue="1" operator="containsText" text="низкий">
      <formula>NOT(ISERROR(SEARCH("низкий",E17)))</formula>
    </cfRule>
    <cfRule type="containsText" dxfId="100" priority="45" stopIfTrue="1" operator="containsText" text="сниженный">
      <formula>NOT(ISERROR(SEARCH("сниженный",E17)))</formula>
    </cfRule>
    <cfRule type="containsText" dxfId="99" priority="46" stopIfTrue="1" operator="containsText" text="норма">
      <formula>NOT(ISERROR(SEARCH("норма",E17)))</formula>
    </cfRule>
    <cfRule type="containsText" dxfId="98" priority="47" stopIfTrue="1" operator="containsText" text="высокий">
      <formula>NOT(ISERROR(SEARCH("высокий",E17)))</formula>
    </cfRule>
    <cfRule type="containsText" dxfId="97" priority="81" operator="containsText" text="низкий">
      <formula>NOT(ISERROR(SEARCH("низкий",E17)))</formula>
    </cfRule>
    <cfRule type="containsText" dxfId="96" priority="82" operator="containsText" text="средний">
      <formula>NOT(ISERROR(SEARCH("средний",E17)))</formula>
    </cfRule>
    <cfRule type="containsText" dxfId="95" priority="83" operator="containsText" text="норма">
      <formula>NOT(ISERROR(SEARCH("норма",E17)))</formula>
    </cfRule>
    <cfRule type="containsText" dxfId="94" priority="84" operator="containsText" text="высокий">
      <formula>NOT(ISERROR(SEARCH("высокий",E17)))</formula>
    </cfRule>
  </conditionalFormatting>
  <conditionalFormatting sqref="E17:E22">
    <cfRule type="containsText" dxfId="93" priority="74" operator="containsText" text="нужна консуль">
      <formula>NOT(ISERROR(SEARCH("нужна консуль",E17)))</formula>
    </cfRule>
    <cfRule type="containsText" dxfId="92" priority="75" operator="containsText" text="средний">
      <formula>NOT(ISERROR(SEARCH("средний",E17)))</formula>
    </cfRule>
    <cfRule type="containsText" dxfId="91" priority="76" operator="containsText" text="норма">
      <formula>NOT(ISERROR(SEARCH("норма",E17)))</formula>
    </cfRule>
    <cfRule type="containsText" dxfId="90" priority="77" operator="containsText" text="высокий">
      <formula>NOT(ISERROR(SEARCH("высокий",E17)))</formula>
    </cfRule>
  </conditionalFormatting>
  <conditionalFormatting sqref="D17:E22 B17:C17 A20:E20 B23:D23 B8:E8 D7:E7 D9:E9 B13:C13 A7:A10 D11:E14 A12:A13 A15:E15 A16:A25 E23:E25">
    <cfRule type="containsText" dxfId="89" priority="50" stopIfTrue="1" operator="containsText" text="низкий">
      <formula>NOT(ISERROR(SEARCH("низкий",A7)))</formula>
    </cfRule>
    <cfRule type="containsText" dxfId="88" priority="51" stopIfTrue="1" operator="containsText" text="средний">
      <formula>NOT(ISERROR(SEARCH("средний",A7)))</formula>
    </cfRule>
    <cfRule type="containsText" dxfId="87" priority="52" stopIfTrue="1" operator="containsText" text="высокий">
      <formula>NOT(ISERROR(SEARCH("высокий",A7)))</formula>
    </cfRule>
  </conditionalFormatting>
  <conditionalFormatting sqref="E7:E9">
    <cfRule type="containsText" dxfId="86" priority="35" operator="containsText" text="высокий">
      <formula>NOT(ISERROR(SEARCH("высокий",E7)))</formula>
    </cfRule>
    <cfRule type="containsText" dxfId="85" priority="36" operator="containsText" text="норма">
      <formula>NOT(ISERROR(SEARCH("норма",E7)))</formula>
    </cfRule>
    <cfRule type="containsText" dxfId="84" priority="37" operator="containsText" text="низкий">
      <formula>NOT(ISERROR(SEARCH("низкий",E7)))</formula>
    </cfRule>
    <cfRule type="containsText" dxfId="83" priority="43" stopIfTrue="1" operator="containsText" text="норма">
      <formula>NOT(ISERROR(SEARCH("норма",E7)))</formula>
    </cfRule>
    <cfRule type="containsText" dxfId="82" priority="48" stopIfTrue="1" operator="containsText" text="низкий">
      <formula>NOT(ISERROR(SEARCH("низкий",E7)))</formula>
    </cfRule>
    <cfRule type="containsText" dxfId="81" priority="49" stopIfTrue="1" operator="containsText" text="норма">
      <formula>NOT(ISERROR(SEARCH("норма",E7)))</formula>
    </cfRule>
  </conditionalFormatting>
  <conditionalFormatting sqref="E20">
    <cfRule type="containsText" dxfId="80" priority="29" operator="containsText" text="высокий">
      <formula>NOT(ISERROR(SEARCH("высокий",E20)))</formula>
    </cfRule>
    <cfRule type="containsText" dxfId="79" priority="30" operator="containsText" text="низкий">
      <formula>NOT(ISERROR(SEARCH("низкий",E20)))</formula>
    </cfRule>
  </conditionalFormatting>
  <conditionalFormatting sqref="E17:E19">
    <cfRule type="containsText" dxfId="78" priority="22" operator="containsText" text="высокий">
      <formula>NOT(ISERROR(SEARCH("высокий",E17)))</formula>
    </cfRule>
    <cfRule type="containsText" dxfId="77" priority="23" operator="containsText" text="норма">
      <formula>NOT(ISERROR(SEARCH("норма",E17)))</formula>
    </cfRule>
    <cfRule type="containsText" dxfId="76" priority="24" operator="containsText" text="низкий">
      <formula>NOT(ISERROR(SEARCH("низкий",E17)))</formula>
    </cfRule>
    <cfRule type="containsText" dxfId="75" priority="25" operator="containsText" text="очень высокий">
      <formula>NOT(ISERROR(SEARCH("очень высокий",E17)))</formula>
    </cfRule>
    <cfRule type="containsText" dxfId="74" priority="26" operator="containsText" text="ниже нормы">
      <formula>NOT(ISERROR(SEARCH("ниже нормы",E17)))</formula>
    </cfRule>
    <cfRule type="containsText" dxfId="73" priority="27" operator="containsText" text="очень высокий">
      <formula>NOT(ISERROR(SEARCH("очень высокий",E17)))</formula>
    </cfRule>
    <cfRule type="containsText" dxfId="72" priority="28" operator="containsText" text="очень высокий">
      <formula>NOT(ISERROR(SEARCH("очень высокий",E17)))</formula>
    </cfRule>
  </conditionalFormatting>
  <conditionalFormatting sqref="E23">
    <cfRule type="containsText" dxfId="71" priority="19" operator="containsText" text="высокий">
      <formula>NOT(ISERROR(SEARCH("высокий",E23)))</formula>
    </cfRule>
    <cfRule type="containsText" dxfId="70" priority="20" operator="containsText" text="норма">
      <formula>NOT(ISERROR(SEARCH("норма",E23)))</formula>
    </cfRule>
    <cfRule type="containsText" dxfId="69" priority="21" operator="containsText" text="низкий">
      <formula>NOT(ISERROR(SEARCH("низкий",E23)))</formula>
    </cfRule>
  </conditionalFormatting>
  <conditionalFormatting sqref="E7:F9">
    <cfRule type="containsText" dxfId="68" priority="16" operator="containsText" text="сформирован">
      <formula>NOT(ISERROR(SEARCH("сформирован",E7)))</formula>
    </cfRule>
    <cfRule type="containsText" dxfId="67" priority="17" operator="containsText" text="в стадии формирования">
      <formula>NOT(ISERROR(SEARCH("в стадии формирования",E7)))</formula>
    </cfRule>
    <cfRule type="containsText" dxfId="66" priority="18" operator="containsText" text="не сформирован">
      <formula>NOT(ISERROR(SEARCH("не сформирован",E7)))</formula>
    </cfRule>
  </conditionalFormatting>
  <conditionalFormatting sqref="E11:F15">
    <cfRule type="containsText" dxfId="65" priority="13" operator="containsText" text="сформирован">
      <formula>NOT(ISERROR(SEARCH("сформирован",E11)))</formula>
    </cfRule>
    <cfRule type="containsText" dxfId="64" priority="14" operator="containsText" text="в стадии формирования">
      <formula>NOT(ISERROR(SEARCH("в стадии формирования",E11)))</formula>
    </cfRule>
    <cfRule type="containsText" dxfId="63" priority="15" operator="containsText" text="не сформирован">
      <formula>NOT(ISERROR(SEARCH("не сформирован",E11)))</formula>
    </cfRule>
  </conditionalFormatting>
  <conditionalFormatting sqref="E17:F19">
    <cfRule type="containsText" dxfId="62" priority="10" operator="containsText" text="сформирован">
      <formula>NOT(ISERROR(SEARCH("сформирован",E17)))</formula>
    </cfRule>
    <cfRule type="containsText" dxfId="61" priority="11" operator="containsText" text="в стадии формирования">
      <formula>NOT(ISERROR(SEARCH("в стадии формирования",E17)))</formula>
    </cfRule>
    <cfRule type="containsText" dxfId="60" priority="12" operator="containsText" text="не сформирован">
      <formula>NOT(ISERROR(SEARCH("не сформирован",E17)))</formula>
    </cfRule>
  </conditionalFormatting>
  <conditionalFormatting sqref="E21:F22">
    <cfRule type="containsText" dxfId="59" priority="7" operator="containsText" text="сформирован">
      <formula>NOT(ISERROR(SEARCH("сформирован",E21)))</formula>
    </cfRule>
    <cfRule type="containsText" dxfId="58" priority="8" operator="containsText" text="в стадии формирования">
      <formula>NOT(ISERROR(SEARCH("в стадии формирования",E21)))</formula>
    </cfRule>
    <cfRule type="containsText" dxfId="57" priority="9" operator="containsText" text="не сформирован">
      <formula>NOT(ISERROR(SEARCH("не сформирован",E21)))</formula>
    </cfRule>
  </conditionalFormatting>
  <conditionalFormatting sqref="E24:E25">
    <cfRule type="containsText" dxfId="56" priority="4" operator="containsText" text="сформирован">
      <formula>NOT(ISERROR(SEARCH("сформирован",E24)))</formula>
    </cfRule>
    <cfRule type="containsText" dxfId="55" priority="5" operator="containsText" text="в стадии формирования">
      <formula>NOT(ISERROR(SEARCH("в стадии формирования",E24)))</formula>
    </cfRule>
    <cfRule type="containsText" dxfId="54" priority="6" operator="containsText" text="не сформирован">
      <formula>NOT(ISERROR(SEARCH("не сформирован",E24)))</formula>
    </cfRule>
  </conditionalFormatting>
  <conditionalFormatting sqref="E6:F23 E24:E25">
    <cfRule type="containsText" dxfId="53" priority="1" operator="containsText" text="не сформирован">
      <formula>NOT(ISERROR(SEARCH("не сформирован",E6)))</formula>
    </cfRule>
    <cfRule type="containsText" dxfId="52" priority="2" operator="containsText" text="в стадии формирования">
      <formula>NOT(ISERROR(SEARCH("в стадии формирования",E6)))</formula>
    </cfRule>
    <cfRule type="containsText" dxfId="51" priority="3" operator="containsText" text="сформирован">
      <formula>NOT(ISERROR(SEARCH("сформирован",E6)))</formula>
    </cfRule>
  </conditionalFormatting>
  <pageMargins left="0.61" right="0.31496062992125984" top="0.52" bottom="0.35433070866141736" header="0" footer="0"/>
  <pageSetup paperSize="9" orientation="portrait" r:id="rId1"/>
  <colBreaks count="1" manualBreakCount="1">
    <brk id="9"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E1" workbookViewId="0">
      <selection activeCell="I3" sqref="I3"/>
    </sheetView>
  </sheetViews>
  <sheetFormatPr defaultColWidth="9.140625" defaultRowHeight="15" x14ac:dyDescent="0.25"/>
  <cols>
    <col min="1" max="1" width="26.85546875" style="1" customWidth="1"/>
    <col min="2" max="2" width="22.42578125" style="1" customWidth="1"/>
    <col min="3" max="3" width="27" style="1" customWidth="1"/>
    <col min="4" max="4" width="25.42578125" style="1" customWidth="1"/>
    <col min="5" max="5" width="27.140625" style="1" customWidth="1"/>
    <col min="6" max="6" width="26.5703125" style="1" customWidth="1"/>
    <col min="7" max="7" width="21.140625" style="1" customWidth="1"/>
    <col min="8" max="8" width="25.85546875" style="1" customWidth="1"/>
    <col min="9" max="9" width="36.28515625" style="1" customWidth="1"/>
    <col min="10" max="10" width="23.5703125" style="1" customWidth="1"/>
    <col min="11" max="11" width="27.5703125" style="1" customWidth="1"/>
    <col min="12" max="12" width="30" style="1" customWidth="1"/>
    <col min="13" max="13" width="21.85546875" style="1" customWidth="1"/>
    <col min="14" max="14" width="33.140625" style="1" customWidth="1"/>
    <col min="15" max="15" width="36.140625" style="1" customWidth="1"/>
    <col min="16" max="16384" width="9.140625" style="1"/>
  </cols>
  <sheetData>
    <row r="1" spans="1:16" ht="15.75" thickBot="1" x14ac:dyDescent="0.3">
      <c r="A1" s="492" t="s">
        <v>12</v>
      </c>
      <c r="B1" s="492"/>
      <c r="C1" s="492"/>
      <c r="D1" s="492" t="s">
        <v>68</v>
      </c>
      <c r="E1" s="492"/>
      <c r="F1" s="492"/>
      <c r="G1" s="492" t="s">
        <v>67</v>
      </c>
      <c r="H1" s="492"/>
      <c r="I1" s="492"/>
      <c r="J1" s="492" t="s">
        <v>87</v>
      </c>
      <c r="K1" s="492"/>
      <c r="L1" s="492"/>
      <c r="M1" s="489" t="s">
        <v>107</v>
      </c>
      <c r="N1" s="490"/>
      <c r="O1" s="491"/>
    </row>
    <row r="2" spans="1:16" ht="47.25" x14ac:dyDescent="0.25">
      <c r="A2" s="28" t="s">
        <v>4</v>
      </c>
      <c r="B2" s="29" t="s">
        <v>13</v>
      </c>
      <c r="C2" s="36" t="s">
        <v>14</v>
      </c>
      <c r="D2" s="39" t="s">
        <v>33</v>
      </c>
      <c r="E2" s="27" t="s">
        <v>34</v>
      </c>
      <c r="F2" s="40" t="s">
        <v>35</v>
      </c>
      <c r="G2" s="28" t="s">
        <v>33</v>
      </c>
      <c r="H2" s="29" t="s">
        <v>51</v>
      </c>
      <c r="I2" s="43" t="s">
        <v>14</v>
      </c>
      <c r="J2" s="28" t="s">
        <v>33</v>
      </c>
      <c r="K2" s="49" t="s">
        <v>51</v>
      </c>
      <c r="L2" s="30" t="s">
        <v>69</v>
      </c>
      <c r="M2" s="28" t="s">
        <v>33</v>
      </c>
      <c r="N2" s="29" t="s">
        <v>51</v>
      </c>
      <c r="O2" s="43" t="s">
        <v>14</v>
      </c>
      <c r="P2" s="5"/>
    </row>
    <row r="3" spans="1:16" ht="189" x14ac:dyDescent="0.25">
      <c r="A3" s="31" t="s">
        <v>15</v>
      </c>
      <c r="B3" s="21" t="s">
        <v>16</v>
      </c>
      <c r="C3" s="37" t="s">
        <v>17</v>
      </c>
      <c r="D3" s="31" t="s">
        <v>36</v>
      </c>
      <c r="E3" s="21" t="s">
        <v>37</v>
      </c>
      <c r="F3" s="37" t="s">
        <v>38</v>
      </c>
      <c r="G3" s="44" t="s">
        <v>52</v>
      </c>
      <c r="H3" s="22" t="s">
        <v>53</v>
      </c>
      <c r="I3" s="45" t="s">
        <v>54</v>
      </c>
      <c r="J3" s="31" t="s">
        <v>70</v>
      </c>
      <c r="K3" s="21" t="s">
        <v>71</v>
      </c>
      <c r="L3" s="32" t="s">
        <v>72</v>
      </c>
      <c r="M3" s="50" t="s">
        <v>89</v>
      </c>
      <c r="N3" s="23" t="s">
        <v>105</v>
      </c>
      <c r="O3" s="51" t="s">
        <v>106</v>
      </c>
      <c r="P3" s="5"/>
    </row>
    <row r="4" spans="1:16" ht="141.75" x14ac:dyDescent="0.25">
      <c r="A4" s="31" t="s">
        <v>18</v>
      </c>
      <c r="B4" s="21" t="s">
        <v>19</v>
      </c>
      <c r="C4" s="37" t="s">
        <v>20</v>
      </c>
      <c r="D4" s="31" t="s">
        <v>39</v>
      </c>
      <c r="E4" s="21" t="s">
        <v>40</v>
      </c>
      <c r="F4" s="37" t="s">
        <v>41</v>
      </c>
      <c r="G4" s="44" t="s">
        <v>55</v>
      </c>
      <c r="H4" s="21" t="s">
        <v>56</v>
      </c>
      <c r="I4" s="45" t="s">
        <v>110</v>
      </c>
      <c r="J4" s="31" t="s">
        <v>73</v>
      </c>
      <c r="K4" s="21" t="s">
        <v>74</v>
      </c>
      <c r="L4" s="32" t="s">
        <v>75</v>
      </c>
      <c r="M4" s="50" t="s">
        <v>90</v>
      </c>
      <c r="N4" s="23" t="s">
        <v>103</v>
      </c>
      <c r="O4" s="52" t="s">
        <v>104</v>
      </c>
      <c r="P4" s="5"/>
    </row>
    <row r="5" spans="1:16" ht="204.75" x14ac:dyDescent="0.25">
      <c r="A5" s="31" t="s">
        <v>21</v>
      </c>
      <c r="B5" s="21" t="s">
        <v>22</v>
      </c>
      <c r="C5" s="37" t="s">
        <v>23</v>
      </c>
      <c r="D5" s="31" t="s">
        <v>42</v>
      </c>
      <c r="E5" s="21" t="s">
        <v>43</v>
      </c>
      <c r="F5" s="37" t="s">
        <v>44</v>
      </c>
      <c r="G5" s="44" t="s">
        <v>57</v>
      </c>
      <c r="H5" s="22" t="s">
        <v>58</v>
      </c>
      <c r="I5" s="45" t="s">
        <v>59</v>
      </c>
      <c r="J5" s="31" t="s">
        <v>76</v>
      </c>
      <c r="K5" s="21" t="s">
        <v>77</v>
      </c>
      <c r="L5" s="32" t="s">
        <v>78</v>
      </c>
      <c r="M5" s="53" t="s">
        <v>91</v>
      </c>
      <c r="N5" s="23" t="s">
        <v>101</v>
      </c>
      <c r="O5" s="54" t="s">
        <v>102</v>
      </c>
      <c r="P5" s="5"/>
    </row>
    <row r="6" spans="1:16" ht="157.5" x14ac:dyDescent="0.25">
      <c r="A6" s="31" t="s">
        <v>24</v>
      </c>
      <c r="B6" s="21" t="s">
        <v>25</v>
      </c>
      <c r="C6" s="37" t="s">
        <v>26</v>
      </c>
      <c r="D6" s="31" t="s">
        <v>45</v>
      </c>
      <c r="E6" s="21" t="s">
        <v>46</v>
      </c>
      <c r="F6" s="37" t="s">
        <v>47</v>
      </c>
      <c r="G6" s="31" t="s">
        <v>60</v>
      </c>
      <c r="H6" s="22" t="s">
        <v>61</v>
      </c>
      <c r="I6" s="45" t="s">
        <v>109</v>
      </c>
      <c r="J6" s="31" t="s">
        <v>79</v>
      </c>
      <c r="K6" s="21" t="s">
        <v>80</v>
      </c>
      <c r="L6" s="32" t="s">
        <v>81</v>
      </c>
      <c r="M6" s="55" t="s">
        <v>92</v>
      </c>
      <c r="N6" s="23" t="s">
        <v>88</v>
      </c>
      <c r="O6" s="54" t="s">
        <v>93</v>
      </c>
      <c r="P6" s="5"/>
    </row>
    <row r="7" spans="1:16" ht="126" customHeight="1" thickBot="1" x14ac:dyDescent="0.3">
      <c r="A7" s="31" t="s">
        <v>27</v>
      </c>
      <c r="B7" s="21" t="s">
        <v>28</v>
      </c>
      <c r="C7" s="37" t="s">
        <v>29</v>
      </c>
      <c r="D7" s="33" t="s">
        <v>48</v>
      </c>
      <c r="E7" s="34" t="s">
        <v>49</v>
      </c>
      <c r="F7" s="41" t="s">
        <v>50</v>
      </c>
      <c r="G7" s="44" t="s">
        <v>62</v>
      </c>
      <c r="H7" s="22" t="s">
        <v>63</v>
      </c>
      <c r="I7" s="45" t="s">
        <v>108</v>
      </c>
      <c r="J7" s="31" t="s">
        <v>82</v>
      </c>
      <c r="K7" s="21" t="s">
        <v>83</v>
      </c>
      <c r="L7" s="32" t="s">
        <v>84</v>
      </c>
      <c r="M7" s="55" t="s">
        <v>94</v>
      </c>
      <c r="N7" s="23" t="s">
        <v>99</v>
      </c>
      <c r="O7" s="54" t="s">
        <v>98</v>
      </c>
      <c r="P7" s="5"/>
    </row>
    <row r="8" spans="1:16" ht="189.75" thickBot="1" x14ac:dyDescent="0.3">
      <c r="A8" s="33" t="s">
        <v>30</v>
      </c>
      <c r="B8" s="34" t="s">
        <v>31</v>
      </c>
      <c r="C8" s="35" t="s">
        <v>32</v>
      </c>
      <c r="D8" s="38"/>
      <c r="E8" s="6"/>
      <c r="F8" s="42"/>
      <c r="G8" s="46" t="s">
        <v>64</v>
      </c>
      <c r="H8" s="47" t="s">
        <v>65</v>
      </c>
      <c r="I8" s="48" t="s">
        <v>66</v>
      </c>
      <c r="J8" s="33" t="s">
        <v>85</v>
      </c>
      <c r="K8" s="34" t="s">
        <v>86</v>
      </c>
      <c r="L8" s="35" t="s">
        <v>100</v>
      </c>
      <c r="M8" s="56" t="s">
        <v>95</v>
      </c>
      <c r="N8" s="57" t="s">
        <v>96</v>
      </c>
      <c r="O8" s="58" t="s">
        <v>97</v>
      </c>
      <c r="P8" s="5"/>
    </row>
    <row r="9" spans="1:16" ht="15" customHeight="1" x14ac:dyDescent="0.25">
      <c r="A9" s="6"/>
      <c r="B9" s="6"/>
      <c r="C9" s="6"/>
      <c r="G9" s="6"/>
      <c r="H9" s="6"/>
      <c r="I9" s="6"/>
      <c r="J9" s="6"/>
      <c r="K9" s="6"/>
      <c r="L9" s="6"/>
      <c r="M9" s="24"/>
      <c r="N9" s="25"/>
      <c r="O9" s="26"/>
    </row>
  </sheetData>
  <mergeCells count="5">
    <mergeCell ref="M1:O1"/>
    <mergeCell ref="A1:C1"/>
    <mergeCell ref="D1:F1"/>
    <mergeCell ref="G1:I1"/>
    <mergeCell ref="J1:L1"/>
  </mergeCells>
  <phoneticPr fontId="0"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E40"/>
  <sheetViews>
    <sheetView topLeftCell="Z1" zoomScale="70" zoomScaleNormal="70" workbookViewId="0">
      <selection activeCell="AN5" sqref="AN5:BB35"/>
    </sheetView>
  </sheetViews>
  <sheetFormatPr defaultColWidth="9.140625" defaultRowHeight="15" x14ac:dyDescent="0.25"/>
  <cols>
    <col min="1" max="1" width="9.140625" style="82"/>
    <col min="2" max="2" width="22.5703125" style="82" customWidth="1"/>
    <col min="3" max="27" width="9.140625" style="82"/>
    <col min="28" max="31" width="9.140625" style="114"/>
    <col min="32" max="37" width="9.140625" style="82"/>
    <col min="38" max="39" width="9.140625" style="114"/>
    <col min="40" max="54" width="9.140625" style="82"/>
    <col min="55" max="56" width="9.140625" style="114"/>
    <col min="57" max="16384" width="9.140625" style="93"/>
  </cols>
  <sheetData>
    <row r="1" spans="1:57" ht="15.75" thickBot="1" x14ac:dyDescent="0.3">
      <c r="A1" s="325" t="s">
        <v>119</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row>
    <row r="2" spans="1:57" ht="45" customHeight="1" thickBot="1" x14ac:dyDescent="0.3">
      <c r="A2" s="335" t="str">
        <f>список!A1</f>
        <v>№</v>
      </c>
      <c r="B2" s="338" t="str">
        <f>список!B1</f>
        <v>Фамилия, имя воспитанника</v>
      </c>
      <c r="C2" s="335" t="str">
        <f>список!C1</f>
        <v xml:space="preserve">дата </v>
      </c>
      <c r="D2" s="327" t="s">
        <v>120</v>
      </c>
      <c r="E2" s="327"/>
      <c r="F2" s="327"/>
      <c r="G2" s="327"/>
      <c r="H2" s="327"/>
      <c r="I2" s="327"/>
      <c r="J2" s="327"/>
      <c r="K2" s="327"/>
      <c r="L2" s="327"/>
      <c r="M2" s="327"/>
      <c r="N2" s="327"/>
      <c r="O2" s="327"/>
      <c r="P2" s="327"/>
      <c r="Q2" s="327"/>
      <c r="R2" s="327"/>
      <c r="S2" s="327"/>
      <c r="T2" s="327"/>
      <c r="U2" s="327"/>
      <c r="V2" s="327"/>
      <c r="W2" s="327"/>
      <c r="X2" s="327"/>
      <c r="Y2" s="327"/>
      <c r="Z2" s="327"/>
      <c r="AA2" s="327"/>
      <c r="AB2" s="327"/>
      <c r="AC2" s="328"/>
      <c r="AD2" s="190"/>
      <c r="AE2" s="190"/>
      <c r="AF2" s="329" t="s">
        <v>123</v>
      </c>
      <c r="AG2" s="330"/>
      <c r="AH2" s="330"/>
      <c r="AI2" s="330"/>
      <c r="AJ2" s="330"/>
      <c r="AK2" s="330"/>
      <c r="AL2" s="330"/>
      <c r="AM2" s="331"/>
      <c r="AN2" s="332" t="s">
        <v>124</v>
      </c>
      <c r="AO2" s="333"/>
      <c r="AP2" s="333"/>
      <c r="AQ2" s="333"/>
      <c r="AR2" s="333"/>
      <c r="AS2" s="333"/>
      <c r="AT2" s="333"/>
      <c r="AU2" s="333"/>
      <c r="AV2" s="333"/>
      <c r="AW2" s="333"/>
      <c r="AX2" s="333"/>
      <c r="AY2" s="333"/>
      <c r="AZ2" s="333"/>
      <c r="BA2" s="333"/>
      <c r="BB2" s="333"/>
      <c r="BC2" s="333"/>
      <c r="BD2" s="334"/>
      <c r="BE2" s="127"/>
    </row>
    <row r="3" spans="1:57" ht="27.75" customHeight="1" thickBot="1" x14ac:dyDescent="0.3">
      <c r="A3" s="336"/>
      <c r="B3" s="339"/>
      <c r="C3" s="341"/>
      <c r="D3" s="343" t="s">
        <v>121</v>
      </c>
      <c r="E3" s="344"/>
      <c r="F3" s="344"/>
      <c r="G3" s="344"/>
      <c r="H3" s="344"/>
      <c r="I3" s="344"/>
      <c r="J3" s="344"/>
      <c r="K3" s="344"/>
      <c r="L3" s="344"/>
      <c r="M3" s="344"/>
      <c r="N3" s="344"/>
      <c r="O3" s="344"/>
      <c r="P3" s="345"/>
      <c r="Q3" s="343" t="s">
        <v>122</v>
      </c>
      <c r="R3" s="344"/>
      <c r="S3" s="344"/>
      <c r="T3" s="344"/>
      <c r="U3" s="344"/>
      <c r="V3" s="344"/>
      <c r="W3" s="344"/>
      <c r="X3" s="344"/>
      <c r="Y3" s="344"/>
      <c r="Z3" s="344"/>
      <c r="AA3" s="344"/>
      <c r="AB3" s="344"/>
      <c r="AC3" s="345"/>
      <c r="AD3" s="318" t="s">
        <v>0</v>
      </c>
      <c r="AE3" s="319"/>
      <c r="AF3" s="316" t="s">
        <v>191</v>
      </c>
      <c r="AG3" s="323" t="s">
        <v>192</v>
      </c>
      <c r="AH3" s="323" t="s">
        <v>306</v>
      </c>
      <c r="AI3" s="323" t="s">
        <v>193</v>
      </c>
      <c r="AJ3" s="323" t="s">
        <v>307</v>
      </c>
      <c r="AK3" s="323" t="s">
        <v>308</v>
      </c>
      <c r="AL3" s="350" t="s">
        <v>0</v>
      </c>
      <c r="AM3" s="350"/>
      <c r="AN3" s="323" t="s">
        <v>194</v>
      </c>
      <c r="AO3" s="323" t="s">
        <v>195</v>
      </c>
      <c r="AP3" s="323" t="s">
        <v>197</v>
      </c>
      <c r="AQ3" s="323" t="s">
        <v>198</v>
      </c>
      <c r="AR3" s="323" t="s">
        <v>199</v>
      </c>
      <c r="AS3" s="323" t="s">
        <v>196</v>
      </c>
      <c r="AT3" s="323" t="s">
        <v>200</v>
      </c>
      <c r="AU3" s="323" t="s">
        <v>201</v>
      </c>
      <c r="AV3" s="323" t="s">
        <v>202</v>
      </c>
      <c r="AW3" s="323" t="s">
        <v>203</v>
      </c>
      <c r="AX3" s="323" t="s">
        <v>204</v>
      </c>
      <c r="AY3" s="323" t="s">
        <v>205</v>
      </c>
      <c r="AZ3" s="323" t="s">
        <v>206</v>
      </c>
      <c r="BA3" s="323" t="s">
        <v>207</v>
      </c>
      <c r="BB3" s="323" t="s">
        <v>208</v>
      </c>
      <c r="BC3" s="347" t="s">
        <v>0</v>
      </c>
      <c r="BD3" s="348"/>
      <c r="BE3" s="127"/>
    </row>
    <row r="4" spans="1:57" ht="329.25" customHeight="1" thickBot="1" x14ac:dyDescent="0.3">
      <c r="A4" s="337"/>
      <c r="B4" s="340"/>
      <c r="C4" s="342"/>
      <c r="D4" s="132" t="s">
        <v>169</v>
      </c>
      <c r="E4" s="132" t="s">
        <v>170</v>
      </c>
      <c r="F4" s="132" t="s">
        <v>171</v>
      </c>
      <c r="G4" s="132" t="s">
        <v>172</v>
      </c>
      <c r="H4" s="132" t="s">
        <v>173</v>
      </c>
      <c r="I4" s="132" t="s">
        <v>174</v>
      </c>
      <c r="J4" s="132" t="s">
        <v>175</v>
      </c>
      <c r="K4" s="132" t="s">
        <v>176</v>
      </c>
      <c r="L4" s="132" t="s">
        <v>177</v>
      </c>
      <c r="M4" s="132" t="s">
        <v>178</v>
      </c>
      <c r="N4" s="132" t="s">
        <v>179</v>
      </c>
      <c r="O4" s="322" t="s">
        <v>277</v>
      </c>
      <c r="P4" s="319"/>
      <c r="Q4" s="132" t="s">
        <v>180</v>
      </c>
      <c r="R4" s="132" t="s">
        <v>181</v>
      </c>
      <c r="S4" s="132" t="s">
        <v>182</v>
      </c>
      <c r="T4" s="132" t="s">
        <v>183</v>
      </c>
      <c r="U4" s="132" t="s">
        <v>184</v>
      </c>
      <c r="V4" s="132" t="s">
        <v>185</v>
      </c>
      <c r="W4" s="132" t="s">
        <v>186</v>
      </c>
      <c r="X4" s="132" t="s">
        <v>187</v>
      </c>
      <c r="Y4" s="132" t="s">
        <v>188</v>
      </c>
      <c r="Z4" s="132" t="s">
        <v>189</v>
      </c>
      <c r="AA4" s="206" t="s">
        <v>190</v>
      </c>
      <c r="AB4" s="322" t="s">
        <v>277</v>
      </c>
      <c r="AC4" s="319"/>
      <c r="AD4" s="320"/>
      <c r="AE4" s="321"/>
      <c r="AF4" s="317"/>
      <c r="AG4" s="324"/>
      <c r="AH4" s="324"/>
      <c r="AI4" s="324"/>
      <c r="AJ4" s="324"/>
      <c r="AK4" s="324"/>
      <c r="AL4" s="351"/>
      <c r="AM4" s="351"/>
      <c r="AN4" s="346"/>
      <c r="AO4" s="346"/>
      <c r="AP4" s="346"/>
      <c r="AQ4" s="346"/>
      <c r="AR4" s="346"/>
      <c r="AS4" s="346"/>
      <c r="AT4" s="346"/>
      <c r="AU4" s="346"/>
      <c r="AV4" s="346"/>
      <c r="AW4" s="346"/>
      <c r="AX4" s="346"/>
      <c r="AY4" s="346"/>
      <c r="AZ4" s="346"/>
      <c r="BA4" s="346"/>
      <c r="BB4" s="346"/>
      <c r="BC4" s="349"/>
      <c r="BD4" s="321"/>
      <c r="BE4" s="127"/>
    </row>
    <row r="5" spans="1:57" x14ac:dyDescent="0.25">
      <c r="A5" s="82">
        <f>список!A2</f>
        <v>1</v>
      </c>
      <c r="B5" s="145" t="str">
        <f>IF(список!B2="","",список!B2)</f>
        <v/>
      </c>
      <c r="C5" s="82" t="str">
        <f>IF(список!C2="","",список!C2)</f>
        <v/>
      </c>
      <c r="D5" s="191"/>
      <c r="E5" s="192"/>
      <c r="F5" s="192"/>
      <c r="G5" s="192"/>
      <c r="H5" s="192"/>
      <c r="I5" s="192"/>
      <c r="J5" s="192"/>
      <c r="K5" s="192"/>
      <c r="L5" s="83"/>
      <c r="M5" s="83"/>
      <c r="N5" s="228"/>
      <c r="O5" s="232" t="str">
        <f>IF(D5="","",IF(E5="","",IF(F5="","",IF(G5="","",IF(H5="","",IF(I5="","",IF(J5="","",IF(K5="","",IF(L5="","",IF(M5="","",IF(N5="","",SUM(D5:N5)/11)))))))))))</f>
        <v/>
      </c>
      <c r="P5" s="233" t="str">
        <f>IF(O5="","",IF(O5&gt;1.5,"сформирован",IF(O5&lt;0.5,"не сформирован", "в стадии формирования")))</f>
        <v/>
      </c>
      <c r="Q5" s="191"/>
      <c r="R5" s="192"/>
      <c r="S5" s="192"/>
      <c r="T5" s="192"/>
      <c r="U5" s="192"/>
      <c r="V5" s="192"/>
      <c r="W5" s="192"/>
      <c r="X5" s="192"/>
      <c r="Y5" s="194"/>
      <c r="Z5" s="194"/>
      <c r="AA5" s="246"/>
      <c r="AB5" s="234" t="str">
        <f>IF(Q5="","",IF(R5="","",IF(S5="","",IF(T5="","",IF(U5="","",IF(V5="","",IF(W5="","",IF(X5="","",IF(Y5="","",IF(Z5="","",IF(AA5="","",SUM(Q5:AA5)/11)))))))))))</f>
        <v/>
      </c>
      <c r="AC5" s="270" t="str">
        <f>IF(AB5="","",IF(AB5&gt;1.5,"сформирован",IF(AB5&lt;0.5,"не сформирован", "в стадии формирования")))</f>
        <v/>
      </c>
      <c r="AD5" s="271" t="str">
        <f t="shared" ref="AD5:AD39" si="0">IF(O5="","",IF(AB5="","",SUM(O5+AB5)/2))</f>
        <v/>
      </c>
      <c r="AE5" s="235" t="str">
        <f>IF(AD5="","",IF(AD5&gt;1.5,"сформирован",IF(AD5&lt;0.5,"не сформирован", "в стадии формирования")))</f>
        <v/>
      </c>
      <c r="AF5" s="193"/>
      <c r="AG5" s="192"/>
      <c r="AH5" s="192"/>
      <c r="AI5" s="194"/>
      <c r="AJ5" s="194"/>
      <c r="AK5" s="314"/>
      <c r="AL5" s="238" t="str">
        <f>IF(AF5="","",IF(AG5="","",IF(AH5="","",IF(AI5="","",IF(AJ5="","",IF(AK5="","",SUM(AF5:AK5)/6))))))</f>
        <v/>
      </c>
      <c r="AM5" s="239" t="str">
        <f>IF(AL5="","",IF(AL5&gt;1.5,"сформирован",IF(AL5&lt;0.5,"не сформирован","в стадии формирования")))</f>
        <v/>
      </c>
      <c r="AN5" s="191"/>
      <c r="AO5" s="192"/>
      <c r="AP5" s="192"/>
      <c r="AQ5" s="192"/>
      <c r="AR5" s="192"/>
      <c r="AS5" s="192"/>
      <c r="AT5" s="192"/>
      <c r="AU5" s="192"/>
      <c r="AV5" s="194"/>
      <c r="AW5" s="194"/>
      <c r="AX5" s="194"/>
      <c r="AY5" s="194"/>
      <c r="AZ5" s="192"/>
      <c r="BA5" s="192"/>
      <c r="BB5" s="192"/>
      <c r="BC5" s="240" t="str">
        <f>IF(AN5="","",IF(AO5="","",IF(AP5="","",IF(AQ5="","",IF(AR5="","",IF(AS5="","",IF(AT5="","",IF(AU5="","",IF(AV5="","",IF(AW5="","",IF(AX5="","",IF(AY5="","",IF(AZ5="","",IF(BA5="","",IF(BB5="","",(SUM(AN5:BB5)/15))))))))))))))))</f>
        <v/>
      </c>
      <c r="BD5" s="241" t="str">
        <f>IF(BC5="","",IF(BC5&gt;1.5,"сформирован",IF(BC5&lt;0.5,"не сформирован", "в стадии формирования")))</f>
        <v/>
      </c>
      <c r="BE5" s="127"/>
    </row>
    <row r="6" spans="1:57" x14ac:dyDescent="0.25">
      <c r="A6" s="82">
        <f>список!A3</f>
        <v>2</v>
      </c>
      <c r="B6" s="145" t="str">
        <f>IF(список!B3="","",список!B3)</f>
        <v/>
      </c>
      <c r="C6" s="82">
        <f>IF(список!C3="","",список!C3)</f>
        <v>0</v>
      </c>
      <c r="D6" s="191"/>
      <c r="E6" s="193"/>
      <c r="F6" s="193"/>
      <c r="G6" s="193"/>
      <c r="H6" s="193"/>
      <c r="I6" s="193"/>
      <c r="J6" s="193"/>
      <c r="K6" s="193"/>
      <c r="L6" s="83"/>
      <c r="M6" s="83"/>
      <c r="N6" s="228"/>
      <c r="O6" s="244" t="str">
        <f t="shared" ref="O6:O39" si="1">IF(D6="","",IF(E6="","",IF(F6="","",IF(G6="","",IF(H6="","",IF(I6="","",IF(J6="","",IF(K6="","",IF(L6="","",IF(M6="","",IF(N6="","",SUM(D6:N6)/11)))))))))))</f>
        <v/>
      </c>
      <c r="P6" s="245" t="str">
        <f t="shared" ref="P6:P39" si="2">IF(O6="","",IF(O6&gt;1.5,"сформирован",IF(O6&lt;0.5,"не сформирован", "в стадии формирования")))</f>
        <v/>
      </c>
      <c r="Q6" s="191"/>
      <c r="R6" s="193"/>
      <c r="S6" s="193"/>
      <c r="T6" s="193"/>
      <c r="U6" s="193"/>
      <c r="V6" s="193"/>
      <c r="W6" s="193"/>
      <c r="X6" s="193"/>
      <c r="Y6" s="193"/>
      <c r="Z6" s="193"/>
      <c r="AA6" s="237"/>
      <c r="AB6" s="236" t="str">
        <f t="shared" ref="AB6:AB39" si="3">IF(Q6="","",IF(R6="","",IF(S6="","",IF(T6="","",IF(U6="","",IF(V6="","",IF(W6="","",IF(X6="","",IF(Y6="","",IF(Z6="","",IF(AA6="","",SUM(Q6:AA6)/11)))))))))))</f>
        <v/>
      </c>
      <c r="AC6" s="277" t="str">
        <f t="shared" ref="AC6:AC39" si="4">IF(AB6="","",IF(AB6&gt;1.5,"сформирован",IF(AB6&lt;0.5,"не сформирован", "в стадии формирования")))</f>
        <v/>
      </c>
      <c r="AD6" s="272" t="str">
        <f t="shared" si="0"/>
        <v/>
      </c>
      <c r="AE6" s="273" t="str">
        <f t="shared" ref="AE6:AE39" si="5">IF(AD6="","",IF(AD6&gt;1.5,"сформирован",IF(AD6&lt;0.5,"не сформирован", "в стадии формирования")))</f>
        <v/>
      </c>
      <c r="AF6" s="193"/>
      <c r="AG6" s="193"/>
      <c r="AH6" s="193"/>
      <c r="AI6" s="193"/>
      <c r="AJ6" s="193"/>
      <c r="AK6" s="237"/>
      <c r="AL6" s="266" t="str">
        <f t="shared" ref="AL6:AL39" si="6">IF(AF6="","",IF(AG6="","",IF(AH6="","",IF(AI6="","",IF(AJ6="","",IF(AK6="","",SUM(AF6:AK6)/6))))))</f>
        <v/>
      </c>
      <c r="AM6" s="267" t="str">
        <f t="shared" ref="AM6:AM39" si="7">IF(AL6="","",IF(AL6&gt;1.5,"сформирован",IF(AL6&lt;0.5,"не сформирован","в стадии формирования")))</f>
        <v/>
      </c>
      <c r="AN6" s="191"/>
      <c r="AO6" s="193"/>
      <c r="AP6" s="193"/>
      <c r="AQ6" s="193"/>
      <c r="AR6" s="193"/>
      <c r="AS6" s="193"/>
      <c r="AT6" s="193"/>
      <c r="AU6" s="193"/>
      <c r="AV6" s="193"/>
      <c r="AW6" s="193"/>
      <c r="AX6" s="193"/>
      <c r="AY6" s="193"/>
      <c r="AZ6" s="193"/>
      <c r="BA6" s="193"/>
      <c r="BB6" s="193"/>
      <c r="BC6" s="262" t="str">
        <f t="shared" ref="BC6:BC39" si="8">IF(AN6="","",IF(AO6="","",IF(AP6="","",IF(AQ6="","",IF(AR6="","",IF(AS6="","",IF(AT6="","",IF(AU6="","",IF(AV6="","",IF(AW6="","",IF(AX6="","",IF(AY6="","",IF(AZ6="","",IF(BA6="","",IF(BB6="","",(SUM(AN6:BB6)/15))))))))))))))))</f>
        <v/>
      </c>
      <c r="BD6" s="263" t="str">
        <f t="shared" ref="BD6:BD39" si="9">IF(BC6="","",IF(BC6&gt;1.5,"сформирован",IF(BC6&lt;0.5,"не сформирован", "в стадии формирования")))</f>
        <v/>
      </c>
      <c r="BE6" s="127"/>
    </row>
    <row r="7" spans="1:57" x14ac:dyDescent="0.25">
      <c r="A7" s="82">
        <f>список!A4</f>
        <v>3</v>
      </c>
      <c r="B7" s="145" t="str">
        <f>IF(список!B4="","",список!B4)</f>
        <v/>
      </c>
      <c r="C7" s="82">
        <f>IF(список!C4="","",список!C4)</f>
        <v>0</v>
      </c>
      <c r="D7" s="191"/>
      <c r="E7" s="193"/>
      <c r="F7" s="193"/>
      <c r="G7" s="193"/>
      <c r="H7" s="193"/>
      <c r="I7" s="193"/>
      <c r="J7" s="193"/>
      <c r="K7" s="193"/>
      <c r="L7" s="83"/>
      <c r="M7" s="83"/>
      <c r="N7" s="228"/>
      <c r="O7" s="244" t="str">
        <f t="shared" si="1"/>
        <v/>
      </c>
      <c r="P7" s="245" t="str">
        <f t="shared" si="2"/>
        <v/>
      </c>
      <c r="Q7" s="191"/>
      <c r="R7" s="193"/>
      <c r="S7" s="193"/>
      <c r="T7" s="193"/>
      <c r="U7" s="193"/>
      <c r="V7" s="193"/>
      <c r="W7" s="193"/>
      <c r="X7" s="193"/>
      <c r="Y7" s="193"/>
      <c r="Z7" s="193"/>
      <c r="AA7" s="237"/>
      <c r="AB7" s="236" t="str">
        <f t="shared" si="3"/>
        <v/>
      </c>
      <c r="AC7" s="277" t="str">
        <f t="shared" si="4"/>
        <v/>
      </c>
      <c r="AD7" s="272" t="str">
        <f t="shared" si="0"/>
        <v/>
      </c>
      <c r="AE7" s="273" t="str">
        <f t="shared" si="5"/>
        <v/>
      </c>
      <c r="AF7" s="193"/>
      <c r="AG7" s="193"/>
      <c r="AH7" s="193"/>
      <c r="AI7" s="193"/>
      <c r="AJ7" s="193"/>
      <c r="AK7" s="237"/>
      <c r="AL7" s="266" t="str">
        <f t="shared" si="6"/>
        <v/>
      </c>
      <c r="AM7" s="267" t="str">
        <f t="shared" si="7"/>
        <v/>
      </c>
      <c r="AN7" s="191"/>
      <c r="AO7" s="193"/>
      <c r="AP7" s="193"/>
      <c r="AQ7" s="193"/>
      <c r="AR7" s="193"/>
      <c r="AS7" s="193"/>
      <c r="AT7" s="193"/>
      <c r="AU7" s="193"/>
      <c r="AV7" s="193"/>
      <c r="AW7" s="193"/>
      <c r="AX7" s="193"/>
      <c r="AY7" s="193"/>
      <c r="AZ7" s="193"/>
      <c r="BA7" s="193"/>
      <c r="BB7" s="193"/>
      <c r="BC7" s="262" t="str">
        <f t="shared" si="8"/>
        <v/>
      </c>
      <c r="BD7" s="263" t="str">
        <f t="shared" si="9"/>
        <v/>
      </c>
      <c r="BE7" s="127"/>
    </row>
    <row r="8" spans="1:57" x14ac:dyDescent="0.25">
      <c r="A8" s="82">
        <f>список!A5</f>
        <v>4</v>
      </c>
      <c r="B8" s="145" t="str">
        <f>IF(список!B5="","",список!B5)</f>
        <v/>
      </c>
      <c r="C8" s="82">
        <f>IF(список!C5="","",список!C5)</f>
        <v>0</v>
      </c>
      <c r="D8" s="191"/>
      <c r="E8" s="193"/>
      <c r="F8" s="193"/>
      <c r="G8" s="193"/>
      <c r="H8" s="193"/>
      <c r="I8" s="193"/>
      <c r="J8" s="193"/>
      <c r="K8" s="193"/>
      <c r="L8" s="83"/>
      <c r="M8" s="83"/>
      <c r="N8" s="228"/>
      <c r="O8" s="244" t="str">
        <f t="shared" si="1"/>
        <v/>
      </c>
      <c r="P8" s="245" t="str">
        <f t="shared" si="2"/>
        <v/>
      </c>
      <c r="Q8" s="191"/>
      <c r="R8" s="193"/>
      <c r="S8" s="193"/>
      <c r="T8" s="193"/>
      <c r="U8" s="193"/>
      <c r="V8" s="193"/>
      <c r="W8" s="193"/>
      <c r="X8" s="193"/>
      <c r="Y8" s="193"/>
      <c r="Z8" s="193"/>
      <c r="AA8" s="237"/>
      <c r="AB8" s="236" t="str">
        <f t="shared" si="3"/>
        <v/>
      </c>
      <c r="AC8" s="277" t="str">
        <f t="shared" si="4"/>
        <v/>
      </c>
      <c r="AD8" s="272" t="str">
        <f t="shared" si="0"/>
        <v/>
      </c>
      <c r="AE8" s="273" t="str">
        <f t="shared" si="5"/>
        <v/>
      </c>
      <c r="AF8" s="193"/>
      <c r="AG8" s="193"/>
      <c r="AH8" s="193"/>
      <c r="AI8" s="193"/>
      <c r="AJ8" s="193"/>
      <c r="AK8" s="237"/>
      <c r="AL8" s="266" t="str">
        <f t="shared" si="6"/>
        <v/>
      </c>
      <c r="AM8" s="267" t="str">
        <f t="shared" si="7"/>
        <v/>
      </c>
      <c r="AN8" s="191"/>
      <c r="AO8" s="193"/>
      <c r="AP8" s="193"/>
      <c r="AQ8" s="193"/>
      <c r="AR8" s="193"/>
      <c r="AS8" s="193"/>
      <c r="AT8" s="193"/>
      <c r="AU8" s="193"/>
      <c r="AV8" s="193"/>
      <c r="AW8" s="193"/>
      <c r="AX8" s="193"/>
      <c r="AY8" s="193"/>
      <c r="AZ8" s="193"/>
      <c r="BA8" s="193"/>
      <c r="BB8" s="193"/>
      <c r="BC8" s="262" t="str">
        <f t="shared" si="8"/>
        <v/>
      </c>
      <c r="BD8" s="263" t="str">
        <f t="shared" si="9"/>
        <v/>
      </c>
      <c r="BE8" s="127"/>
    </row>
    <row r="9" spans="1:57" x14ac:dyDescent="0.25">
      <c r="A9" s="82">
        <f>список!A6</f>
        <v>5</v>
      </c>
      <c r="B9" s="145" t="str">
        <f>IF(список!B6="","",список!B6)</f>
        <v/>
      </c>
      <c r="C9" s="82">
        <f>IF(список!C6="","",список!C6)</f>
        <v>0</v>
      </c>
      <c r="D9" s="191"/>
      <c r="E9" s="193"/>
      <c r="F9" s="193"/>
      <c r="G9" s="193"/>
      <c r="H9" s="193"/>
      <c r="I9" s="193"/>
      <c r="J9" s="193"/>
      <c r="K9" s="193"/>
      <c r="L9" s="83"/>
      <c r="M9" s="83"/>
      <c r="N9" s="228"/>
      <c r="O9" s="244" t="str">
        <f t="shared" si="1"/>
        <v/>
      </c>
      <c r="P9" s="245" t="str">
        <f t="shared" si="2"/>
        <v/>
      </c>
      <c r="Q9" s="191"/>
      <c r="R9" s="193"/>
      <c r="S9" s="193"/>
      <c r="T9" s="193"/>
      <c r="U9" s="193"/>
      <c r="V9" s="193"/>
      <c r="W9" s="193"/>
      <c r="X9" s="193"/>
      <c r="Y9" s="193"/>
      <c r="Z9" s="193"/>
      <c r="AA9" s="237"/>
      <c r="AB9" s="236" t="str">
        <f t="shared" si="3"/>
        <v/>
      </c>
      <c r="AC9" s="277" t="str">
        <f t="shared" si="4"/>
        <v/>
      </c>
      <c r="AD9" s="272" t="str">
        <f t="shared" si="0"/>
        <v/>
      </c>
      <c r="AE9" s="273" t="str">
        <f t="shared" si="5"/>
        <v/>
      </c>
      <c r="AF9" s="193"/>
      <c r="AG9" s="193"/>
      <c r="AH9" s="193"/>
      <c r="AI9" s="193"/>
      <c r="AJ9" s="193"/>
      <c r="AK9" s="237"/>
      <c r="AL9" s="266" t="str">
        <f t="shared" si="6"/>
        <v/>
      </c>
      <c r="AM9" s="267" t="str">
        <f t="shared" si="7"/>
        <v/>
      </c>
      <c r="AN9" s="191"/>
      <c r="AO9" s="193"/>
      <c r="AP9" s="193"/>
      <c r="AQ9" s="193"/>
      <c r="AR9" s="193"/>
      <c r="AS9" s="193"/>
      <c r="AT9" s="193"/>
      <c r="AU9" s="193"/>
      <c r="AV9" s="193"/>
      <c r="AW9" s="193"/>
      <c r="AX9" s="193"/>
      <c r="AY9" s="193"/>
      <c r="AZ9" s="193"/>
      <c r="BA9" s="193"/>
      <c r="BB9" s="193"/>
      <c r="BC9" s="262" t="str">
        <f t="shared" si="8"/>
        <v/>
      </c>
      <c r="BD9" s="263" t="str">
        <f t="shared" si="9"/>
        <v/>
      </c>
      <c r="BE9" s="127"/>
    </row>
    <row r="10" spans="1:57" x14ac:dyDescent="0.25">
      <c r="A10" s="82">
        <f>список!A7</f>
        <v>6</v>
      </c>
      <c r="B10" s="145" t="str">
        <f>IF(список!B7="","",список!B7)</f>
        <v/>
      </c>
      <c r="C10" s="82">
        <f>IF(список!C7="","",список!C7)</f>
        <v>0</v>
      </c>
      <c r="D10" s="191"/>
      <c r="E10" s="193"/>
      <c r="F10" s="193"/>
      <c r="G10" s="193"/>
      <c r="H10" s="193"/>
      <c r="I10" s="193"/>
      <c r="J10" s="193"/>
      <c r="K10" s="193"/>
      <c r="L10" s="83"/>
      <c r="M10" s="83"/>
      <c r="N10" s="228"/>
      <c r="O10" s="244" t="str">
        <f t="shared" si="1"/>
        <v/>
      </c>
      <c r="P10" s="245" t="str">
        <f t="shared" si="2"/>
        <v/>
      </c>
      <c r="Q10" s="191"/>
      <c r="R10" s="193"/>
      <c r="S10" s="193"/>
      <c r="T10" s="193"/>
      <c r="U10" s="193"/>
      <c r="V10" s="193"/>
      <c r="W10" s="193"/>
      <c r="X10" s="193"/>
      <c r="Y10" s="193"/>
      <c r="Z10" s="193"/>
      <c r="AA10" s="237"/>
      <c r="AB10" s="236" t="str">
        <f t="shared" si="3"/>
        <v/>
      </c>
      <c r="AC10" s="277" t="str">
        <f t="shared" si="4"/>
        <v/>
      </c>
      <c r="AD10" s="272" t="str">
        <f t="shared" si="0"/>
        <v/>
      </c>
      <c r="AE10" s="273" t="str">
        <f t="shared" si="5"/>
        <v/>
      </c>
      <c r="AF10" s="193"/>
      <c r="AG10" s="193"/>
      <c r="AH10" s="193"/>
      <c r="AI10" s="193"/>
      <c r="AJ10" s="193"/>
      <c r="AK10" s="237"/>
      <c r="AL10" s="266" t="str">
        <f t="shared" si="6"/>
        <v/>
      </c>
      <c r="AM10" s="267" t="str">
        <f t="shared" si="7"/>
        <v/>
      </c>
      <c r="AN10" s="191"/>
      <c r="AO10" s="193"/>
      <c r="AP10" s="193"/>
      <c r="AQ10" s="193"/>
      <c r="AR10" s="193"/>
      <c r="AS10" s="193"/>
      <c r="AT10" s="193"/>
      <c r="AU10" s="193"/>
      <c r="AV10" s="193"/>
      <c r="AW10" s="193"/>
      <c r="AX10" s="193"/>
      <c r="AY10" s="193"/>
      <c r="AZ10" s="193"/>
      <c r="BA10" s="193"/>
      <c r="BB10" s="193"/>
      <c r="BC10" s="262" t="str">
        <f t="shared" si="8"/>
        <v/>
      </c>
      <c r="BD10" s="263" t="str">
        <f t="shared" si="9"/>
        <v/>
      </c>
      <c r="BE10" s="127"/>
    </row>
    <row r="11" spans="1:57" x14ac:dyDescent="0.25">
      <c r="A11" s="82">
        <f>список!A8</f>
        <v>7</v>
      </c>
      <c r="B11" s="145" t="str">
        <f>IF(список!B8="","",список!B8)</f>
        <v/>
      </c>
      <c r="C11" s="82">
        <f>IF(список!C8="","",список!C8)</f>
        <v>0</v>
      </c>
      <c r="D11" s="191"/>
      <c r="E11" s="193"/>
      <c r="F11" s="193"/>
      <c r="G11" s="193"/>
      <c r="H11" s="193"/>
      <c r="I11" s="193"/>
      <c r="J11" s="193"/>
      <c r="K11" s="193"/>
      <c r="L11" s="83"/>
      <c r="M11" s="83"/>
      <c r="N11" s="228"/>
      <c r="O11" s="244" t="str">
        <f t="shared" si="1"/>
        <v/>
      </c>
      <c r="P11" s="245" t="str">
        <f t="shared" si="2"/>
        <v/>
      </c>
      <c r="Q11" s="191"/>
      <c r="R11" s="193"/>
      <c r="S11" s="193"/>
      <c r="T11" s="193"/>
      <c r="U11" s="193"/>
      <c r="V11" s="193"/>
      <c r="W11" s="193"/>
      <c r="X11" s="193"/>
      <c r="Y11" s="193"/>
      <c r="Z11" s="193"/>
      <c r="AA11" s="237"/>
      <c r="AB11" s="236" t="str">
        <f t="shared" si="3"/>
        <v/>
      </c>
      <c r="AC11" s="277" t="str">
        <f t="shared" si="4"/>
        <v/>
      </c>
      <c r="AD11" s="272" t="str">
        <f t="shared" si="0"/>
        <v/>
      </c>
      <c r="AE11" s="273" t="str">
        <f t="shared" si="5"/>
        <v/>
      </c>
      <c r="AF11" s="193"/>
      <c r="AG11" s="193"/>
      <c r="AH11" s="193"/>
      <c r="AI11" s="193"/>
      <c r="AJ11" s="193"/>
      <c r="AK11" s="237"/>
      <c r="AL11" s="266" t="str">
        <f t="shared" si="6"/>
        <v/>
      </c>
      <c r="AM11" s="267" t="str">
        <f t="shared" si="7"/>
        <v/>
      </c>
      <c r="AN11" s="191"/>
      <c r="AO11" s="193"/>
      <c r="AP11" s="193"/>
      <c r="AQ11" s="193"/>
      <c r="AR11" s="193"/>
      <c r="AS11" s="193"/>
      <c r="AT11" s="193"/>
      <c r="AU11" s="193"/>
      <c r="AV11" s="193"/>
      <c r="AW11" s="193"/>
      <c r="AX11" s="193"/>
      <c r="AY11" s="193"/>
      <c r="AZ11" s="193"/>
      <c r="BA11" s="193"/>
      <c r="BB11" s="193"/>
      <c r="BC11" s="262" t="str">
        <f t="shared" si="8"/>
        <v/>
      </c>
      <c r="BD11" s="263" t="str">
        <f t="shared" si="9"/>
        <v/>
      </c>
      <c r="BE11" s="127"/>
    </row>
    <row r="12" spans="1:57" x14ac:dyDescent="0.25">
      <c r="A12" s="82">
        <f>список!A9</f>
        <v>8</v>
      </c>
      <c r="B12" s="145" t="str">
        <f>IF(список!B9="","",список!B9)</f>
        <v/>
      </c>
      <c r="C12" s="82">
        <f>IF(список!C9="","",список!C9)</f>
        <v>0</v>
      </c>
      <c r="D12" s="191"/>
      <c r="E12" s="193"/>
      <c r="F12" s="193"/>
      <c r="G12" s="193"/>
      <c r="H12" s="193"/>
      <c r="I12" s="193"/>
      <c r="J12" s="193"/>
      <c r="K12" s="193"/>
      <c r="L12" s="83"/>
      <c r="M12" s="83"/>
      <c r="N12" s="228"/>
      <c r="O12" s="244" t="str">
        <f t="shared" si="1"/>
        <v/>
      </c>
      <c r="P12" s="245" t="str">
        <f t="shared" si="2"/>
        <v/>
      </c>
      <c r="Q12" s="191"/>
      <c r="R12" s="193"/>
      <c r="S12" s="193"/>
      <c r="T12" s="193"/>
      <c r="U12" s="193"/>
      <c r="V12" s="193"/>
      <c r="W12" s="193"/>
      <c r="X12" s="193"/>
      <c r="Y12" s="193"/>
      <c r="Z12" s="193"/>
      <c r="AA12" s="237"/>
      <c r="AB12" s="236" t="str">
        <f t="shared" si="3"/>
        <v/>
      </c>
      <c r="AC12" s="277" t="str">
        <f t="shared" si="4"/>
        <v/>
      </c>
      <c r="AD12" s="272" t="str">
        <f t="shared" si="0"/>
        <v/>
      </c>
      <c r="AE12" s="273" t="str">
        <f t="shared" si="5"/>
        <v/>
      </c>
      <c r="AF12" s="193"/>
      <c r="AG12" s="193"/>
      <c r="AH12" s="193"/>
      <c r="AI12" s="193"/>
      <c r="AJ12" s="193"/>
      <c r="AK12" s="237"/>
      <c r="AL12" s="266" t="str">
        <f t="shared" si="6"/>
        <v/>
      </c>
      <c r="AM12" s="267" t="str">
        <f t="shared" si="7"/>
        <v/>
      </c>
      <c r="AN12" s="191"/>
      <c r="AO12" s="193"/>
      <c r="AP12" s="193"/>
      <c r="AQ12" s="193"/>
      <c r="AR12" s="193"/>
      <c r="AS12" s="193"/>
      <c r="AT12" s="193"/>
      <c r="AU12" s="193"/>
      <c r="AV12" s="193"/>
      <c r="AW12" s="193"/>
      <c r="AX12" s="193"/>
      <c r="AY12" s="193"/>
      <c r="AZ12" s="193"/>
      <c r="BA12" s="193"/>
      <c r="BB12" s="193"/>
      <c r="BC12" s="262" t="str">
        <f t="shared" si="8"/>
        <v/>
      </c>
      <c r="BD12" s="263" t="str">
        <f t="shared" si="9"/>
        <v/>
      </c>
      <c r="BE12" s="127"/>
    </row>
    <row r="13" spans="1:57" x14ac:dyDescent="0.25">
      <c r="A13" s="82">
        <f>список!A10</f>
        <v>9</v>
      </c>
      <c r="B13" s="145" t="str">
        <f>IF(список!B10="","",список!B10)</f>
        <v/>
      </c>
      <c r="C13" s="82">
        <f>IF(список!C10="","",список!C10)</f>
        <v>0</v>
      </c>
      <c r="D13" s="191"/>
      <c r="E13" s="193"/>
      <c r="F13" s="193"/>
      <c r="G13" s="193"/>
      <c r="H13" s="193"/>
      <c r="I13" s="193"/>
      <c r="J13" s="193"/>
      <c r="K13" s="193"/>
      <c r="L13" s="83"/>
      <c r="M13" s="83"/>
      <c r="N13" s="228"/>
      <c r="O13" s="244" t="str">
        <f t="shared" si="1"/>
        <v/>
      </c>
      <c r="P13" s="245" t="str">
        <f t="shared" si="2"/>
        <v/>
      </c>
      <c r="Q13" s="191"/>
      <c r="R13" s="193"/>
      <c r="S13" s="193"/>
      <c r="T13" s="193"/>
      <c r="U13" s="193"/>
      <c r="V13" s="193"/>
      <c r="W13" s="193"/>
      <c r="X13" s="193"/>
      <c r="Y13" s="193"/>
      <c r="Z13" s="193"/>
      <c r="AA13" s="237"/>
      <c r="AB13" s="236" t="str">
        <f t="shared" si="3"/>
        <v/>
      </c>
      <c r="AC13" s="277" t="str">
        <f t="shared" si="4"/>
        <v/>
      </c>
      <c r="AD13" s="272" t="str">
        <f t="shared" si="0"/>
        <v/>
      </c>
      <c r="AE13" s="273" t="str">
        <f t="shared" si="5"/>
        <v/>
      </c>
      <c r="AF13" s="193"/>
      <c r="AG13" s="193"/>
      <c r="AH13" s="193"/>
      <c r="AI13" s="193"/>
      <c r="AJ13" s="193"/>
      <c r="AK13" s="237"/>
      <c r="AL13" s="266" t="str">
        <f t="shared" si="6"/>
        <v/>
      </c>
      <c r="AM13" s="267" t="str">
        <f t="shared" si="7"/>
        <v/>
      </c>
      <c r="AN13" s="191"/>
      <c r="AO13" s="193"/>
      <c r="AP13" s="193"/>
      <c r="AQ13" s="193"/>
      <c r="AR13" s="193"/>
      <c r="AS13" s="193"/>
      <c r="AT13" s="193"/>
      <c r="AU13" s="193"/>
      <c r="AV13" s="193"/>
      <c r="AW13" s="193"/>
      <c r="AX13" s="193"/>
      <c r="AY13" s="193"/>
      <c r="AZ13" s="193"/>
      <c r="BA13" s="193"/>
      <c r="BB13" s="193"/>
      <c r="BC13" s="262" t="str">
        <f t="shared" si="8"/>
        <v/>
      </c>
      <c r="BD13" s="263" t="str">
        <f t="shared" si="9"/>
        <v/>
      </c>
      <c r="BE13" s="127"/>
    </row>
    <row r="14" spans="1:57" x14ac:dyDescent="0.25">
      <c r="A14" s="82">
        <f>список!A11</f>
        <v>10</v>
      </c>
      <c r="B14" s="145" t="str">
        <f>IF(список!B11="","",список!B11)</f>
        <v/>
      </c>
      <c r="C14" s="82">
        <f>IF(список!C11="","",список!C11)</f>
        <v>0</v>
      </c>
      <c r="D14" s="191"/>
      <c r="E14" s="193"/>
      <c r="F14" s="193"/>
      <c r="G14" s="193"/>
      <c r="H14" s="193"/>
      <c r="I14" s="193"/>
      <c r="J14" s="193"/>
      <c r="K14" s="193"/>
      <c r="L14" s="83"/>
      <c r="M14" s="83"/>
      <c r="N14" s="228"/>
      <c r="O14" s="244" t="str">
        <f t="shared" si="1"/>
        <v/>
      </c>
      <c r="P14" s="245" t="str">
        <f t="shared" si="2"/>
        <v/>
      </c>
      <c r="Q14" s="191"/>
      <c r="R14" s="193"/>
      <c r="S14" s="193"/>
      <c r="T14" s="193"/>
      <c r="U14" s="193"/>
      <c r="V14" s="193"/>
      <c r="W14" s="193"/>
      <c r="X14" s="193"/>
      <c r="Y14" s="193"/>
      <c r="Z14" s="193"/>
      <c r="AA14" s="237"/>
      <c r="AB14" s="236" t="str">
        <f t="shared" si="3"/>
        <v/>
      </c>
      <c r="AC14" s="277" t="str">
        <f t="shared" si="4"/>
        <v/>
      </c>
      <c r="AD14" s="272" t="str">
        <f t="shared" si="0"/>
        <v/>
      </c>
      <c r="AE14" s="273" t="str">
        <f t="shared" si="5"/>
        <v/>
      </c>
      <c r="AF14" s="193"/>
      <c r="AG14" s="193"/>
      <c r="AH14" s="193"/>
      <c r="AI14" s="193"/>
      <c r="AJ14" s="193"/>
      <c r="AK14" s="237"/>
      <c r="AL14" s="266" t="str">
        <f t="shared" si="6"/>
        <v/>
      </c>
      <c r="AM14" s="267" t="str">
        <f t="shared" si="7"/>
        <v/>
      </c>
      <c r="AN14" s="191"/>
      <c r="AO14" s="193"/>
      <c r="AP14" s="193"/>
      <c r="AQ14" s="193"/>
      <c r="AR14" s="193"/>
      <c r="AS14" s="193"/>
      <c r="AT14" s="193"/>
      <c r="AU14" s="193"/>
      <c r="AV14" s="193"/>
      <c r="AW14" s="193"/>
      <c r="AX14" s="193"/>
      <c r="AY14" s="193"/>
      <c r="AZ14" s="193"/>
      <c r="BA14" s="193"/>
      <c r="BB14" s="193"/>
      <c r="BC14" s="262" t="str">
        <f t="shared" si="8"/>
        <v/>
      </c>
      <c r="BD14" s="263" t="str">
        <f t="shared" si="9"/>
        <v/>
      </c>
      <c r="BE14" s="127"/>
    </row>
    <row r="15" spans="1:57" x14ac:dyDescent="0.25">
      <c r="A15" s="82">
        <f>список!A12</f>
        <v>11</v>
      </c>
      <c r="B15" s="145" t="str">
        <f>IF(список!B12="","",список!B12)</f>
        <v/>
      </c>
      <c r="C15" s="82">
        <f>IF(список!C12="","",список!C12)</f>
        <v>0</v>
      </c>
      <c r="D15" s="191"/>
      <c r="E15" s="193"/>
      <c r="F15" s="193"/>
      <c r="G15" s="193"/>
      <c r="H15" s="193"/>
      <c r="I15" s="193"/>
      <c r="J15" s="193"/>
      <c r="K15" s="193"/>
      <c r="L15" s="83"/>
      <c r="M15" s="83"/>
      <c r="N15" s="228"/>
      <c r="O15" s="244" t="str">
        <f t="shared" si="1"/>
        <v/>
      </c>
      <c r="P15" s="245" t="str">
        <f t="shared" si="2"/>
        <v/>
      </c>
      <c r="Q15" s="191"/>
      <c r="R15" s="193"/>
      <c r="S15" s="193"/>
      <c r="T15" s="193"/>
      <c r="U15" s="193"/>
      <c r="V15" s="193"/>
      <c r="W15" s="193"/>
      <c r="X15" s="193"/>
      <c r="Y15" s="193"/>
      <c r="Z15" s="193"/>
      <c r="AA15" s="237"/>
      <c r="AB15" s="236" t="str">
        <f t="shared" si="3"/>
        <v/>
      </c>
      <c r="AC15" s="277" t="str">
        <f t="shared" si="4"/>
        <v/>
      </c>
      <c r="AD15" s="272" t="str">
        <f t="shared" si="0"/>
        <v/>
      </c>
      <c r="AE15" s="273" t="str">
        <f t="shared" si="5"/>
        <v/>
      </c>
      <c r="AF15" s="193"/>
      <c r="AG15" s="193"/>
      <c r="AH15" s="193"/>
      <c r="AI15" s="193"/>
      <c r="AJ15" s="193"/>
      <c r="AK15" s="237"/>
      <c r="AL15" s="266" t="str">
        <f t="shared" si="6"/>
        <v/>
      </c>
      <c r="AM15" s="267" t="str">
        <f t="shared" si="7"/>
        <v/>
      </c>
      <c r="AN15" s="191"/>
      <c r="AO15" s="193"/>
      <c r="AP15" s="193"/>
      <c r="AQ15" s="193"/>
      <c r="AR15" s="193"/>
      <c r="AS15" s="193"/>
      <c r="AT15" s="193"/>
      <c r="AU15" s="193"/>
      <c r="AV15" s="193"/>
      <c r="AW15" s="193"/>
      <c r="AX15" s="193"/>
      <c r="AY15" s="193"/>
      <c r="AZ15" s="193"/>
      <c r="BA15" s="193"/>
      <c r="BB15" s="193"/>
      <c r="BC15" s="262" t="str">
        <f t="shared" si="8"/>
        <v/>
      </c>
      <c r="BD15" s="263" t="str">
        <f t="shared" si="9"/>
        <v/>
      </c>
      <c r="BE15" s="127"/>
    </row>
    <row r="16" spans="1:57" x14ac:dyDescent="0.25">
      <c r="A16" s="82">
        <f>список!A13</f>
        <v>12</v>
      </c>
      <c r="B16" s="145" t="str">
        <f>IF(список!B13="","",список!B13)</f>
        <v/>
      </c>
      <c r="C16" s="82">
        <f>IF(список!C13="","",список!C13)</f>
        <v>0</v>
      </c>
      <c r="D16" s="191"/>
      <c r="E16" s="193"/>
      <c r="F16" s="193"/>
      <c r="G16" s="193"/>
      <c r="H16" s="193"/>
      <c r="I16" s="193"/>
      <c r="J16" s="193"/>
      <c r="K16" s="193"/>
      <c r="L16" s="83"/>
      <c r="M16" s="83"/>
      <c r="N16" s="228"/>
      <c r="O16" s="244" t="str">
        <f t="shared" si="1"/>
        <v/>
      </c>
      <c r="P16" s="245" t="str">
        <f t="shared" si="2"/>
        <v/>
      </c>
      <c r="Q16" s="191"/>
      <c r="R16" s="193"/>
      <c r="S16" s="193"/>
      <c r="T16" s="193"/>
      <c r="U16" s="193"/>
      <c r="V16" s="193"/>
      <c r="W16" s="193"/>
      <c r="X16" s="193"/>
      <c r="Y16" s="193"/>
      <c r="Z16" s="193"/>
      <c r="AA16" s="237"/>
      <c r="AB16" s="236" t="str">
        <f t="shared" si="3"/>
        <v/>
      </c>
      <c r="AC16" s="277" t="str">
        <f t="shared" si="4"/>
        <v/>
      </c>
      <c r="AD16" s="272" t="str">
        <f t="shared" si="0"/>
        <v/>
      </c>
      <c r="AE16" s="273" t="str">
        <f t="shared" si="5"/>
        <v/>
      </c>
      <c r="AF16" s="193"/>
      <c r="AG16" s="193"/>
      <c r="AH16" s="193"/>
      <c r="AI16" s="193"/>
      <c r="AJ16" s="193"/>
      <c r="AK16" s="237"/>
      <c r="AL16" s="266" t="str">
        <f t="shared" si="6"/>
        <v/>
      </c>
      <c r="AM16" s="267" t="str">
        <f t="shared" si="7"/>
        <v/>
      </c>
      <c r="AN16" s="191"/>
      <c r="AO16" s="193"/>
      <c r="AP16" s="193"/>
      <c r="AQ16" s="193"/>
      <c r="AR16" s="193"/>
      <c r="AS16" s="193"/>
      <c r="AT16" s="193"/>
      <c r="AU16" s="193"/>
      <c r="AV16" s="193"/>
      <c r="AW16" s="193"/>
      <c r="AX16" s="193"/>
      <c r="AY16" s="193"/>
      <c r="AZ16" s="193"/>
      <c r="BA16" s="193"/>
      <c r="BB16" s="193"/>
      <c r="BC16" s="262" t="str">
        <f t="shared" si="8"/>
        <v/>
      </c>
      <c r="BD16" s="263" t="str">
        <f t="shared" si="9"/>
        <v/>
      </c>
      <c r="BE16" s="127"/>
    </row>
    <row r="17" spans="1:57" x14ac:dyDescent="0.25">
      <c r="A17" s="82">
        <f>список!A14</f>
        <v>13</v>
      </c>
      <c r="B17" s="145" t="str">
        <f>IF(список!B14="","",список!B14)</f>
        <v/>
      </c>
      <c r="C17" s="82">
        <f>IF(список!C14="","",список!C14)</f>
        <v>0</v>
      </c>
      <c r="D17" s="191"/>
      <c r="E17" s="193"/>
      <c r="F17" s="193"/>
      <c r="G17" s="193"/>
      <c r="H17" s="193"/>
      <c r="I17" s="193"/>
      <c r="J17" s="193"/>
      <c r="K17" s="193"/>
      <c r="L17" s="83"/>
      <c r="M17" s="83"/>
      <c r="N17" s="228"/>
      <c r="O17" s="244" t="str">
        <f t="shared" si="1"/>
        <v/>
      </c>
      <c r="P17" s="245" t="str">
        <f t="shared" si="2"/>
        <v/>
      </c>
      <c r="Q17" s="191"/>
      <c r="R17" s="193"/>
      <c r="S17" s="193"/>
      <c r="T17" s="193"/>
      <c r="U17" s="193"/>
      <c r="V17" s="193"/>
      <c r="W17" s="193"/>
      <c r="X17" s="193"/>
      <c r="Y17" s="193"/>
      <c r="Z17" s="193"/>
      <c r="AA17" s="237"/>
      <c r="AB17" s="236" t="str">
        <f t="shared" si="3"/>
        <v/>
      </c>
      <c r="AC17" s="277" t="str">
        <f t="shared" si="4"/>
        <v/>
      </c>
      <c r="AD17" s="272" t="str">
        <f t="shared" si="0"/>
        <v/>
      </c>
      <c r="AE17" s="273" t="str">
        <f t="shared" si="5"/>
        <v/>
      </c>
      <c r="AF17" s="193"/>
      <c r="AG17" s="193"/>
      <c r="AH17" s="193"/>
      <c r="AI17" s="193"/>
      <c r="AJ17" s="193"/>
      <c r="AK17" s="237"/>
      <c r="AL17" s="266" t="str">
        <f t="shared" si="6"/>
        <v/>
      </c>
      <c r="AM17" s="267" t="str">
        <f t="shared" si="7"/>
        <v/>
      </c>
      <c r="AN17" s="191"/>
      <c r="AO17" s="193"/>
      <c r="AP17" s="193"/>
      <c r="AQ17" s="193"/>
      <c r="AR17" s="193"/>
      <c r="AS17" s="193"/>
      <c r="AT17" s="193"/>
      <c r="AU17" s="193"/>
      <c r="AV17" s="193"/>
      <c r="AW17" s="193"/>
      <c r="AX17" s="193"/>
      <c r="AY17" s="193"/>
      <c r="AZ17" s="193"/>
      <c r="BA17" s="193"/>
      <c r="BB17" s="193"/>
      <c r="BC17" s="262" t="str">
        <f t="shared" si="8"/>
        <v/>
      </c>
      <c r="BD17" s="263" t="str">
        <f t="shared" si="9"/>
        <v/>
      </c>
      <c r="BE17" s="127"/>
    </row>
    <row r="18" spans="1:57" x14ac:dyDescent="0.25">
      <c r="A18" s="82">
        <f>список!A15</f>
        <v>14</v>
      </c>
      <c r="B18" s="145" t="str">
        <f>IF(список!B15="","",список!B15)</f>
        <v/>
      </c>
      <c r="C18" s="82">
        <f>IF(список!C15="","",список!C15)</f>
        <v>0</v>
      </c>
      <c r="D18" s="191"/>
      <c r="E18" s="193"/>
      <c r="F18" s="193"/>
      <c r="G18" s="193"/>
      <c r="H18" s="193"/>
      <c r="I18" s="193"/>
      <c r="J18" s="193"/>
      <c r="K18" s="193"/>
      <c r="L18" s="83"/>
      <c r="M18" s="83"/>
      <c r="N18" s="228"/>
      <c r="O18" s="244" t="str">
        <f t="shared" si="1"/>
        <v/>
      </c>
      <c r="P18" s="245" t="str">
        <f t="shared" si="2"/>
        <v/>
      </c>
      <c r="Q18" s="191"/>
      <c r="R18" s="193"/>
      <c r="S18" s="193"/>
      <c r="T18" s="193"/>
      <c r="U18" s="193"/>
      <c r="V18" s="193"/>
      <c r="W18" s="193"/>
      <c r="X18" s="193"/>
      <c r="Y18" s="193"/>
      <c r="Z18" s="193"/>
      <c r="AA18" s="237"/>
      <c r="AB18" s="236" t="str">
        <f t="shared" si="3"/>
        <v/>
      </c>
      <c r="AC18" s="277" t="str">
        <f t="shared" si="4"/>
        <v/>
      </c>
      <c r="AD18" s="272" t="str">
        <f t="shared" si="0"/>
        <v/>
      </c>
      <c r="AE18" s="273" t="str">
        <f t="shared" si="5"/>
        <v/>
      </c>
      <c r="AF18" s="193"/>
      <c r="AG18" s="193"/>
      <c r="AH18" s="193"/>
      <c r="AI18" s="193"/>
      <c r="AJ18" s="193"/>
      <c r="AK18" s="237"/>
      <c r="AL18" s="266" t="str">
        <f t="shared" si="6"/>
        <v/>
      </c>
      <c r="AM18" s="267" t="str">
        <f t="shared" si="7"/>
        <v/>
      </c>
      <c r="AN18" s="191"/>
      <c r="AO18" s="193"/>
      <c r="AP18" s="193"/>
      <c r="AQ18" s="193"/>
      <c r="AR18" s="193"/>
      <c r="AS18" s="193"/>
      <c r="AT18" s="193"/>
      <c r="AU18" s="193"/>
      <c r="AV18" s="193"/>
      <c r="AW18" s="193"/>
      <c r="AX18" s="193"/>
      <c r="AY18" s="193"/>
      <c r="AZ18" s="193"/>
      <c r="BA18" s="193"/>
      <c r="BB18" s="193"/>
      <c r="BC18" s="262" t="str">
        <f t="shared" si="8"/>
        <v/>
      </c>
      <c r="BD18" s="263" t="str">
        <f t="shared" si="9"/>
        <v/>
      </c>
      <c r="BE18" s="127"/>
    </row>
    <row r="19" spans="1:57" x14ac:dyDescent="0.25">
      <c r="A19" s="82">
        <f>список!A16</f>
        <v>15</v>
      </c>
      <c r="B19" s="145" t="str">
        <f>IF(список!B16="","",список!B16)</f>
        <v/>
      </c>
      <c r="C19" s="82">
        <f>IF(список!C16="","",список!C16)</f>
        <v>0</v>
      </c>
      <c r="D19" s="191"/>
      <c r="E19" s="193"/>
      <c r="F19" s="193"/>
      <c r="G19" s="193"/>
      <c r="H19" s="193"/>
      <c r="I19" s="193"/>
      <c r="J19" s="193"/>
      <c r="K19" s="193"/>
      <c r="L19" s="83"/>
      <c r="M19" s="83"/>
      <c r="N19" s="228"/>
      <c r="O19" s="244" t="str">
        <f t="shared" si="1"/>
        <v/>
      </c>
      <c r="P19" s="245" t="str">
        <f t="shared" si="2"/>
        <v/>
      </c>
      <c r="Q19" s="191"/>
      <c r="R19" s="193"/>
      <c r="S19" s="193"/>
      <c r="T19" s="193"/>
      <c r="U19" s="193"/>
      <c r="V19" s="193"/>
      <c r="W19" s="193"/>
      <c r="X19" s="193"/>
      <c r="Y19" s="193"/>
      <c r="Z19" s="193"/>
      <c r="AA19" s="237"/>
      <c r="AB19" s="236" t="str">
        <f t="shared" si="3"/>
        <v/>
      </c>
      <c r="AC19" s="277" t="str">
        <f t="shared" si="4"/>
        <v/>
      </c>
      <c r="AD19" s="272" t="str">
        <f t="shared" si="0"/>
        <v/>
      </c>
      <c r="AE19" s="273" t="str">
        <f t="shared" si="5"/>
        <v/>
      </c>
      <c r="AF19" s="193"/>
      <c r="AG19" s="193"/>
      <c r="AH19" s="193"/>
      <c r="AI19" s="193"/>
      <c r="AJ19" s="193"/>
      <c r="AK19" s="237"/>
      <c r="AL19" s="266" t="str">
        <f t="shared" si="6"/>
        <v/>
      </c>
      <c r="AM19" s="267" t="str">
        <f t="shared" si="7"/>
        <v/>
      </c>
      <c r="AN19" s="191"/>
      <c r="AO19" s="193"/>
      <c r="AP19" s="193"/>
      <c r="AQ19" s="193"/>
      <c r="AR19" s="193"/>
      <c r="AS19" s="193"/>
      <c r="AT19" s="193"/>
      <c r="AU19" s="193"/>
      <c r="AV19" s="193"/>
      <c r="AW19" s="193"/>
      <c r="AX19" s="193"/>
      <c r="AY19" s="193"/>
      <c r="AZ19" s="193"/>
      <c r="BA19" s="193"/>
      <c r="BB19" s="193"/>
      <c r="BC19" s="262" t="str">
        <f t="shared" si="8"/>
        <v/>
      </c>
      <c r="BD19" s="263" t="str">
        <f t="shared" si="9"/>
        <v/>
      </c>
      <c r="BE19" s="127"/>
    </row>
    <row r="20" spans="1:57" x14ac:dyDescent="0.25">
      <c r="A20" s="82">
        <f>список!A17</f>
        <v>16</v>
      </c>
      <c r="B20" s="145" t="str">
        <f>IF(список!B17="","",список!B17)</f>
        <v/>
      </c>
      <c r="C20" s="82">
        <f>IF(список!C17="","",список!C17)</f>
        <v>0</v>
      </c>
      <c r="D20" s="191"/>
      <c r="E20" s="193"/>
      <c r="F20" s="193"/>
      <c r="G20" s="193"/>
      <c r="H20" s="193"/>
      <c r="I20" s="193"/>
      <c r="J20" s="193"/>
      <c r="K20" s="193"/>
      <c r="L20" s="83"/>
      <c r="M20" s="83"/>
      <c r="N20" s="228"/>
      <c r="O20" s="244" t="str">
        <f t="shared" si="1"/>
        <v/>
      </c>
      <c r="P20" s="245" t="str">
        <f t="shared" si="2"/>
        <v/>
      </c>
      <c r="Q20" s="191"/>
      <c r="R20" s="193"/>
      <c r="S20" s="193"/>
      <c r="T20" s="193"/>
      <c r="U20" s="193"/>
      <c r="V20" s="193"/>
      <c r="W20" s="193"/>
      <c r="X20" s="193"/>
      <c r="Y20" s="193"/>
      <c r="Z20" s="193"/>
      <c r="AA20" s="237"/>
      <c r="AB20" s="236" t="str">
        <f t="shared" si="3"/>
        <v/>
      </c>
      <c r="AC20" s="277" t="str">
        <f t="shared" si="4"/>
        <v/>
      </c>
      <c r="AD20" s="272" t="str">
        <f t="shared" si="0"/>
        <v/>
      </c>
      <c r="AE20" s="273" t="str">
        <f t="shared" si="5"/>
        <v/>
      </c>
      <c r="AF20" s="193"/>
      <c r="AG20" s="193"/>
      <c r="AH20" s="193"/>
      <c r="AI20" s="193"/>
      <c r="AJ20" s="193"/>
      <c r="AK20" s="237"/>
      <c r="AL20" s="266" t="str">
        <f t="shared" si="6"/>
        <v/>
      </c>
      <c r="AM20" s="267" t="str">
        <f t="shared" si="7"/>
        <v/>
      </c>
      <c r="AN20" s="191"/>
      <c r="AO20" s="193"/>
      <c r="AP20" s="193"/>
      <c r="AQ20" s="193"/>
      <c r="AR20" s="193"/>
      <c r="AS20" s="193"/>
      <c r="AT20" s="193"/>
      <c r="AU20" s="193"/>
      <c r="AV20" s="193"/>
      <c r="AW20" s="193"/>
      <c r="AX20" s="193"/>
      <c r="AY20" s="193"/>
      <c r="AZ20" s="193"/>
      <c r="BA20" s="193"/>
      <c r="BB20" s="193"/>
      <c r="BC20" s="262" t="str">
        <f t="shared" si="8"/>
        <v/>
      </c>
      <c r="BD20" s="263" t="str">
        <f t="shared" si="9"/>
        <v/>
      </c>
      <c r="BE20" s="127"/>
    </row>
    <row r="21" spans="1:57" x14ac:dyDescent="0.25">
      <c r="A21" s="82">
        <f>список!A18</f>
        <v>17</v>
      </c>
      <c r="B21" s="145" t="str">
        <f>IF(список!B18="","",список!B18)</f>
        <v/>
      </c>
      <c r="C21" s="82">
        <f>IF(список!C18="","",список!C18)</f>
        <v>0</v>
      </c>
      <c r="D21" s="191"/>
      <c r="E21" s="193"/>
      <c r="F21" s="193"/>
      <c r="G21" s="193"/>
      <c r="H21" s="193"/>
      <c r="I21" s="193"/>
      <c r="J21" s="193"/>
      <c r="K21" s="193"/>
      <c r="L21" s="83"/>
      <c r="M21" s="83"/>
      <c r="N21" s="228"/>
      <c r="O21" s="244" t="str">
        <f t="shared" si="1"/>
        <v/>
      </c>
      <c r="P21" s="245" t="str">
        <f t="shared" si="2"/>
        <v/>
      </c>
      <c r="Q21" s="191"/>
      <c r="R21" s="193"/>
      <c r="S21" s="193"/>
      <c r="T21" s="193"/>
      <c r="U21" s="193"/>
      <c r="V21" s="193"/>
      <c r="W21" s="193"/>
      <c r="X21" s="193"/>
      <c r="Y21" s="193"/>
      <c r="Z21" s="193"/>
      <c r="AA21" s="237"/>
      <c r="AB21" s="236" t="str">
        <f t="shared" si="3"/>
        <v/>
      </c>
      <c r="AC21" s="277" t="str">
        <f t="shared" si="4"/>
        <v/>
      </c>
      <c r="AD21" s="272" t="str">
        <f t="shared" si="0"/>
        <v/>
      </c>
      <c r="AE21" s="273" t="str">
        <f t="shared" si="5"/>
        <v/>
      </c>
      <c r="AF21" s="193"/>
      <c r="AG21" s="193"/>
      <c r="AH21" s="193"/>
      <c r="AI21" s="193"/>
      <c r="AJ21" s="193"/>
      <c r="AK21" s="237"/>
      <c r="AL21" s="266" t="str">
        <f t="shared" si="6"/>
        <v/>
      </c>
      <c r="AM21" s="267" t="str">
        <f t="shared" si="7"/>
        <v/>
      </c>
      <c r="AN21" s="191"/>
      <c r="AO21" s="193"/>
      <c r="AP21" s="193"/>
      <c r="AQ21" s="193"/>
      <c r="AR21" s="193"/>
      <c r="AS21" s="193"/>
      <c r="AT21" s="193"/>
      <c r="AU21" s="193"/>
      <c r="AV21" s="193"/>
      <c r="AW21" s="193"/>
      <c r="AX21" s="193"/>
      <c r="AY21" s="193"/>
      <c r="AZ21" s="193"/>
      <c r="BA21" s="193"/>
      <c r="BB21" s="193"/>
      <c r="BC21" s="262" t="str">
        <f t="shared" si="8"/>
        <v/>
      </c>
      <c r="BD21" s="263" t="str">
        <f t="shared" si="9"/>
        <v/>
      </c>
      <c r="BE21" s="127"/>
    </row>
    <row r="22" spans="1:57" x14ac:dyDescent="0.25">
      <c r="A22" s="82">
        <f>список!A19</f>
        <v>18</v>
      </c>
      <c r="B22" s="145" t="str">
        <f>IF(список!B19="","",список!B19)</f>
        <v/>
      </c>
      <c r="C22" s="82">
        <f>IF(список!C19="","",список!C19)</f>
        <v>0</v>
      </c>
      <c r="D22" s="191"/>
      <c r="E22" s="193"/>
      <c r="F22" s="193"/>
      <c r="G22" s="193"/>
      <c r="H22" s="193"/>
      <c r="I22" s="193"/>
      <c r="J22" s="193"/>
      <c r="K22" s="193"/>
      <c r="L22" s="83"/>
      <c r="M22" s="83"/>
      <c r="N22" s="228"/>
      <c r="O22" s="244" t="str">
        <f t="shared" si="1"/>
        <v/>
      </c>
      <c r="P22" s="245" t="str">
        <f t="shared" si="2"/>
        <v/>
      </c>
      <c r="Q22" s="191"/>
      <c r="R22" s="193"/>
      <c r="S22" s="193"/>
      <c r="T22" s="193"/>
      <c r="U22" s="193"/>
      <c r="V22" s="193"/>
      <c r="W22" s="193"/>
      <c r="X22" s="193"/>
      <c r="Y22" s="193"/>
      <c r="Z22" s="193"/>
      <c r="AA22" s="237"/>
      <c r="AB22" s="236" t="str">
        <f t="shared" si="3"/>
        <v/>
      </c>
      <c r="AC22" s="277" t="str">
        <f t="shared" si="4"/>
        <v/>
      </c>
      <c r="AD22" s="272" t="str">
        <f t="shared" si="0"/>
        <v/>
      </c>
      <c r="AE22" s="273" t="str">
        <f t="shared" si="5"/>
        <v/>
      </c>
      <c r="AF22" s="193"/>
      <c r="AG22" s="193"/>
      <c r="AH22" s="193"/>
      <c r="AI22" s="193"/>
      <c r="AJ22" s="193"/>
      <c r="AK22" s="237"/>
      <c r="AL22" s="266" t="str">
        <f t="shared" si="6"/>
        <v/>
      </c>
      <c r="AM22" s="267" t="str">
        <f t="shared" si="7"/>
        <v/>
      </c>
      <c r="AN22" s="191"/>
      <c r="AO22" s="193"/>
      <c r="AP22" s="193"/>
      <c r="AQ22" s="193"/>
      <c r="AR22" s="193"/>
      <c r="AS22" s="193"/>
      <c r="AT22" s="193"/>
      <c r="AU22" s="193"/>
      <c r="AV22" s="193"/>
      <c r="AW22" s="193"/>
      <c r="AX22" s="193"/>
      <c r="AY22" s="193"/>
      <c r="AZ22" s="193"/>
      <c r="BA22" s="193"/>
      <c r="BB22" s="193"/>
      <c r="BC22" s="262" t="str">
        <f t="shared" si="8"/>
        <v/>
      </c>
      <c r="BD22" s="263" t="str">
        <f t="shared" si="9"/>
        <v/>
      </c>
      <c r="BE22" s="127"/>
    </row>
    <row r="23" spans="1:57" x14ac:dyDescent="0.25">
      <c r="A23" s="82">
        <f>список!A20</f>
        <v>19</v>
      </c>
      <c r="B23" s="145" t="str">
        <f>IF(список!B20="","",список!B20)</f>
        <v/>
      </c>
      <c r="C23" s="82">
        <f>IF(список!C20="","",список!C20)</f>
        <v>0</v>
      </c>
      <c r="D23" s="191"/>
      <c r="E23" s="193"/>
      <c r="F23" s="193"/>
      <c r="G23" s="193"/>
      <c r="H23" s="193"/>
      <c r="I23" s="193"/>
      <c r="J23" s="193"/>
      <c r="K23" s="193"/>
      <c r="L23" s="83"/>
      <c r="M23" s="83"/>
      <c r="N23" s="228"/>
      <c r="O23" s="244" t="str">
        <f t="shared" si="1"/>
        <v/>
      </c>
      <c r="P23" s="245" t="str">
        <f t="shared" si="2"/>
        <v/>
      </c>
      <c r="Q23" s="191"/>
      <c r="R23" s="193"/>
      <c r="S23" s="193"/>
      <c r="T23" s="193"/>
      <c r="U23" s="193"/>
      <c r="V23" s="193"/>
      <c r="W23" s="193"/>
      <c r="X23" s="193"/>
      <c r="Y23" s="193"/>
      <c r="Z23" s="193"/>
      <c r="AA23" s="237"/>
      <c r="AB23" s="236" t="str">
        <f t="shared" si="3"/>
        <v/>
      </c>
      <c r="AC23" s="277" t="str">
        <f t="shared" si="4"/>
        <v/>
      </c>
      <c r="AD23" s="272" t="str">
        <f t="shared" si="0"/>
        <v/>
      </c>
      <c r="AE23" s="273" t="str">
        <f t="shared" si="5"/>
        <v/>
      </c>
      <c r="AF23" s="193"/>
      <c r="AG23" s="193"/>
      <c r="AH23" s="193"/>
      <c r="AI23" s="193"/>
      <c r="AJ23" s="193"/>
      <c r="AK23" s="237"/>
      <c r="AL23" s="266" t="str">
        <f t="shared" si="6"/>
        <v/>
      </c>
      <c r="AM23" s="267" t="str">
        <f t="shared" si="7"/>
        <v/>
      </c>
      <c r="AN23" s="191"/>
      <c r="AO23" s="193"/>
      <c r="AP23" s="193"/>
      <c r="AQ23" s="193"/>
      <c r="AR23" s="193"/>
      <c r="AS23" s="193"/>
      <c r="AT23" s="193"/>
      <c r="AU23" s="193"/>
      <c r="AV23" s="193"/>
      <c r="AW23" s="193"/>
      <c r="AX23" s="193"/>
      <c r="AY23" s="193"/>
      <c r="AZ23" s="193"/>
      <c r="BA23" s="193"/>
      <c r="BB23" s="193"/>
      <c r="BC23" s="262" t="str">
        <f t="shared" si="8"/>
        <v/>
      </c>
      <c r="BD23" s="263" t="str">
        <f t="shared" si="9"/>
        <v/>
      </c>
      <c r="BE23" s="127"/>
    </row>
    <row r="24" spans="1:57" x14ac:dyDescent="0.25">
      <c r="A24" s="82">
        <f>список!A21</f>
        <v>20</v>
      </c>
      <c r="B24" s="145" t="str">
        <f>IF(список!B21="","",список!B21)</f>
        <v/>
      </c>
      <c r="C24" s="82">
        <f>IF(список!C21="","",список!C21)</f>
        <v>0</v>
      </c>
      <c r="D24" s="191"/>
      <c r="E24" s="193"/>
      <c r="F24" s="193"/>
      <c r="G24" s="193"/>
      <c r="H24" s="193"/>
      <c r="I24" s="193"/>
      <c r="J24" s="193"/>
      <c r="K24" s="193"/>
      <c r="L24" s="83"/>
      <c r="M24" s="83"/>
      <c r="N24" s="228"/>
      <c r="O24" s="244" t="str">
        <f t="shared" si="1"/>
        <v/>
      </c>
      <c r="P24" s="245" t="str">
        <f t="shared" si="2"/>
        <v/>
      </c>
      <c r="Q24" s="191"/>
      <c r="R24" s="193"/>
      <c r="S24" s="193"/>
      <c r="T24" s="193"/>
      <c r="U24" s="193"/>
      <c r="V24" s="193"/>
      <c r="W24" s="193"/>
      <c r="X24" s="193"/>
      <c r="Y24" s="193"/>
      <c r="Z24" s="193"/>
      <c r="AA24" s="237"/>
      <c r="AB24" s="236" t="str">
        <f t="shared" si="3"/>
        <v/>
      </c>
      <c r="AC24" s="277" t="str">
        <f t="shared" si="4"/>
        <v/>
      </c>
      <c r="AD24" s="272" t="str">
        <f t="shared" si="0"/>
        <v/>
      </c>
      <c r="AE24" s="273" t="str">
        <f t="shared" si="5"/>
        <v/>
      </c>
      <c r="AF24" s="193"/>
      <c r="AG24" s="193"/>
      <c r="AH24" s="193"/>
      <c r="AI24" s="193"/>
      <c r="AJ24" s="193"/>
      <c r="AK24" s="237"/>
      <c r="AL24" s="266" t="str">
        <f t="shared" si="6"/>
        <v/>
      </c>
      <c r="AM24" s="267" t="str">
        <f t="shared" si="7"/>
        <v/>
      </c>
      <c r="AN24" s="191"/>
      <c r="AO24" s="193"/>
      <c r="AP24" s="193"/>
      <c r="AQ24" s="193"/>
      <c r="AR24" s="193"/>
      <c r="AS24" s="193"/>
      <c r="AT24" s="193"/>
      <c r="AU24" s="193"/>
      <c r="AV24" s="193"/>
      <c r="AW24" s="193"/>
      <c r="AX24" s="193"/>
      <c r="AY24" s="193"/>
      <c r="AZ24" s="193"/>
      <c r="BA24" s="193"/>
      <c r="BB24" s="193"/>
      <c r="BC24" s="262" t="str">
        <f t="shared" si="8"/>
        <v/>
      </c>
      <c r="BD24" s="263" t="str">
        <f t="shared" si="9"/>
        <v/>
      </c>
      <c r="BE24" s="127"/>
    </row>
    <row r="25" spans="1:57" x14ac:dyDescent="0.25">
      <c r="A25" s="82">
        <f>список!A22</f>
        <v>21</v>
      </c>
      <c r="B25" s="145" t="str">
        <f>IF(список!B22="","",список!B22)</f>
        <v/>
      </c>
      <c r="C25" s="82">
        <f>IF(список!C22="","",список!C22)</f>
        <v>0</v>
      </c>
      <c r="D25" s="191"/>
      <c r="E25" s="193"/>
      <c r="F25" s="193"/>
      <c r="G25" s="193"/>
      <c r="H25" s="193"/>
      <c r="I25" s="193"/>
      <c r="J25" s="193"/>
      <c r="K25" s="193"/>
      <c r="L25" s="83"/>
      <c r="M25" s="83"/>
      <c r="N25" s="228"/>
      <c r="O25" s="244" t="str">
        <f t="shared" si="1"/>
        <v/>
      </c>
      <c r="P25" s="245" t="str">
        <f t="shared" si="2"/>
        <v/>
      </c>
      <c r="Q25" s="191"/>
      <c r="R25" s="193"/>
      <c r="S25" s="193"/>
      <c r="T25" s="193"/>
      <c r="U25" s="193"/>
      <c r="V25" s="193"/>
      <c r="W25" s="193"/>
      <c r="X25" s="193"/>
      <c r="Y25" s="193"/>
      <c r="Z25" s="193"/>
      <c r="AA25" s="237"/>
      <c r="AB25" s="236" t="str">
        <f t="shared" si="3"/>
        <v/>
      </c>
      <c r="AC25" s="277" t="str">
        <f t="shared" si="4"/>
        <v/>
      </c>
      <c r="AD25" s="272" t="str">
        <f t="shared" si="0"/>
        <v/>
      </c>
      <c r="AE25" s="273" t="str">
        <f t="shared" si="5"/>
        <v/>
      </c>
      <c r="AF25" s="193"/>
      <c r="AG25" s="193"/>
      <c r="AH25" s="193"/>
      <c r="AI25" s="193"/>
      <c r="AJ25" s="193"/>
      <c r="AK25" s="237"/>
      <c r="AL25" s="266" t="str">
        <f t="shared" si="6"/>
        <v/>
      </c>
      <c r="AM25" s="267" t="str">
        <f t="shared" si="7"/>
        <v/>
      </c>
      <c r="AN25" s="191"/>
      <c r="AO25" s="193"/>
      <c r="AP25" s="193"/>
      <c r="AQ25" s="193"/>
      <c r="AR25" s="193"/>
      <c r="AS25" s="193"/>
      <c r="AT25" s="193"/>
      <c r="AU25" s="193"/>
      <c r="AV25" s="193"/>
      <c r="AW25" s="193"/>
      <c r="AX25" s="193"/>
      <c r="AY25" s="193"/>
      <c r="AZ25" s="193"/>
      <c r="BA25" s="193"/>
      <c r="BB25" s="193"/>
      <c r="BC25" s="262" t="str">
        <f t="shared" si="8"/>
        <v/>
      </c>
      <c r="BD25" s="263" t="str">
        <f t="shared" si="9"/>
        <v/>
      </c>
      <c r="BE25" s="127"/>
    </row>
    <row r="26" spans="1:57" x14ac:dyDescent="0.25">
      <c r="A26" s="82">
        <f>список!A23</f>
        <v>22</v>
      </c>
      <c r="B26" s="145" t="str">
        <f>IF(список!B23="","",список!B23)</f>
        <v/>
      </c>
      <c r="C26" s="82">
        <f>IF(список!C23="","",список!C23)</f>
        <v>0</v>
      </c>
      <c r="D26" s="191"/>
      <c r="E26" s="193"/>
      <c r="F26" s="193"/>
      <c r="G26" s="193"/>
      <c r="H26" s="193"/>
      <c r="I26" s="193"/>
      <c r="J26" s="193"/>
      <c r="K26" s="193"/>
      <c r="L26" s="83"/>
      <c r="M26" s="83"/>
      <c r="N26" s="228"/>
      <c r="O26" s="244" t="str">
        <f t="shared" si="1"/>
        <v/>
      </c>
      <c r="P26" s="245" t="str">
        <f t="shared" si="2"/>
        <v/>
      </c>
      <c r="Q26" s="191"/>
      <c r="R26" s="193"/>
      <c r="S26" s="193"/>
      <c r="T26" s="193"/>
      <c r="U26" s="193"/>
      <c r="V26" s="193"/>
      <c r="W26" s="193"/>
      <c r="X26" s="193"/>
      <c r="Y26" s="193"/>
      <c r="Z26" s="193"/>
      <c r="AA26" s="237"/>
      <c r="AB26" s="236" t="str">
        <f t="shared" si="3"/>
        <v/>
      </c>
      <c r="AC26" s="277" t="str">
        <f t="shared" si="4"/>
        <v/>
      </c>
      <c r="AD26" s="272" t="str">
        <f t="shared" si="0"/>
        <v/>
      </c>
      <c r="AE26" s="273" t="str">
        <f t="shared" si="5"/>
        <v/>
      </c>
      <c r="AF26" s="193"/>
      <c r="AG26" s="193"/>
      <c r="AH26" s="193"/>
      <c r="AI26" s="193"/>
      <c r="AJ26" s="193"/>
      <c r="AK26" s="237"/>
      <c r="AL26" s="266" t="str">
        <f t="shared" si="6"/>
        <v/>
      </c>
      <c r="AM26" s="267" t="str">
        <f t="shared" si="7"/>
        <v/>
      </c>
      <c r="AN26" s="191"/>
      <c r="AO26" s="193"/>
      <c r="AP26" s="193"/>
      <c r="AQ26" s="193"/>
      <c r="AR26" s="193"/>
      <c r="AS26" s="193"/>
      <c r="AT26" s="193"/>
      <c r="AU26" s="193"/>
      <c r="AV26" s="193"/>
      <c r="AW26" s="193"/>
      <c r="AX26" s="193"/>
      <c r="AY26" s="193"/>
      <c r="AZ26" s="193"/>
      <c r="BA26" s="193"/>
      <c r="BB26" s="193"/>
      <c r="BC26" s="262" t="str">
        <f t="shared" si="8"/>
        <v/>
      </c>
      <c r="BD26" s="263" t="str">
        <f t="shared" si="9"/>
        <v/>
      </c>
      <c r="BE26" s="127"/>
    </row>
    <row r="27" spans="1:57" x14ac:dyDescent="0.25">
      <c r="A27" s="82">
        <f>список!A24</f>
        <v>23</v>
      </c>
      <c r="B27" s="145" t="str">
        <f>IF(список!B24="","",список!B24)</f>
        <v/>
      </c>
      <c r="C27" s="82">
        <f>IF(список!C24="","",список!C24)</f>
        <v>0</v>
      </c>
      <c r="D27" s="191"/>
      <c r="E27" s="193"/>
      <c r="F27" s="193"/>
      <c r="G27" s="193"/>
      <c r="H27" s="193"/>
      <c r="I27" s="193"/>
      <c r="J27" s="193"/>
      <c r="K27" s="193"/>
      <c r="L27" s="83"/>
      <c r="M27" s="83"/>
      <c r="N27" s="228"/>
      <c r="O27" s="244" t="str">
        <f t="shared" si="1"/>
        <v/>
      </c>
      <c r="P27" s="245" t="str">
        <f t="shared" si="2"/>
        <v/>
      </c>
      <c r="Q27" s="191"/>
      <c r="R27" s="193"/>
      <c r="S27" s="193"/>
      <c r="T27" s="193"/>
      <c r="U27" s="193"/>
      <c r="V27" s="193"/>
      <c r="W27" s="193"/>
      <c r="X27" s="193"/>
      <c r="Y27" s="193"/>
      <c r="Z27" s="193"/>
      <c r="AA27" s="237"/>
      <c r="AB27" s="236" t="str">
        <f t="shared" si="3"/>
        <v/>
      </c>
      <c r="AC27" s="277" t="str">
        <f t="shared" si="4"/>
        <v/>
      </c>
      <c r="AD27" s="272" t="str">
        <f t="shared" si="0"/>
        <v/>
      </c>
      <c r="AE27" s="273" t="str">
        <f t="shared" si="5"/>
        <v/>
      </c>
      <c r="AF27" s="193"/>
      <c r="AG27" s="193"/>
      <c r="AH27" s="193"/>
      <c r="AI27" s="193"/>
      <c r="AJ27" s="193"/>
      <c r="AK27" s="237"/>
      <c r="AL27" s="266" t="str">
        <f t="shared" si="6"/>
        <v/>
      </c>
      <c r="AM27" s="267" t="str">
        <f t="shared" si="7"/>
        <v/>
      </c>
      <c r="AN27" s="191"/>
      <c r="AO27" s="193"/>
      <c r="AP27" s="193"/>
      <c r="AQ27" s="193"/>
      <c r="AR27" s="193"/>
      <c r="AS27" s="193"/>
      <c r="AT27" s="193"/>
      <c r="AU27" s="193"/>
      <c r="AV27" s="193"/>
      <c r="AW27" s="193"/>
      <c r="AX27" s="193"/>
      <c r="AY27" s="193"/>
      <c r="AZ27" s="193"/>
      <c r="BA27" s="193"/>
      <c r="BB27" s="193"/>
      <c r="BC27" s="262" t="str">
        <f t="shared" si="8"/>
        <v/>
      </c>
      <c r="BD27" s="263" t="str">
        <f t="shared" si="9"/>
        <v/>
      </c>
      <c r="BE27" s="127"/>
    </row>
    <row r="28" spans="1:57" x14ac:dyDescent="0.25">
      <c r="A28" s="82">
        <f>список!A25</f>
        <v>24</v>
      </c>
      <c r="B28" s="145" t="str">
        <f>IF(список!B25="","",список!B25)</f>
        <v/>
      </c>
      <c r="C28" s="82">
        <f>IF(список!C25="","",список!C25)</f>
        <v>0</v>
      </c>
      <c r="D28" s="191"/>
      <c r="E28" s="193"/>
      <c r="F28" s="193"/>
      <c r="G28" s="193"/>
      <c r="H28" s="193"/>
      <c r="I28" s="193"/>
      <c r="J28" s="193"/>
      <c r="K28" s="193"/>
      <c r="L28" s="83"/>
      <c r="M28" s="83"/>
      <c r="N28" s="228"/>
      <c r="O28" s="244" t="str">
        <f t="shared" si="1"/>
        <v/>
      </c>
      <c r="P28" s="245" t="str">
        <f t="shared" si="2"/>
        <v/>
      </c>
      <c r="Q28" s="191"/>
      <c r="R28" s="193"/>
      <c r="S28" s="193"/>
      <c r="T28" s="193"/>
      <c r="U28" s="193"/>
      <c r="V28" s="193"/>
      <c r="W28" s="193"/>
      <c r="X28" s="193"/>
      <c r="Y28" s="193"/>
      <c r="Z28" s="193"/>
      <c r="AA28" s="237"/>
      <c r="AB28" s="236" t="str">
        <f t="shared" si="3"/>
        <v/>
      </c>
      <c r="AC28" s="277" t="str">
        <f t="shared" si="4"/>
        <v/>
      </c>
      <c r="AD28" s="272" t="str">
        <f t="shared" si="0"/>
        <v/>
      </c>
      <c r="AE28" s="273" t="str">
        <f t="shared" si="5"/>
        <v/>
      </c>
      <c r="AF28" s="193"/>
      <c r="AG28" s="193"/>
      <c r="AH28" s="193"/>
      <c r="AI28" s="193"/>
      <c r="AJ28" s="193"/>
      <c r="AK28" s="237"/>
      <c r="AL28" s="266" t="str">
        <f t="shared" si="6"/>
        <v/>
      </c>
      <c r="AM28" s="267" t="str">
        <f t="shared" si="7"/>
        <v/>
      </c>
      <c r="AN28" s="191"/>
      <c r="AO28" s="193"/>
      <c r="AP28" s="193"/>
      <c r="AQ28" s="193"/>
      <c r="AR28" s="193"/>
      <c r="AS28" s="193"/>
      <c r="AT28" s="193"/>
      <c r="AU28" s="193"/>
      <c r="AV28" s="193"/>
      <c r="AW28" s="193"/>
      <c r="AX28" s="193"/>
      <c r="AY28" s="193"/>
      <c r="AZ28" s="193"/>
      <c r="BA28" s="193"/>
      <c r="BB28" s="193"/>
      <c r="BC28" s="262" t="str">
        <f t="shared" si="8"/>
        <v/>
      </c>
      <c r="BD28" s="263" t="str">
        <f t="shared" si="9"/>
        <v/>
      </c>
      <c r="BE28" s="127"/>
    </row>
    <row r="29" spans="1:57" x14ac:dyDescent="0.25">
      <c r="A29" s="82">
        <f>список!A26</f>
        <v>25</v>
      </c>
      <c r="B29" s="145" t="str">
        <f>IF(список!B26="","",список!B26)</f>
        <v/>
      </c>
      <c r="C29" s="82">
        <f>IF(список!C26="","",список!C26)</f>
        <v>0</v>
      </c>
      <c r="D29" s="191"/>
      <c r="E29" s="193"/>
      <c r="F29" s="193"/>
      <c r="G29" s="193"/>
      <c r="H29" s="193"/>
      <c r="I29" s="193"/>
      <c r="J29" s="193"/>
      <c r="K29" s="193"/>
      <c r="L29" s="83"/>
      <c r="M29" s="83"/>
      <c r="N29" s="228"/>
      <c r="O29" s="244" t="str">
        <f t="shared" si="1"/>
        <v/>
      </c>
      <c r="P29" s="245" t="str">
        <f t="shared" si="2"/>
        <v/>
      </c>
      <c r="Q29" s="191"/>
      <c r="R29" s="193"/>
      <c r="S29" s="193"/>
      <c r="T29" s="193"/>
      <c r="U29" s="193"/>
      <c r="V29" s="193"/>
      <c r="W29" s="193"/>
      <c r="X29" s="193"/>
      <c r="Y29" s="193"/>
      <c r="Z29" s="193"/>
      <c r="AA29" s="237"/>
      <c r="AB29" s="236" t="str">
        <f t="shared" si="3"/>
        <v/>
      </c>
      <c r="AC29" s="277" t="str">
        <f t="shared" si="4"/>
        <v/>
      </c>
      <c r="AD29" s="272" t="str">
        <f t="shared" si="0"/>
        <v/>
      </c>
      <c r="AE29" s="273" t="str">
        <f t="shared" si="5"/>
        <v/>
      </c>
      <c r="AF29" s="193"/>
      <c r="AG29" s="193"/>
      <c r="AH29" s="193"/>
      <c r="AI29" s="193"/>
      <c r="AJ29" s="193"/>
      <c r="AK29" s="237"/>
      <c r="AL29" s="266" t="str">
        <f t="shared" si="6"/>
        <v/>
      </c>
      <c r="AM29" s="267" t="str">
        <f t="shared" si="7"/>
        <v/>
      </c>
      <c r="AN29" s="191"/>
      <c r="AO29" s="193"/>
      <c r="AP29" s="193"/>
      <c r="AQ29" s="193"/>
      <c r="AR29" s="193"/>
      <c r="AS29" s="193"/>
      <c r="AT29" s="193"/>
      <c r="AU29" s="193"/>
      <c r="AV29" s="193"/>
      <c r="AW29" s="193"/>
      <c r="AX29" s="193"/>
      <c r="AY29" s="193"/>
      <c r="AZ29" s="193"/>
      <c r="BA29" s="193"/>
      <c r="BB29" s="193"/>
      <c r="BC29" s="262" t="str">
        <f t="shared" si="8"/>
        <v/>
      </c>
      <c r="BD29" s="263" t="str">
        <f t="shared" si="9"/>
        <v/>
      </c>
      <c r="BE29" s="127"/>
    </row>
    <row r="30" spans="1:57" x14ac:dyDescent="0.25">
      <c r="A30" s="82">
        <f>список!A27</f>
        <v>26</v>
      </c>
      <c r="B30" s="145" t="str">
        <f>IF(список!B27="","",список!B27)</f>
        <v/>
      </c>
      <c r="C30" s="82">
        <f>IF(список!C27="","",список!C27)</f>
        <v>0</v>
      </c>
      <c r="D30" s="191"/>
      <c r="E30" s="193"/>
      <c r="F30" s="193"/>
      <c r="G30" s="193"/>
      <c r="H30" s="193"/>
      <c r="I30" s="193"/>
      <c r="J30" s="193"/>
      <c r="K30" s="193"/>
      <c r="L30" s="83"/>
      <c r="M30" s="83"/>
      <c r="N30" s="228"/>
      <c r="O30" s="244" t="str">
        <f t="shared" si="1"/>
        <v/>
      </c>
      <c r="P30" s="245" t="str">
        <f t="shared" si="2"/>
        <v/>
      </c>
      <c r="Q30" s="191"/>
      <c r="R30" s="193"/>
      <c r="S30" s="193"/>
      <c r="T30" s="193"/>
      <c r="U30" s="193"/>
      <c r="V30" s="193"/>
      <c r="W30" s="193"/>
      <c r="X30" s="193"/>
      <c r="Y30" s="193"/>
      <c r="Z30" s="193"/>
      <c r="AA30" s="237"/>
      <c r="AB30" s="236" t="str">
        <f t="shared" si="3"/>
        <v/>
      </c>
      <c r="AC30" s="277" t="str">
        <f t="shared" si="4"/>
        <v/>
      </c>
      <c r="AD30" s="272" t="str">
        <f t="shared" si="0"/>
        <v/>
      </c>
      <c r="AE30" s="273" t="str">
        <f t="shared" si="5"/>
        <v/>
      </c>
      <c r="AF30" s="193"/>
      <c r="AG30" s="193"/>
      <c r="AH30" s="193"/>
      <c r="AI30" s="193"/>
      <c r="AJ30" s="193"/>
      <c r="AK30" s="237"/>
      <c r="AL30" s="266" t="str">
        <f t="shared" si="6"/>
        <v/>
      </c>
      <c r="AM30" s="267" t="str">
        <f t="shared" si="7"/>
        <v/>
      </c>
      <c r="AN30" s="191"/>
      <c r="AO30" s="193"/>
      <c r="AP30" s="193"/>
      <c r="AQ30" s="193"/>
      <c r="AR30" s="193"/>
      <c r="AS30" s="193"/>
      <c r="AT30" s="193"/>
      <c r="AU30" s="193"/>
      <c r="AV30" s="193"/>
      <c r="AW30" s="193"/>
      <c r="AX30" s="193"/>
      <c r="AY30" s="193"/>
      <c r="AZ30" s="193"/>
      <c r="BA30" s="193"/>
      <c r="BB30" s="193"/>
      <c r="BC30" s="262" t="str">
        <f t="shared" si="8"/>
        <v/>
      </c>
      <c r="BD30" s="263" t="str">
        <f t="shared" si="9"/>
        <v/>
      </c>
      <c r="BE30" s="127"/>
    </row>
    <row r="31" spans="1:57" x14ac:dyDescent="0.25">
      <c r="A31" s="82">
        <f>список!A28</f>
        <v>27</v>
      </c>
      <c r="B31" s="145" t="str">
        <f>IF(список!B28="","",список!B28)</f>
        <v/>
      </c>
      <c r="C31" s="82">
        <f>IF(список!C28="","",список!C28)</f>
        <v>0</v>
      </c>
      <c r="D31" s="191"/>
      <c r="E31" s="193"/>
      <c r="F31" s="193"/>
      <c r="G31" s="193"/>
      <c r="H31" s="193"/>
      <c r="I31" s="193"/>
      <c r="J31" s="193"/>
      <c r="K31" s="193"/>
      <c r="L31" s="83"/>
      <c r="M31" s="83"/>
      <c r="N31" s="228"/>
      <c r="O31" s="244" t="str">
        <f t="shared" si="1"/>
        <v/>
      </c>
      <c r="P31" s="245" t="str">
        <f t="shared" si="2"/>
        <v/>
      </c>
      <c r="Q31" s="191"/>
      <c r="R31" s="193"/>
      <c r="S31" s="193"/>
      <c r="T31" s="193"/>
      <c r="U31" s="193"/>
      <c r="V31" s="193"/>
      <c r="W31" s="193"/>
      <c r="X31" s="193"/>
      <c r="Y31" s="193"/>
      <c r="Z31" s="193"/>
      <c r="AA31" s="237"/>
      <c r="AB31" s="236" t="str">
        <f t="shared" si="3"/>
        <v/>
      </c>
      <c r="AC31" s="277" t="str">
        <f t="shared" si="4"/>
        <v/>
      </c>
      <c r="AD31" s="272" t="str">
        <f t="shared" si="0"/>
        <v/>
      </c>
      <c r="AE31" s="273" t="str">
        <f t="shared" si="5"/>
        <v/>
      </c>
      <c r="AF31" s="193"/>
      <c r="AG31" s="193"/>
      <c r="AH31" s="193"/>
      <c r="AI31" s="193"/>
      <c r="AJ31" s="193"/>
      <c r="AK31" s="237"/>
      <c r="AL31" s="266" t="str">
        <f t="shared" si="6"/>
        <v/>
      </c>
      <c r="AM31" s="267" t="str">
        <f t="shared" si="7"/>
        <v/>
      </c>
      <c r="AN31" s="191"/>
      <c r="AO31" s="193"/>
      <c r="AP31" s="193"/>
      <c r="AQ31" s="193"/>
      <c r="AR31" s="193"/>
      <c r="AS31" s="193"/>
      <c r="AT31" s="193"/>
      <c r="AU31" s="193"/>
      <c r="AV31" s="193"/>
      <c r="AW31" s="193"/>
      <c r="AX31" s="193"/>
      <c r="AY31" s="193"/>
      <c r="AZ31" s="193"/>
      <c r="BA31" s="193"/>
      <c r="BB31" s="193"/>
      <c r="BC31" s="262" t="str">
        <f t="shared" si="8"/>
        <v/>
      </c>
      <c r="BD31" s="263" t="str">
        <f t="shared" si="9"/>
        <v/>
      </c>
      <c r="BE31" s="127"/>
    </row>
    <row r="32" spans="1:57" x14ac:dyDescent="0.25">
      <c r="A32" s="82">
        <f>список!A29</f>
        <v>28</v>
      </c>
      <c r="B32" s="145" t="str">
        <f>IF(список!B29="","",список!B29)</f>
        <v/>
      </c>
      <c r="C32" s="82">
        <f>IF(список!C29="","",список!C29)</f>
        <v>0</v>
      </c>
      <c r="D32" s="191"/>
      <c r="E32" s="193"/>
      <c r="F32" s="193"/>
      <c r="G32" s="193"/>
      <c r="H32" s="193"/>
      <c r="I32" s="193"/>
      <c r="J32" s="193"/>
      <c r="K32" s="193"/>
      <c r="L32" s="83"/>
      <c r="M32" s="83"/>
      <c r="N32" s="228"/>
      <c r="O32" s="244" t="str">
        <f t="shared" si="1"/>
        <v/>
      </c>
      <c r="P32" s="245" t="str">
        <f t="shared" si="2"/>
        <v/>
      </c>
      <c r="Q32" s="191"/>
      <c r="R32" s="193"/>
      <c r="S32" s="193"/>
      <c r="T32" s="193"/>
      <c r="U32" s="193"/>
      <c r="V32" s="193"/>
      <c r="W32" s="193"/>
      <c r="X32" s="193"/>
      <c r="Y32" s="193"/>
      <c r="Z32" s="193"/>
      <c r="AA32" s="237"/>
      <c r="AB32" s="236" t="str">
        <f t="shared" si="3"/>
        <v/>
      </c>
      <c r="AC32" s="277" t="str">
        <f t="shared" si="4"/>
        <v/>
      </c>
      <c r="AD32" s="272" t="str">
        <f t="shared" si="0"/>
        <v/>
      </c>
      <c r="AE32" s="273" t="str">
        <f t="shared" si="5"/>
        <v/>
      </c>
      <c r="AF32" s="193"/>
      <c r="AG32" s="193"/>
      <c r="AH32" s="193"/>
      <c r="AI32" s="193"/>
      <c r="AJ32" s="193"/>
      <c r="AK32" s="237"/>
      <c r="AL32" s="266" t="str">
        <f t="shared" si="6"/>
        <v/>
      </c>
      <c r="AM32" s="267" t="str">
        <f t="shared" si="7"/>
        <v/>
      </c>
      <c r="AN32" s="191"/>
      <c r="AO32" s="193"/>
      <c r="AP32" s="193"/>
      <c r="AQ32" s="193"/>
      <c r="AR32" s="193"/>
      <c r="AS32" s="193"/>
      <c r="AT32" s="193"/>
      <c r="AU32" s="193"/>
      <c r="AV32" s="193"/>
      <c r="AW32" s="193"/>
      <c r="AX32" s="193"/>
      <c r="AY32" s="193"/>
      <c r="AZ32" s="193"/>
      <c r="BA32" s="193"/>
      <c r="BB32" s="193"/>
      <c r="BC32" s="262" t="str">
        <f t="shared" si="8"/>
        <v/>
      </c>
      <c r="BD32" s="263" t="str">
        <f t="shared" si="9"/>
        <v/>
      </c>
      <c r="BE32" s="127"/>
    </row>
    <row r="33" spans="1:57" x14ac:dyDescent="0.25">
      <c r="A33" s="82">
        <f>список!A30</f>
        <v>29</v>
      </c>
      <c r="B33" s="145" t="str">
        <f>IF(список!B30="","",список!B30)</f>
        <v/>
      </c>
      <c r="C33" s="82">
        <f>IF(список!C30="","",список!C30)</f>
        <v>0</v>
      </c>
      <c r="D33" s="191"/>
      <c r="E33" s="193"/>
      <c r="F33" s="193"/>
      <c r="G33" s="193"/>
      <c r="H33" s="193"/>
      <c r="I33" s="193"/>
      <c r="J33" s="193"/>
      <c r="K33" s="193"/>
      <c r="L33" s="83"/>
      <c r="M33" s="83"/>
      <c r="N33" s="228"/>
      <c r="O33" s="244" t="str">
        <f t="shared" si="1"/>
        <v/>
      </c>
      <c r="P33" s="245" t="str">
        <f t="shared" si="2"/>
        <v/>
      </c>
      <c r="Q33" s="191"/>
      <c r="R33" s="193"/>
      <c r="S33" s="193"/>
      <c r="T33" s="193"/>
      <c r="U33" s="193"/>
      <c r="V33" s="193"/>
      <c r="W33" s="193"/>
      <c r="X33" s="193"/>
      <c r="Y33" s="193"/>
      <c r="Z33" s="193"/>
      <c r="AA33" s="237"/>
      <c r="AB33" s="236" t="str">
        <f t="shared" si="3"/>
        <v/>
      </c>
      <c r="AC33" s="277" t="str">
        <f t="shared" si="4"/>
        <v/>
      </c>
      <c r="AD33" s="272" t="str">
        <f t="shared" si="0"/>
        <v/>
      </c>
      <c r="AE33" s="273" t="str">
        <f t="shared" si="5"/>
        <v/>
      </c>
      <c r="AF33" s="193"/>
      <c r="AG33" s="193"/>
      <c r="AH33" s="193"/>
      <c r="AI33" s="193"/>
      <c r="AJ33" s="193"/>
      <c r="AK33" s="237"/>
      <c r="AL33" s="266" t="str">
        <f t="shared" si="6"/>
        <v/>
      </c>
      <c r="AM33" s="267" t="str">
        <f t="shared" si="7"/>
        <v/>
      </c>
      <c r="AN33" s="191"/>
      <c r="AO33" s="193"/>
      <c r="AP33" s="193"/>
      <c r="AQ33" s="193"/>
      <c r="AR33" s="193"/>
      <c r="AS33" s="193"/>
      <c r="AT33" s="193"/>
      <c r="AU33" s="193"/>
      <c r="AV33" s="193"/>
      <c r="AW33" s="193"/>
      <c r="AX33" s="237"/>
      <c r="AY33" s="193"/>
      <c r="AZ33" s="193"/>
      <c r="BA33" s="193"/>
      <c r="BB33" s="193"/>
      <c r="BC33" s="262" t="str">
        <f t="shared" si="8"/>
        <v/>
      </c>
      <c r="BD33" s="263" t="str">
        <f t="shared" si="9"/>
        <v/>
      </c>
      <c r="BE33" s="127"/>
    </row>
    <row r="34" spans="1:57" x14ac:dyDescent="0.25">
      <c r="A34" s="82">
        <f>список!A31</f>
        <v>30</v>
      </c>
      <c r="B34" s="145" t="str">
        <f>IF(список!B31="","",список!B31)</f>
        <v/>
      </c>
      <c r="C34" s="82">
        <f>IF(список!C31="","",список!C31)</f>
        <v>0</v>
      </c>
      <c r="D34" s="191"/>
      <c r="E34" s="193"/>
      <c r="F34" s="193"/>
      <c r="G34" s="193"/>
      <c r="H34" s="193"/>
      <c r="I34" s="193"/>
      <c r="J34" s="193"/>
      <c r="K34" s="193"/>
      <c r="L34" s="83"/>
      <c r="M34" s="83"/>
      <c r="N34" s="228"/>
      <c r="O34" s="244" t="str">
        <f t="shared" si="1"/>
        <v/>
      </c>
      <c r="P34" s="245" t="str">
        <f t="shared" si="2"/>
        <v/>
      </c>
      <c r="Q34" s="191"/>
      <c r="R34" s="193"/>
      <c r="S34" s="193"/>
      <c r="T34" s="193"/>
      <c r="U34" s="193"/>
      <c r="V34" s="193"/>
      <c r="W34" s="193"/>
      <c r="X34" s="193"/>
      <c r="Y34" s="193"/>
      <c r="Z34" s="193"/>
      <c r="AA34" s="237"/>
      <c r="AB34" s="236" t="str">
        <f t="shared" si="3"/>
        <v/>
      </c>
      <c r="AC34" s="277" t="str">
        <f t="shared" si="4"/>
        <v/>
      </c>
      <c r="AD34" s="272" t="str">
        <f t="shared" si="0"/>
        <v/>
      </c>
      <c r="AE34" s="273" t="str">
        <f t="shared" si="5"/>
        <v/>
      </c>
      <c r="AF34" s="193"/>
      <c r="AG34" s="193"/>
      <c r="AH34" s="193"/>
      <c r="AI34" s="193"/>
      <c r="AJ34" s="193"/>
      <c r="AK34" s="193"/>
      <c r="AL34" s="266" t="str">
        <f t="shared" si="6"/>
        <v/>
      </c>
      <c r="AM34" s="267" t="str">
        <f t="shared" si="7"/>
        <v/>
      </c>
      <c r="AN34" s="191"/>
      <c r="AO34" s="193"/>
      <c r="AP34" s="193"/>
      <c r="AQ34" s="193"/>
      <c r="AR34" s="193"/>
      <c r="AS34" s="193"/>
      <c r="AT34" s="193"/>
      <c r="AU34" s="193"/>
      <c r="AV34" s="193"/>
      <c r="AW34" s="193"/>
      <c r="AX34" s="237"/>
      <c r="AY34" s="193"/>
      <c r="AZ34" s="193"/>
      <c r="BA34" s="193"/>
      <c r="BB34" s="193"/>
      <c r="BC34" s="262" t="str">
        <f t="shared" si="8"/>
        <v/>
      </c>
      <c r="BD34" s="263" t="str">
        <f t="shared" si="9"/>
        <v/>
      </c>
      <c r="BE34" s="127"/>
    </row>
    <row r="35" spans="1:57" x14ac:dyDescent="0.25">
      <c r="A35" s="82">
        <f>список!A32</f>
        <v>31</v>
      </c>
      <c r="B35" s="145" t="str">
        <f>IF(список!B32="","",список!B32)</f>
        <v/>
      </c>
      <c r="C35" s="82">
        <f>IF(список!C32="","",список!C32)</f>
        <v>0</v>
      </c>
      <c r="D35" s="191"/>
      <c r="E35" s="193"/>
      <c r="F35" s="193"/>
      <c r="G35" s="193"/>
      <c r="H35" s="193"/>
      <c r="I35" s="193"/>
      <c r="J35" s="193"/>
      <c r="K35" s="193"/>
      <c r="L35" s="83"/>
      <c r="M35" s="83"/>
      <c r="N35" s="228"/>
      <c r="O35" s="244" t="str">
        <f t="shared" si="1"/>
        <v/>
      </c>
      <c r="P35" s="245" t="str">
        <f t="shared" si="2"/>
        <v/>
      </c>
      <c r="Q35" s="191"/>
      <c r="R35" s="193"/>
      <c r="S35" s="193"/>
      <c r="T35" s="193"/>
      <c r="U35" s="193"/>
      <c r="V35" s="193"/>
      <c r="W35" s="193"/>
      <c r="X35" s="193"/>
      <c r="Y35" s="193"/>
      <c r="Z35" s="193"/>
      <c r="AA35" s="237"/>
      <c r="AB35" s="236" t="str">
        <f t="shared" si="3"/>
        <v/>
      </c>
      <c r="AC35" s="277" t="str">
        <f t="shared" si="4"/>
        <v/>
      </c>
      <c r="AD35" s="272" t="str">
        <f t="shared" si="0"/>
        <v/>
      </c>
      <c r="AE35" s="273" t="str">
        <f t="shared" si="5"/>
        <v/>
      </c>
      <c r="AF35" s="193"/>
      <c r="AG35" s="193"/>
      <c r="AH35" s="193"/>
      <c r="AI35" s="193"/>
      <c r="AJ35" s="193"/>
      <c r="AK35" s="193"/>
      <c r="AL35" s="266" t="str">
        <f t="shared" si="6"/>
        <v/>
      </c>
      <c r="AM35" s="267" t="str">
        <f t="shared" si="7"/>
        <v/>
      </c>
      <c r="AN35" s="191"/>
      <c r="AO35" s="193"/>
      <c r="AP35" s="193"/>
      <c r="AQ35" s="193"/>
      <c r="AR35" s="193"/>
      <c r="AS35" s="193"/>
      <c r="AT35" s="193"/>
      <c r="AU35" s="193"/>
      <c r="AV35" s="193"/>
      <c r="AW35" s="193"/>
      <c r="AX35" s="237"/>
      <c r="AY35" s="193"/>
      <c r="AZ35" s="193"/>
      <c r="BA35" s="193"/>
      <c r="BB35" s="193"/>
      <c r="BC35" s="262" t="str">
        <f t="shared" si="8"/>
        <v/>
      </c>
      <c r="BD35" s="263" t="str">
        <f t="shared" si="9"/>
        <v/>
      </c>
      <c r="BE35" s="127"/>
    </row>
    <row r="36" spans="1:57" x14ac:dyDescent="0.25">
      <c r="A36" s="82">
        <f>список!A33</f>
        <v>32</v>
      </c>
      <c r="B36" s="145" t="str">
        <f>IF(список!B33="","",список!B33)</f>
        <v/>
      </c>
      <c r="C36" s="82">
        <f>IF(список!C33="","",список!C33)</f>
        <v>0</v>
      </c>
      <c r="D36" s="83"/>
      <c r="E36" s="83"/>
      <c r="F36" s="83"/>
      <c r="G36" s="83"/>
      <c r="H36" s="83"/>
      <c r="I36" s="83"/>
      <c r="J36" s="83"/>
      <c r="K36" s="83"/>
      <c r="L36" s="83"/>
      <c r="M36" s="83"/>
      <c r="N36" s="228"/>
      <c r="O36" s="244" t="str">
        <f t="shared" si="1"/>
        <v/>
      </c>
      <c r="P36" s="245" t="str">
        <f t="shared" si="2"/>
        <v/>
      </c>
      <c r="Q36" s="191"/>
      <c r="R36" s="193"/>
      <c r="S36" s="193"/>
      <c r="T36" s="193"/>
      <c r="U36" s="193"/>
      <c r="V36" s="193"/>
      <c r="W36" s="193"/>
      <c r="X36" s="193"/>
      <c r="Y36" s="193"/>
      <c r="Z36" s="193"/>
      <c r="AA36" s="237"/>
      <c r="AB36" s="236" t="str">
        <f t="shared" si="3"/>
        <v/>
      </c>
      <c r="AC36" s="277" t="str">
        <f t="shared" si="4"/>
        <v/>
      </c>
      <c r="AD36" s="272" t="str">
        <f t="shared" si="0"/>
        <v/>
      </c>
      <c r="AE36" s="273" t="str">
        <f t="shared" si="5"/>
        <v/>
      </c>
      <c r="AF36" s="193"/>
      <c r="AG36" s="193"/>
      <c r="AH36" s="193"/>
      <c r="AI36" s="193"/>
      <c r="AJ36" s="193"/>
      <c r="AK36" s="193"/>
      <c r="AL36" s="266" t="str">
        <f t="shared" si="6"/>
        <v/>
      </c>
      <c r="AM36" s="267" t="str">
        <f t="shared" si="7"/>
        <v/>
      </c>
      <c r="AN36" s="191"/>
      <c r="AO36" s="193"/>
      <c r="AP36" s="193"/>
      <c r="AQ36" s="193"/>
      <c r="AR36" s="193"/>
      <c r="AS36" s="193"/>
      <c r="AT36" s="193"/>
      <c r="AU36" s="193"/>
      <c r="AV36" s="193"/>
      <c r="AW36" s="193"/>
      <c r="AX36" s="237"/>
      <c r="AY36" s="193"/>
      <c r="AZ36" s="193"/>
      <c r="BA36" s="193"/>
      <c r="BB36" s="193"/>
      <c r="BC36" s="262" t="str">
        <f t="shared" si="8"/>
        <v/>
      </c>
      <c r="BD36" s="263" t="str">
        <f t="shared" si="9"/>
        <v/>
      </c>
      <c r="BE36" s="127"/>
    </row>
    <row r="37" spans="1:57" x14ac:dyDescent="0.25">
      <c r="A37" s="82">
        <f>список!A34</f>
        <v>33</v>
      </c>
      <c r="B37" s="145" t="str">
        <f>IF(список!B34="","",список!B34)</f>
        <v/>
      </c>
      <c r="C37" s="82">
        <f>IF(список!C34="","",список!C34)</f>
        <v>0</v>
      </c>
      <c r="D37" s="83"/>
      <c r="E37" s="83"/>
      <c r="F37" s="83"/>
      <c r="G37" s="83"/>
      <c r="H37" s="83"/>
      <c r="I37" s="83"/>
      <c r="J37" s="83"/>
      <c r="K37" s="83"/>
      <c r="L37" s="83"/>
      <c r="M37" s="83"/>
      <c r="N37" s="228"/>
      <c r="O37" s="244" t="str">
        <f t="shared" si="1"/>
        <v/>
      </c>
      <c r="P37" s="245" t="str">
        <f t="shared" si="2"/>
        <v/>
      </c>
      <c r="Q37" s="230"/>
      <c r="R37" s="83"/>
      <c r="S37" s="83"/>
      <c r="T37" s="83"/>
      <c r="U37" s="83"/>
      <c r="V37" s="83"/>
      <c r="W37" s="83"/>
      <c r="X37" s="83"/>
      <c r="Y37" s="83"/>
      <c r="Z37" s="83"/>
      <c r="AA37" s="228"/>
      <c r="AB37" s="236" t="str">
        <f t="shared" si="3"/>
        <v/>
      </c>
      <c r="AC37" s="277" t="str">
        <f t="shared" si="4"/>
        <v/>
      </c>
      <c r="AD37" s="272" t="str">
        <f t="shared" si="0"/>
        <v/>
      </c>
      <c r="AE37" s="273" t="str">
        <f t="shared" si="5"/>
        <v/>
      </c>
      <c r="AF37" s="191"/>
      <c r="AG37" s="193"/>
      <c r="AH37" s="193"/>
      <c r="AI37" s="193"/>
      <c r="AJ37" s="193"/>
      <c r="AK37" s="193"/>
      <c r="AL37" s="266" t="str">
        <f t="shared" si="6"/>
        <v/>
      </c>
      <c r="AM37" s="267" t="str">
        <f t="shared" si="7"/>
        <v/>
      </c>
      <c r="AN37" s="230"/>
      <c r="AO37" s="83"/>
      <c r="AP37" s="83"/>
      <c r="AQ37" s="83"/>
      <c r="AR37" s="83"/>
      <c r="AS37" s="83"/>
      <c r="AT37" s="83"/>
      <c r="AU37" s="83"/>
      <c r="AV37" s="83"/>
      <c r="AW37" s="83"/>
      <c r="AX37" s="83"/>
      <c r="AY37" s="191"/>
      <c r="AZ37" s="193"/>
      <c r="BA37" s="193"/>
      <c r="BB37" s="193"/>
      <c r="BC37" s="262" t="str">
        <f t="shared" si="8"/>
        <v/>
      </c>
      <c r="BD37" s="263" t="str">
        <f t="shared" si="9"/>
        <v/>
      </c>
      <c r="BE37" s="127"/>
    </row>
    <row r="38" spans="1:57" x14ac:dyDescent="0.25">
      <c r="A38" s="82">
        <f>список!A35</f>
        <v>34</v>
      </c>
      <c r="B38" s="145" t="str">
        <f>IF(список!B35="","",список!B35)</f>
        <v/>
      </c>
      <c r="C38" s="82">
        <f>IF(список!C35="","",список!C35)</f>
        <v>0</v>
      </c>
      <c r="D38" s="84"/>
      <c r="E38" s="84"/>
      <c r="F38" s="84"/>
      <c r="G38" s="84"/>
      <c r="H38" s="84"/>
      <c r="I38" s="84"/>
      <c r="J38" s="84"/>
      <c r="K38" s="84"/>
      <c r="L38" s="84"/>
      <c r="M38" s="84"/>
      <c r="N38" s="229"/>
      <c r="O38" s="244" t="str">
        <f t="shared" si="1"/>
        <v/>
      </c>
      <c r="P38" s="245" t="str">
        <f t="shared" si="2"/>
        <v/>
      </c>
      <c r="Q38" s="231"/>
      <c r="R38" s="84"/>
      <c r="S38" s="84"/>
      <c r="T38" s="84"/>
      <c r="U38" s="84"/>
      <c r="V38" s="84"/>
      <c r="W38" s="84"/>
      <c r="X38" s="84"/>
      <c r="Y38" s="84"/>
      <c r="Z38" s="84"/>
      <c r="AA38" s="229"/>
      <c r="AB38" s="236" t="str">
        <f t="shared" si="3"/>
        <v/>
      </c>
      <c r="AC38" s="277" t="str">
        <f t="shared" si="4"/>
        <v/>
      </c>
      <c r="AD38" s="272" t="str">
        <f t="shared" si="0"/>
        <v/>
      </c>
      <c r="AE38" s="273" t="str">
        <f t="shared" si="5"/>
        <v/>
      </c>
      <c r="AF38" s="191"/>
      <c r="AG38" s="193"/>
      <c r="AH38" s="193"/>
      <c r="AI38" s="193"/>
      <c r="AJ38" s="193"/>
      <c r="AK38" s="193"/>
      <c r="AL38" s="266" t="str">
        <f t="shared" si="6"/>
        <v/>
      </c>
      <c r="AM38" s="267" t="str">
        <f t="shared" si="7"/>
        <v/>
      </c>
      <c r="AN38" s="231"/>
      <c r="AO38" s="84"/>
      <c r="AP38" s="84"/>
      <c r="AQ38" s="84"/>
      <c r="AR38" s="84"/>
      <c r="AS38" s="84"/>
      <c r="AT38" s="84"/>
      <c r="AU38" s="84"/>
      <c r="AV38" s="84"/>
      <c r="AW38" s="84"/>
      <c r="AX38" s="84"/>
      <c r="AY38" s="191"/>
      <c r="AZ38" s="193"/>
      <c r="BA38" s="193"/>
      <c r="BB38" s="193"/>
      <c r="BC38" s="262" t="str">
        <f t="shared" si="8"/>
        <v/>
      </c>
      <c r="BD38" s="263" t="str">
        <f t="shared" si="9"/>
        <v/>
      </c>
      <c r="BE38" s="127"/>
    </row>
    <row r="39" spans="1:57" ht="15.75" thickBot="1" x14ac:dyDescent="0.3">
      <c r="A39" s="82">
        <f>список!A36</f>
        <v>35</v>
      </c>
      <c r="B39" s="145" t="str">
        <f>IF(список!B36="","",список!B36)</f>
        <v/>
      </c>
      <c r="C39" s="82">
        <f>IF(список!C36="","",список!C36)</f>
        <v>0</v>
      </c>
      <c r="D39" s="84"/>
      <c r="E39" s="84"/>
      <c r="F39" s="84"/>
      <c r="G39" s="84"/>
      <c r="H39" s="84"/>
      <c r="I39" s="84"/>
      <c r="J39" s="84"/>
      <c r="K39" s="84"/>
      <c r="L39" s="84"/>
      <c r="M39" s="84"/>
      <c r="N39" s="229"/>
      <c r="O39" s="279" t="str">
        <f t="shared" si="1"/>
        <v/>
      </c>
      <c r="P39" s="280" t="str">
        <f t="shared" si="2"/>
        <v/>
      </c>
      <c r="Q39" s="231"/>
      <c r="R39" s="84"/>
      <c r="S39" s="84"/>
      <c r="T39" s="84"/>
      <c r="U39" s="84"/>
      <c r="V39" s="84"/>
      <c r="W39" s="84"/>
      <c r="X39" s="84"/>
      <c r="Y39" s="84"/>
      <c r="Z39" s="84"/>
      <c r="AA39" s="229"/>
      <c r="AB39" s="276" t="str">
        <f t="shared" si="3"/>
        <v/>
      </c>
      <c r="AC39" s="278" t="str">
        <f t="shared" si="4"/>
        <v/>
      </c>
      <c r="AD39" s="274" t="str">
        <f t="shared" si="0"/>
        <v/>
      </c>
      <c r="AE39" s="275" t="str">
        <f t="shared" si="5"/>
        <v/>
      </c>
      <c r="AF39" s="191"/>
      <c r="AG39" s="193"/>
      <c r="AH39" s="193"/>
      <c r="AI39" s="193"/>
      <c r="AJ39" s="193"/>
      <c r="AK39" s="193"/>
      <c r="AL39" s="268" t="str">
        <f t="shared" si="6"/>
        <v/>
      </c>
      <c r="AM39" s="269" t="str">
        <f t="shared" si="7"/>
        <v/>
      </c>
      <c r="AN39" s="231"/>
      <c r="AO39" s="84"/>
      <c r="AP39" s="84"/>
      <c r="AQ39" s="84"/>
      <c r="AR39" s="84"/>
      <c r="AS39" s="84"/>
      <c r="AT39" s="84"/>
      <c r="AU39" s="84"/>
      <c r="AV39" s="84"/>
      <c r="AW39" s="84"/>
      <c r="AX39" s="84"/>
      <c r="AY39" s="191"/>
      <c r="AZ39" s="193"/>
      <c r="BA39" s="193"/>
      <c r="BB39" s="193"/>
      <c r="BC39" s="264" t="str">
        <f t="shared" si="8"/>
        <v/>
      </c>
      <c r="BD39" s="265" t="str">
        <f t="shared" si="9"/>
        <v/>
      </c>
      <c r="BE39" s="127"/>
    </row>
    <row r="40" spans="1:57" x14ac:dyDescent="0.25">
      <c r="O40" s="85"/>
      <c r="P40" s="85"/>
      <c r="AB40" s="128"/>
      <c r="AC40" s="128"/>
      <c r="AD40" s="128"/>
      <c r="AE40" s="128"/>
      <c r="AL40" s="128"/>
      <c r="AM40" s="128"/>
      <c r="BC40" s="128"/>
      <c r="BD40" s="128"/>
    </row>
  </sheetData>
  <sheetProtection password="CC6F" sheet="1" objects="1" scenarios="1" selectLockedCells="1"/>
  <mergeCells count="35">
    <mergeCell ref="AZ3:AZ4"/>
    <mergeCell ref="AY3:AY4"/>
    <mergeCell ref="AU3:AU4"/>
    <mergeCell ref="AV3:AV4"/>
    <mergeCell ref="AQ3:AQ4"/>
    <mergeCell ref="AR3:AR4"/>
    <mergeCell ref="AT3:AT4"/>
    <mergeCell ref="AW3:AW4"/>
    <mergeCell ref="AX3:AX4"/>
    <mergeCell ref="AL3:AM4"/>
    <mergeCell ref="AP3:AP4"/>
    <mergeCell ref="AN3:AN4"/>
    <mergeCell ref="AO3:AO4"/>
    <mergeCell ref="AS3:AS4"/>
    <mergeCell ref="AI3:AI4"/>
    <mergeCell ref="AJ3:AJ4"/>
    <mergeCell ref="AK3:AK4"/>
    <mergeCell ref="A1:BD1"/>
    <mergeCell ref="D2:AC2"/>
    <mergeCell ref="AF2:AM2"/>
    <mergeCell ref="AN2:BD2"/>
    <mergeCell ref="A2:A4"/>
    <mergeCell ref="B2:B4"/>
    <mergeCell ref="C2:C4"/>
    <mergeCell ref="D3:P3"/>
    <mergeCell ref="Q3:AC3"/>
    <mergeCell ref="AB4:AC4"/>
    <mergeCell ref="BB3:BB4"/>
    <mergeCell ref="BC3:BD4"/>
    <mergeCell ref="BA3:BA4"/>
    <mergeCell ref="AF3:AF4"/>
    <mergeCell ref="AD3:AE4"/>
    <mergeCell ref="O4:P4"/>
    <mergeCell ref="AG3:AG4"/>
    <mergeCell ref="AH3:AH4"/>
  </mergeCells>
  <phoneticPr fontId="0"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
  <sheetViews>
    <sheetView workbookViewId="0">
      <selection activeCell="B1" sqref="B1"/>
    </sheetView>
  </sheetViews>
  <sheetFormatPr defaultRowHeight="15" x14ac:dyDescent="0.25"/>
  <cols>
    <col min="1" max="1" width="54.85546875" customWidth="1"/>
    <col min="2" max="2" width="45.85546875" customWidth="1"/>
    <col min="3" max="3" width="45.5703125" customWidth="1"/>
  </cols>
  <sheetData>
    <row r="1" spans="1:44" ht="409.5" x14ac:dyDescent="0.25">
      <c r="A1" s="70" t="s">
        <v>112</v>
      </c>
      <c r="B1" s="69" t="s">
        <v>114</v>
      </c>
      <c r="C1" s="72" t="s">
        <v>113</v>
      </c>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row>
    <row r="2" spans="1:44" ht="214.5" customHeight="1" x14ac:dyDescent="0.25">
      <c r="A2" s="74" t="s">
        <v>115</v>
      </c>
      <c r="B2" s="75" t="s">
        <v>116</v>
      </c>
      <c r="C2" s="74" t="s">
        <v>117</v>
      </c>
    </row>
    <row r="3" spans="1:44" x14ac:dyDescent="0.25">
      <c r="A3" s="74"/>
      <c r="C3" s="76"/>
    </row>
    <row r="4" spans="1:44" x14ac:dyDescent="0.25">
      <c r="A4" s="74"/>
    </row>
    <row r="5" spans="1:44" x14ac:dyDescent="0.25">
      <c r="A5" s="74"/>
    </row>
    <row r="6" spans="1:44" x14ac:dyDescent="0.25">
      <c r="A6" s="74"/>
    </row>
    <row r="7" spans="1:44" x14ac:dyDescent="0.25">
      <c r="A7" s="74"/>
    </row>
    <row r="14" spans="1:44" x14ac:dyDescent="0.25">
      <c r="B14" s="71"/>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1"/>
  <sheetViews>
    <sheetView topLeftCell="A4" zoomScale="70" zoomScaleNormal="70" workbookViewId="0">
      <selection activeCell="BH39" sqref="BH39"/>
    </sheetView>
  </sheetViews>
  <sheetFormatPr defaultColWidth="9.140625" defaultRowHeight="15" x14ac:dyDescent="0.25"/>
  <cols>
    <col min="1" max="1" width="9.140625" style="82"/>
    <col min="2" max="2" width="36.28515625" style="82" customWidth="1"/>
    <col min="3" max="24" width="9.140625" style="82"/>
    <col min="25" max="25" width="8.7109375" style="82" customWidth="1"/>
    <col min="26" max="26" width="4.85546875" style="82" hidden="1" customWidth="1"/>
    <col min="27" max="29" width="9.140625" style="82"/>
    <col min="30" max="30" width="10" style="82" customWidth="1"/>
    <col min="31" max="36" width="9.140625" style="82"/>
    <col min="37" max="37" width="8.7109375" style="82" customWidth="1"/>
    <col min="38" max="38" width="0.140625" style="82" customWidth="1"/>
    <col min="39" max="43" width="9.140625" style="82"/>
    <col min="44" max="44" width="7.85546875" style="82" customWidth="1"/>
    <col min="45" max="45" width="5.140625" style="82" hidden="1" customWidth="1"/>
    <col min="46" max="46" width="9.140625" style="82"/>
    <col min="47" max="47" width="13" style="82" customWidth="1"/>
    <col min="48" max="56" width="9.140625" style="82"/>
    <col min="57" max="57" width="9" style="82" customWidth="1"/>
    <col min="58" max="58" width="0.140625" style="82" customWidth="1"/>
    <col min="59" max="72" width="9.140625" style="82"/>
    <col min="73" max="73" width="9" style="82" customWidth="1"/>
    <col min="74" max="74" width="8.42578125" style="82" hidden="1" customWidth="1"/>
    <col min="75" max="89" width="9.140625" style="82"/>
    <col min="90" max="90" width="9.5703125" style="82" customWidth="1"/>
    <col min="91" max="91" width="5.5703125" style="82" hidden="1" customWidth="1"/>
    <col min="92" max="92" width="9.140625" style="82"/>
    <col min="93" max="93" width="11.85546875" style="82" customWidth="1"/>
    <col min="94" max="94" width="11" style="82" customWidth="1"/>
    <col min="95" max="106" width="9.140625" style="82"/>
    <col min="107" max="107" width="13.42578125" style="82" customWidth="1"/>
    <col min="108" max="128" width="9.140625" style="82"/>
    <col min="129" max="129" width="9.28515625" style="82" customWidth="1"/>
    <col min="130" max="130" width="9.140625" style="82"/>
    <col min="131" max="131" width="8.5703125" style="82" customWidth="1"/>
    <col min="132" max="132" width="5.85546875" style="82" hidden="1" customWidth="1"/>
    <col min="133" max="16384" width="9.140625" style="82"/>
  </cols>
  <sheetData>
    <row r="1" spans="1:133" s="156" customFormat="1" ht="19.5" thickBot="1" x14ac:dyDescent="0.35">
      <c r="A1" s="496" t="s">
        <v>292</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6"/>
      <c r="AN1" s="496"/>
      <c r="AO1" s="496"/>
      <c r="AP1" s="496"/>
      <c r="AQ1" s="496"/>
      <c r="AR1" s="496"/>
      <c r="AS1" s="496"/>
      <c r="AT1" s="496"/>
      <c r="AU1" s="496"/>
      <c r="AV1" s="496"/>
      <c r="AW1" s="496"/>
      <c r="AX1" s="496"/>
      <c r="AY1" s="496"/>
      <c r="AZ1" s="496"/>
      <c r="BA1" s="496"/>
      <c r="BB1" s="496"/>
      <c r="BC1" s="496"/>
      <c r="BD1" s="496"/>
      <c r="BE1" s="496"/>
      <c r="BF1" s="496"/>
      <c r="BG1" s="496"/>
      <c r="BH1" s="496"/>
      <c r="BI1" s="496"/>
      <c r="BJ1" s="496"/>
      <c r="BK1" s="496"/>
      <c r="BL1" s="496"/>
      <c r="BM1" s="496"/>
      <c r="BN1" s="496"/>
      <c r="BO1" s="496"/>
      <c r="BP1" s="496"/>
      <c r="BQ1" s="496"/>
      <c r="BR1" s="496"/>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row>
    <row r="2" spans="1:133" s="293" customFormat="1" ht="63.75" customHeight="1" x14ac:dyDescent="0.25">
      <c r="A2" s="498" t="s">
        <v>3</v>
      </c>
      <c r="B2" s="500" t="s">
        <v>152</v>
      </c>
      <c r="C2" s="500" t="s">
        <v>111</v>
      </c>
      <c r="D2" s="497" t="s">
        <v>293</v>
      </c>
      <c r="E2" s="497"/>
      <c r="F2" s="497"/>
      <c r="G2" s="497"/>
      <c r="H2" s="497"/>
      <c r="I2" s="497"/>
      <c r="J2" s="497"/>
      <c r="K2" s="497"/>
      <c r="L2" s="497"/>
      <c r="M2" s="497"/>
      <c r="N2" s="497"/>
      <c r="O2" s="497"/>
      <c r="P2" s="497"/>
      <c r="Q2" s="497"/>
      <c r="R2" s="497"/>
      <c r="S2" s="497"/>
      <c r="T2" s="497"/>
      <c r="U2" s="497"/>
      <c r="V2" s="497"/>
      <c r="W2" s="497"/>
      <c r="X2" s="497"/>
      <c r="Y2" s="497"/>
      <c r="Z2" s="497"/>
      <c r="AA2" s="497"/>
      <c r="AB2" s="497" t="s">
        <v>294</v>
      </c>
      <c r="AC2" s="497"/>
      <c r="AD2" s="497"/>
      <c r="AE2" s="497"/>
      <c r="AF2" s="497"/>
      <c r="AG2" s="497"/>
      <c r="AH2" s="497"/>
      <c r="AI2" s="497"/>
      <c r="AJ2" s="497"/>
      <c r="AK2" s="497"/>
      <c r="AL2" s="497"/>
      <c r="AM2" s="497"/>
      <c r="AN2" s="493" t="s">
        <v>295</v>
      </c>
      <c r="AO2" s="494"/>
      <c r="AP2" s="494"/>
      <c r="AQ2" s="494"/>
      <c r="AR2" s="494"/>
      <c r="AS2" s="494"/>
      <c r="AT2" s="495"/>
      <c r="AU2" s="493" t="s">
        <v>296</v>
      </c>
      <c r="AV2" s="494"/>
      <c r="AW2" s="494"/>
      <c r="AX2" s="494"/>
      <c r="AY2" s="494"/>
      <c r="AZ2" s="494"/>
      <c r="BA2" s="494"/>
      <c r="BB2" s="494"/>
      <c r="BC2" s="494"/>
      <c r="BD2" s="494"/>
      <c r="BE2" s="494"/>
      <c r="BF2" s="494"/>
      <c r="BG2" s="495"/>
      <c r="BH2" s="493" t="s">
        <v>297</v>
      </c>
      <c r="BI2" s="494"/>
      <c r="BJ2" s="494"/>
      <c r="BK2" s="494"/>
      <c r="BL2" s="494"/>
      <c r="BM2" s="494"/>
      <c r="BN2" s="494"/>
      <c r="BO2" s="494"/>
      <c r="BP2" s="494"/>
      <c r="BQ2" s="494"/>
      <c r="BR2" s="494"/>
      <c r="BS2" s="494"/>
      <c r="BT2" s="494"/>
      <c r="BU2" s="494"/>
      <c r="BV2" s="494"/>
      <c r="BW2" s="495"/>
      <c r="BX2" s="494" t="s">
        <v>298</v>
      </c>
      <c r="BY2" s="494"/>
      <c r="BZ2" s="494"/>
      <c r="CA2" s="494"/>
      <c r="CB2" s="494"/>
      <c r="CC2" s="494"/>
      <c r="CD2" s="494"/>
      <c r="CE2" s="494"/>
      <c r="CF2" s="494"/>
      <c r="CG2" s="494"/>
      <c r="CH2" s="494"/>
      <c r="CI2" s="494"/>
      <c r="CJ2" s="494"/>
      <c r="CK2" s="494"/>
      <c r="CL2" s="494"/>
      <c r="CM2" s="494"/>
      <c r="CN2" s="495"/>
      <c r="CO2" s="493" t="s">
        <v>299</v>
      </c>
      <c r="CP2" s="494"/>
      <c r="CQ2" s="494"/>
      <c r="CR2" s="494"/>
      <c r="CS2" s="494"/>
      <c r="CT2" s="494"/>
      <c r="CU2" s="494"/>
      <c r="CV2" s="494"/>
      <c r="CW2" s="494"/>
      <c r="CX2" s="494"/>
      <c r="CY2" s="494"/>
      <c r="CZ2" s="494"/>
      <c r="DA2" s="494"/>
      <c r="DB2" s="494"/>
      <c r="DC2" s="494"/>
      <c r="DD2" s="494"/>
      <c r="DE2" s="494"/>
      <c r="DF2" s="494"/>
      <c r="DG2" s="494"/>
      <c r="DH2" s="494"/>
      <c r="DI2" s="494"/>
      <c r="DJ2" s="494"/>
      <c r="DK2" s="494"/>
      <c r="DL2" s="494"/>
      <c r="DM2" s="494"/>
      <c r="DN2" s="494"/>
      <c r="DO2" s="494"/>
      <c r="DP2" s="494"/>
      <c r="DQ2" s="494"/>
      <c r="DR2" s="494"/>
      <c r="DS2" s="494"/>
      <c r="DT2" s="494"/>
      <c r="DU2" s="494"/>
      <c r="DV2" s="494"/>
      <c r="DW2" s="494"/>
      <c r="DX2" s="494"/>
      <c r="DY2" s="494"/>
      <c r="DZ2" s="494"/>
      <c r="EA2" s="494"/>
      <c r="EB2" s="494"/>
      <c r="EC2" s="495"/>
    </row>
    <row r="3" spans="1:133" ht="279" customHeight="1" x14ac:dyDescent="0.25">
      <c r="A3" s="499"/>
      <c r="B3" s="501"/>
      <c r="C3" s="501"/>
      <c r="D3" s="207" t="s">
        <v>190</v>
      </c>
      <c r="E3" s="207" t="s">
        <v>191</v>
      </c>
      <c r="F3" s="207" t="s">
        <v>192</v>
      </c>
      <c r="G3" s="207" t="s">
        <v>306</v>
      </c>
      <c r="H3" s="207" t="s">
        <v>307</v>
      </c>
      <c r="I3" s="207" t="s">
        <v>308</v>
      </c>
      <c r="J3" s="207" t="s">
        <v>209</v>
      </c>
      <c r="K3" s="207" t="s">
        <v>212</v>
      </c>
      <c r="L3" s="207" t="s">
        <v>214</v>
      </c>
      <c r="M3" s="207" t="s">
        <v>215</v>
      </c>
      <c r="N3" s="207" t="s">
        <v>216</v>
      </c>
      <c r="O3" s="207" t="s">
        <v>217</v>
      </c>
      <c r="P3" s="207" t="s">
        <v>218</v>
      </c>
      <c r="Q3" s="207" t="s">
        <v>224</v>
      </c>
      <c r="R3" s="207" t="s">
        <v>235</v>
      </c>
      <c r="S3" s="207" t="s">
        <v>236</v>
      </c>
      <c r="T3" s="207" t="s">
        <v>237</v>
      </c>
      <c r="U3" s="207" t="s">
        <v>238</v>
      </c>
      <c r="V3" s="207" t="s">
        <v>239</v>
      </c>
      <c r="W3" s="207" t="s">
        <v>240</v>
      </c>
      <c r="X3" s="207" t="s">
        <v>284</v>
      </c>
      <c r="Y3" s="207" t="s">
        <v>276</v>
      </c>
      <c r="Z3" s="207"/>
      <c r="AA3" s="207"/>
      <c r="AB3" s="261" t="s">
        <v>172</v>
      </c>
      <c r="AC3" s="261" t="s">
        <v>173</v>
      </c>
      <c r="AD3" s="261" t="s">
        <v>174</v>
      </c>
      <c r="AE3" s="261" t="s">
        <v>175</v>
      </c>
      <c r="AF3" s="261" t="s">
        <v>176</v>
      </c>
      <c r="AG3" s="261" t="s">
        <v>177</v>
      </c>
      <c r="AH3" s="261" t="s">
        <v>187</v>
      </c>
      <c r="AI3" s="261" t="s">
        <v>221</v>
      </c>
      <c r="AJ3" s="261" t="s">
        <v>288</v>
      </c>
      <c r="AK3" s="261" t="s">
        <v>243</v>
      </c>
      <c r="AL3" s="207"/>
      <c r="AM3" s="131"/>
      <c r="AN3" s="261" t="s">
        <v>184</v>
      </c>
      <c r="AO3" s="261" t="s">
        <v>185</v>
      </c>
      <c r="AP3" s="261" t="s">
        <v>186</v>
      </c>
      <c r="AQ3" s="261" t="s">
        <v>241</v>
      </c>
      <c r="AR3" s="261" t="s">
        <v>242</v>
      </c>
      <c r="AS3" s="208"/>
      <c r="AT3" s="208"/>
      <c r="AU3" s="209" t="s">
        <v>245</v>
      </c>
      <c r="AV3" s="209" t="s">
        <v>246</v>
      </c>
      <c r="AW3" s="209" t="s">
        <v>247</v>
      </c>
      <c r="AX3" s="209" t="s">
        <v>248</v>
      </c>
      <c r="AY3" s="209" t="s">
        <v>249</v>
      </c>
      <c r="AZ3" s="209" t="s">
        <v>250</v>
      </c>
      <c r="BA3" s="209" t="s">
        <v>251</v>
      </c>
      <c r="BB3" s="209" t="s">
        <v>252</v>
      </c>
      <c r="BC3" s="209" t="s">
        <v>253</v>
      </c>
      <c r="BD3" s="209" t="s">
        <v>254</v>
      </c>
      <c r="BE3" s="209" t="s">
        <v>255</v>
      </c>
      <c r="BF3" s="209"/>
      <c r="BG3" s="209"/>
      <c r="BH3" s="209" t="s">
        <v>311</v>
      </c>
      <c r="BI3" s="209" t="s">
        <v>262</v>
      </c>
      <c r="BJ3" s="209" t="s">
        <v>263</v>
      </c>
      <c r="BK3" s="209" t="s">
        <v>264</v>
      </c>
      <c r="BL3" s="209" t="s">
        <v>265</v>
      </c>
      <c r="BM3" s="209" t="s">
        <v>310</v>
      </c>
      <c r="BN3" s="209" t="s">
        <v>266</v>
      </c>
      <c r="BO3" s="209" t="s">
        <v>268</v>
      </c>
      <c r="BP3" s="209" t="s">
        <v>269</v>
      </c>
      <c r="BQ3" s="209" t="s">
        <v>312</v>
      </c>
      <c r="BR3" s="209" t="s">
        <v>270</v>
      </c>
      <c r="BS3" s="209" t="s">
        <v>271</v>
      </c>
      <c r="BT3" s="209" t="s">
        <v>272</v>
      </c>
      <c r="BU3" s="209" t="s">
        <v>261</v>
      </c>
      <c r="BV3" s="207"/>
      <c r="BW3" s="207"/>
      <c r="BX3" s="209" t="s">
        <v>178</v>
      </c>
      <c r="BY3" s="209" t="s">
        <v>179</v>
      </c>
      <c r="BZ3" s="260" t="s">
        <v>193</v>
      </c>
      <c r="CA3" s="260" t="s">
        <v>194</v>
      </c>
      <c r="CB3" s="260" t="s">
        <v>195</v>
      </c>
      <c r="CC3" s="260" t="s">
        <v>197</v>
      </c>
      <c r="CD3" s="260" t="s">
        <v>198</v>
      </c>
      <c r="CE3" s="260" t="s">
        <v>199</v>
      </c>
      <c r="CF3" s="260" t="s">
        <v>196</v>
      </c>
      <c r="CG3" s="260" t="s">
        <v>200</v>
      </c>
      <c r="CH3" s="260" t="s">
        <v>202</v>
      </c>
      <c r="CI3" s="260" t="s">
        <v>203</v>
      </c>
      <c r="CJ3" s="260" t="s">
        <v>204</v>
      </c>
      <c r="CK3" s="260" t="s">
        <v>205</v>
      </c>
      <c r="CL3" s="260" t="s">
        <v>267</v>
      </c>
      <c r="CM3" s="260"/>
      <c r="CN3" s="210"/>
      <c r="CO3" s="261" t="s">
        <v>169</v>
      </c>
      <c r="CP3" s="261" t="s">
        <v>170</v>
      </c>
      <c r="CQ3" s="261" t="s">
        <v>171</v>
      </c>
      <c r="CR3" s="261" t="s">
        <v>180</v>
      </c>
      <c r="CS3" s="261" t="s">
        <v>181</v>
      </c>
      <c r="CT3" s="261" t="s">
        <v>182</v>
      </c>
      <c r="CU3" s="261" t="s">
        <v>183</v>
      </c>
      <c r="CV3" s="261" t="s">
        <v>188</v>
      </c>
      <c r="CW3" s="261" t="s">
        <v>189</v>
      </c>
      <c r="CX3" s="209" t="s">
        <v>300</v>
      </c>
      <c r="CY3" s="260" t="s">
        <v>206</v>
      </c>
      <c r="CZ3" s="260" t="s">
        <v>207</v>
      </c>
      <c r="DA3" s="260" t="s">
        <v>208</v>
      </c>
      <c r="DB3" s="260" t="s">
        <v>210</v>
      </c>
      <c r="DC3" s="260" t="s">
        <v>313</v>
      </c>
      <c r="DD3" s="260" t="s">
        <v>219</v>
      </c>
      <c r="DE3" s="260" t="s">
        <v>220</v>
      </c>
      <c r="DF3" s="260" t="s">
        <v>222</v>
      </c>
      <c r="DG3" s="260" t="s">
        <v>301</v>
      </c>
      <c r="DH3" s="260" t="s">
        <v>226</v>
      </c>
      <c r="DI3" s="260" t="s">
        <v>227</v>
      </c>
      <c r="DJ3" s="260" t="s">
        <v>232</v>
      </c>
      <c r="DK3" s="260" t="s">
        <v>228</v>
      </c>
      <c r="DL3" s="260" t="s">
        <v>229</v>
      </c>
      <c r="DM3" s="260" t="s">
        <v>230</v>
      </c>
      <c r="DN3" s="260" t="s">
        <v>231</v>
      </c>
      <c r="DO3" s="260" t="s">
        <v>225</v>
      </c>
      <c r="DP3" s="260" t="s">
        <v>291</v>
      </c>
      <c r="DQ3" s="297" t="s">
        <v>234</v>
      </c>
      <c r="DR3" s="260" t="s">
        <v>256</v>
      </c>
      <c r="DS3" s="260" t="s">
        <v>257</v>
      </c>
      <c r="DT3" s="260" t="s">
        <v>258</v>
      </c>
      <c r="DU3" s="260" t="s">
        <v>259</v>
      </c>
      <c r="DV3" s="260" t="s">
        <v>260</v>
      </c>
      <c r="DW3" s="260" t="s">
        <v>282</v>
      </c>
      <c r="DX3" s="260" t="s">
        <v>283</v>
      </c>
      <c r="DY3" s="260" t="s">
        <v>273</v>
      </c>
      <c r="DZ3" s="260" t="s">
        <v>274</v>
      </c>
      <c r="EA3" s="260" t="s">
        <v>275</v>
      </c>
    </row>
    <row r="4" spans="1:133" x14ac:dyDescent="0.25">
      <c r="A4" s="89">
        <f>список!A2</f>
        <v>1</v>
      </c>
      <c r="B4" s="82" t="str">
        <f>IF(список!B2="","",список!B2)</f>
        <v/>
      </c>
      <c r="C4" s="82" t="str">
        <f>IF(список!C2="","",список!C2)</f>
        <v/>
      </c>
      <c r="D4" s="82" t="str">
        <f>IF('Социально-коммуникативное разви'!AA5="","",IF('Социально-коммуникативное разви'!AA5&gt;1.5,"сформирован",IF('Социально-коммуникативное разви'!AA5&lt;0.5,"не сформирован", "в стадии формирования")))</f>
        <v/>
      </c>
      <c r="E4" s="82" t="str">
        <f>IF('Социально-коммуникативное разви'!AB5="","",IF('Социально-коммуникативное разви'!AB5&gt;1.5,"сформирован",IF('Социально-коммуникативное разви'!AB5&lt;0.5,"не сформирован", "в стадии формирования")))</f>
        <v/>
      </c>
      <c r="F4" s="82" t="str">
        <f>IF('Социально-коммуникативное разви'!AC5="","",IF('Социально-коммуникативное разви'!AC5&gt;1.5,"сформирован",IF('Социально-коммуникативное разви'!AC5&lt;0.5,"не сформирован", "в стадии формирования")))</f>
        <v/>
      </c>
      <c r="G4" s="82" t="str">
        <f>IF('Социально-коммуникативное разви'!AD5="","",IF('Социально-коммуникативное разви'!AD5&gt;1.5,"сформирован",IF('Социально-коммуникативное разви'!AD5&lt;0.5,"не сформирован", "в стадии формирования")))</f>
        <v/>
      </c>
      <c r="H4" s="82" t="str">
        <f>IF('Социально-коммуникативное разви'!AE5="","",IF('Социально-коммуникативное разви'!AE5&gt;1.5,"сформирован",IF('Социально-коммуникативное разви'!AE5&lt;0.5,"не сформирован", "в стадии формирования")))</f>
        <v/>
      </c>
      <c r="I4" s="82" t="str">
        <f>IF('Социально-коммуникативное разви'!AF5="","",IF('Социально-коммуникативное разви'!AF5&gt;1.5,"сформирован",IF('Социально-коммуникативное разви'!AF5&lt;0.5,"не сформирован", "в стадии формирования")))</f>
        <v/>
      </c>
      <c r="J4" s="82" t="str">
        <f>IF('Познавательное развитие'!D5="","",IF('Познавательное развитие'!D5&gt;1.5,"сформирован",IF('Познавательное развитие'!D5&lt;0.5,"не сформирован", "в стадии формирования")))</f>
        <v/>
      </c>
      <c r="K4" s="82" t="str">
        <f>IF('Познавательное развитие'!E5="","",IF('Познавательное развитие'!E5&gt;1.5,"сформирован",IF('Познавательное развитие'!E5&lt;0.5,"не сформирован", "в стадии формирования")))</f>
        <v/>
      </c>
      <c r="L4" s="82" t="str">
        <f>IF('Познавательное развитие'!F5="","",IF('Познавательное развитие'!F5&gt;1.5,"сформирован",IF('Познавательное развитие'!F5&lt;0.5,"не сформирован", "в стадии формирования")))</f>
        <v/>
      </c>
      <c r="M4" s="82" t="str">
        <f>IF('Познавательное развитие'!G5="","",IF('Познавательное развитие'!G5&gt;1.5,"сформирован",IF('Познавательное развитие'!G5&lt;0.5,"не сформирован", "в стадии формирования")))</f>
        <v/>
      </c>
      <c r="N4" s="82" t="str">
        <f>IF('Познавательное развитие'!H5="","",IF('Познавательное развитие'!H5&gt;1.5,"сформирован",IF('Познавательное развитие'!H5&lt;0.5,"не сформирован", "в стадии формирования")))</f>
        <v/>
      </c>
      <c r="O4" s="82" t="str">
        <f>IF('Познавательное развитие'!I5="","",IF('Познавательное развитие'!I5&gt;1.5,"сформирован",IF('Познавательное развитие'!I5&lt;0.5,"не сформирован", "в стадии формирования")))</f>
        <v/>
      </c>
      <c r="P4" s="82" t="str">
        <f>IF('Познавательное развитие'!J5="","",IF('Познавательное развитие'!J5&gt;1.5,"сформирован",IF('Познавательное развитие'!J5&lt;0.5,"не сформирован", "в стадии формирования")))</f>
        <v/>
      </c>
      <c r="Q4" s="82" t="str">
        <f>IF('Познавательное развитие'!K5="","",IF('Познавательное развитие'!K5&gt;1.5,"сформирован",IF('Познавательное развитие'!K5&lt;0.5,"не сформирован", "в стадии формирования")))</f>
        <v/>
      </c>
      <c r="R4" s="82" t="str">
        <f>IF('Художественно-эстетическое разв'!D5="","",IF('Художественно-эстетическое разв'!D5&gt;1.5,"сформирован",IF('Художественно-эстетическое разв'!D5&lt;0.5,"не сформирован", "в стадии формирования")))</f>
        <v/>
      </c>
      <c r="S4" s="82" t="str">
        <f>IF('Художественно-эстетическое разв'!E5="","",IF('Художественно-эстетическое разв'!E5&gt;1.5,"сформирован",IF('Художественно-эстетическое разв'!E5&lt;0.5,"не сформирован", "в стадии формирования")))</f>
        <v/>
      </c>
      <c r="T4" s="82" t="str">
        <f>IF('Художественно-эстетическое разв'!F5="","",IF('Художественно-эстетическое разв'!F5&gt;1.5,"сформирован",IF('Художественно-эстетическое разв'!F5&lt;0.5,"не сформирован", "в стадии формирования")))</f>
        <v/>
      </c>
      <c r="U4" s="82" t="str">
        <f>IF('Художественно-эстетическое разв'!G5="","",IF('Художественно-эстетическое разв'!G5&gt;1.5,"сформирован",IF('Художественно-эстетическое разв'!G5&lt;0.5,"не сформирован", "в стадии формирования")))</f>
        <v/>
      </c>
      <c r="V4" s="82" t="str">
        <f>IF('Художественно-эстетическое разв'!H5="","",IF('Художественно-эстетическое разв'!H5&gt;1.5,"сформирован",IF('Художественно-эстетическое разв'!H5&lt;0.5,"не сформирован", "в стадии формирования")))</f>
        <v/>
      </c>
      <c r="W4" s="82" t="str">
        <f>IF('Художественно-эстетическое разв'!I5="","",IF('Художественно-эстетическое разв'!I5&gt;1.5,"сформирован",IF('Художественно-эстетическое разв'!I5&lt;0.5,"не сформирован", "в стадии формирования")))</f>
        <v/>
      </c>
      <c r="X4" s="82" t="str">
        <f>IF('Художественно-эстетическое разв'!J5="","",IF('Художественно-эстетическое разв'!J5&gt;1.5,"сформирован",IF('Художественно-эстетическое разв'!J5&lt;0.5,"не сформирован", "в стадии формирования")))</f>
        <v/>
      </c>
      <c r="Y4" s="82" t="str">
        <f>IF('Физическое развитие'!W4="","",IF('Физическое развитие'!W4&gt;1.5,"сформирован",IF('Физическое развитие'!W4&lt;0.5,"не сформирован", "в стадии формирования")))</f>
        <v/>
      </c>
      <c r="Z4" s="214" t="str">
        <f>IF('Социально-коммуникативное разви'!AA5="","",IF('Социально-коммуникативное разви'!AF5="","",IF('Социально-коммуникативное разви'!AG5="","",IF('Социально-коммуникативное разви'!AH5="","",IF('Социально-коммуникативное разви'!AJ5="","",IF('Социально-коммуникативное разви'!AK5="","",IF('Познавательное развитие'!D5="","",IF('Познавательное развитие'!I5="","",IF('Познавательное развитие'!M5="","",IF('Познавательное развитие'!N5="","",IF('Познавательное развитие'!O5="","",IF('Познавательное развитие'!P5="","",IF('Познавательное развитие'!Q5="","",IF('Познавательное развитие'!Y5="","",IF('Художественно-эстетическое разв'!D5="","",IF('Художественно-эстетическое разв'!G5="","",IF('Художественно-эстетическое разв'!H5="","",IF('Художественно-эстетическое разв'!I5="","",IF('Физическое развитие'!W4="","",IF('Художественно-эстетическое разв'!L5="","",IF('Художественно-эстетическое разв'!M5="","",IF('Художественно-эстетическое разв'!U5="","",('Социально-коммуникативное разви'!AA5+'Социально-коммуникативное разви'!AF5+'Социально-коммуникативное разви'!AG5+'Социально-коммуникативное разви'!AH5+'Социально-коммуникативное разви'!AJ5+'Социально-коммуникативное разви'!AK5+'Познавательное развитие'!D5+'Познавательное развитие'!I5+'Познавательное развитие'!M5+'Познавательное развитие'!N5+'Познавательное развитие'!O5+'Познавательное развитие'!P5+'Познавательное развитие'!Q5+'Познавательное развитие'!Y5+'Художественно-эстетическое разв'!D5+'Художественно-эстетическое разв'!G5+'Художественно-эстетическое разв'!H5+'Художественно-эстетическое разв'!I5+'Художественно-эстетическое разв'!L5+'Художественно-эстетическое разв'!M5+'Художественно-эстетическое разв'!U5+'Физическое развитие'!W4)/22))))))))))))))))))))))</f>
        <v/>
      </c>
      <c r="AA4" s="82" t="str">
        <f>IF(Z4="","",IF(Z4&gt;1.5,"сформирован",IF(Z4&lt;0.5,"не сформирован", "в стадии формирования")))</f>
        <v/>
      </c>
      <c r="AB4" s="82" t="str">
        <f>IF('Социально-коммуникативное разви'!G5="","",IF('Социально-коммуникативное разви'!G5&gt;1.5,"сформирован",IF('Социально-коммуникативное разви'!G5&lt;0.5,"не сформирован", "в стадии формирования")))</f>
        <v/>
      </c>
      <c r="AC4" s="82" t="str">
        <f>IF('Социально-коммуникативное разви'!H5="","",IF('Социально-коммуникативное разви'!H5&gt;1.5,"сформирован",IF('Социально-коммуникативное разви'!H5&lt;0.5,"не сформирован", "в стадии формирования")))</f>
        <v/>
      </c>
      <c r="AD4" s="82" t="str">
        <f>IF('Социально-коммуникативное разви'!I5="","",IF('Социально-коммуникативное разви'!I5&gt;1.5,"сформирован",IF('Социально-коммуникативное разви'!I5&lt;0.5,"не сформирован", "в стадии формирования")))</f>
        <v/>
      </c>
      <c r="AE4" s="82" t="str">
        <f>IF('Социально-коммуникативное разви'!J5="","",IF('Социально-коммуникативное разви'!J5&gt;1.5,"сформирован",IF('Социально-коммуникативное разви'!J5&lt;0.5,"не сформирован", "в стадии формирования")))</f>
        <v/>
      </c>
      <c r="AF4" s="82" t="str">
        <f>IF('Социально-коммуникативное разви'!K5="","",IF('Социально-коммуникативное разви'!K5&gt;1.5,"сформирован",IF('Социально-коммуникативное разви'!K5&lt;0.5,"не сформирован", "в стадии формирования")))</f>
        <v/>
      </c>
      <c r="AG4" s="82" t="str">
        <f>IF('Социально-коммуникативное разви'!L5="","",IF('Социально-коммуникативное разви'!L5&gt;1.5,"сформирован",IF('Социально-коммуникативное разви'!L5&lt;0.5,"не сформирован", "в стадии формирования")))</f>
        <v/>
      </c>
      <c r="AH4" s="82" t="str">
        <f>IF('Социально-коммуникативное разви'!M5="","",IF('Социально-коммуникативное разви'!M5&gt;1.5,"сформирован",IF('Социально-коммуникативное разви'!M5&lt;0.5,"не сформирован", "в стадии формирования")))</f>
        <v/>
      </c>
      <c r="AI4" s="82" t="str">
        <f>IF('Познавательное развитие'!V5="","",IF('Познавательное развитие'!V5&gt;1.5,"сформирован",IF('Познавательное развитие'!V5&lt;0.5,"не сформирован", "в стадии формирования")))</f>
        <v/>
      </c>
      <c r="AJ4" s="82" t="str">
        <f>IF('Художественно-эстетическое разв'!Z5="","",IF('Художественно-эстетическое разв'!Z5&gt;1.5,"сформирован",IF('Художественно-эстетическое разв'!Z5&lt;0.5,"не сформирован", "в стадии формирования")))</f>
        <v/>
      </c>
      <c r="AK4" s="82" t="str">
        <f>IF('Художественно-эстетическое разв'!AA5="","",IF('Художественно-эстетическое разв'!AA5&gt;1.5,"сформирован",IF('Художественно-эстетическое разв'!AA5&lt;0.5,"не сформирован", "в стадии формирования")))</f>
        <v/>
      </c>
      <c r="AL4" s="82" t="str">
        <f>IF('Социально-коммуникативное разви'!G5="","",IF('Социально-коммуникативное разви'!H5="","",IF('Социально-коммуникативное разви'!I5="","",IF('Социально-коммуникативное разви'!J5="","",IF('Социально-коммуникативное разви'!K5="","",IF('Социально-коммуникативное разви'!L5="","",IF('Социально-коммуникативное разви'!X5="","",IF('Познавательное развитие'!V5="","",IF('Художественно-эстетическое разв'!Z5="","",IF('Художественно-эстетическое разв'!AE5="","",('Социально-коммуникативное разви'!G5+'Социально-коммуникативное разви'!H5+'Социально-коммуникативное разви'!I5+'Социально-коммуникативное разви'!J5+'Социально-коммуникативное разви'!K5+'Социально-коммуникативное разви'!L5+'Социально-коммуникативное разви'!X5+'Познавательное развитие'!V5+'Художественно-эстетическое разв'!Z5+'Художественно-эстетическое разв'!AE5)/10))))))))))</f>
        <v/>
      </c>
      <c r="AM4" s="82" t="str">
        <f>IF(AL4="","",IF(AL4&gt;1.5,"сформирован",IF(AL4&lt;0.5,"не сформирован", "в стадии формирования")))</f>
        <v/>
      </c>
      <c r="AN4" s="82" t="str">
        <f>IF('Социально-коммуникативное разви'!U5="","",IF('Социально-коммуникативное разви'!U5&gt;1.5,"сформирован",IF('Социально-коммуникативное разви'!U5&lt;0.5,"не сформирован", "в стадии формирования")))</f>
        <v/>
      </c>
      <c r="AO4" s="82" t="str">
        <f>IF('Социально-коммуникативное разви'!V5="","",IF('Социально-коммуникативное разви'!V5&gt;1.5,"сформирован",IF('Социально-коммуникативное разви'!V5&lt;0.5,"не сформирован", "в стадии формирования")))</f>
        <v/>
      </c>
      <c r="AP4" s="82" t="str">
        <f>IF('Социально-коммуникативное разви'!W5="","",IF('Социально-коммуникативное разви'!W5&gt;1.5,"сформирован",IF('Социально-коммуникативное разви'!W5&lt;0.5,"не сформирован", "в стадии формирования")))</f>
        <v/>
      </c>
      <c r="AQ4" s="82" t="str">
        <f>IF('Художественно-эстетическое разв'!Y5="","",IF('Художественно-эстетическое разв'!Y5&gt;1.5,"сформирован",IF('Художественно-эстетическое разв'!Y5&lt;0.5,"не сформирован", "в стадии формирования")))</f>
        <v/>
      </c>
      <c r="AR4" s="82" t="str">
        <f>IF('Художественно-эстетическое разв'!Z5="","",IF('Художественно-эстетическое разв'!Z5&gt;1.5,"сформирован",IF('Художественно-эстетическое разв'!Z5&lt;0.5,"не сформирован", "в стадии формирования")))</f>
        <v/>
      </c>
      <c r="AS4" s="214" t="str">
        <f>IF('Социально-коммуникативное разви'!U5="","",IF('Социально-коммуникативное разви'!V5="","",IF('Социально-коммуникативное разви'!W5="","",IF('Художественно-эстетическое разв'!AC5="","",IF('Художественно-эстетическое разв'!AD5="","",('Социально-коммуникативное разви'!U5+'Социально-коммуникативное разви'!V5+'Социально-коммуникативное разви'!W5+'Художественно-эстетическое разв'!AC5+'Художественно-эстетическое разв'!AD5)/5)))))</f>
        <v/>
      </c>
      <c r="AT4" s="82" t="str">
        <f>IF(AS4="","",IF(AS4&gt;1.5,"сформирован",IF(AS4&lt;0.5,"не сформирован", "в стадии формирования")))</f>
        <v/>
      </c>
      <c r="AU4" s="82" t="str">
        <f>IF('Речевое развитие'!D4="","",IF('Речевое развитие'!D4&gt;1.5,"сформирован",IF('Речевое развитие'!D4&lt;0.5,"не сформирован", "в стадии формирования")))</f>
        <v/>
      </c>
      <c r="AV4" s="82" t="str">
        <f>IF('Речевое развитие'!E4="","",IF('Речевое развитие'!E4&gt;1.5,"сформирован",IF('Речевое развитие'!E4&lt;0.5,"не сформирован", "в стадии формирования")))</f>
        <v/>
      </c>
      <c r="AW4" s="82" t="str">
        <f>IF('Речевое развитие'!F4="","",IF('Речевое развитие'!F4&gt;1.5,"сформирован",IF('Речевое развитие'!F4&lt;0.5,"не сформирован", "в стадии формирования")))</f>
        <v/>
      </c>
      <c r="AX4" s="82" t="str">
        <f>IF('Речевое развитие'!G4="","",IF('Речевое развитие'!G4&gt;1.5,"сформирован",IF('Речевое развитие'!G4&lt;0.5,"не сформирован", "в стадии формирования")))</f>
        <v/>
      </c>
      <c r="AY4" s="82" t="str">
        <f>IF('Речевое развитие'!H4="","",IF('Речевое развитие'!H4&gt;1.5,"сформирован",IF('Речевое развитие'!H4&lt;0.5,"не сформирован", "в стадии формирования")))</f>
        <v/>
      </c>
      <c r="AZ4" s="82" t="str">
        <f>IF('Речевое развитие'!I4="","",IF('Речевое развитие'!I4&gt;1.5,"сформирован",IF('Речевое развитие'!I4&lt;0.5,"не сформирован", "в стадии формирования")))</f>
        <v/>
      </c>
      <c r="BA4" s="82" t="str">
        <f>IF('Речевое развитие'!J4="","",IF('Речевое развитие'!J4&gt;1.5,"сформирован",IF('Речевое развитие'!J4&lt;0.5,"не сформирован", "в стадии формирования")))</f>
        <v/>
      </c>
      <c r="BB4" s="82" t="str">
        <f>IF('Речевое развитие'!K4="","",IF('Речевое развитие'!K4&gt;1.5,"сформирован",IF('Речевое развитие'!K4&lt;0.5,"не сформирован", "в стадии формирования")))</f>
        <v/>
      </c>
      <c r="BC4" s="82" t="str">
        <f>IF('Речевое развитие'!L4="","",IF('Речевое развитие'!L4&gt;1.5,"сформирован",IF('Речевое развитие'!L4&lt;0.5,"не сформирован", "в стадии формирования")))</f>
        <v/>
      </c>
      <c r="BD4" s="82" t="str">
        <f>IF('Речевое развитие'!M4="","",IF('Речевое развитие'!M4&gt;1.5,"сформирован",IF('Речевое развитие'!M4&lt;0.5,"не сформирован", "в стадии формирования")))</f>
        <v/>
      </c>
      <c r="BE4" s="82" t="str">
        <f>IF('Речевое развитие'!N4="","",IF('Речевое развитие'!N4&gt;1.5,"сформирован",IF('Речевое развитие'!N4&lt;0.5,"не сформирован", "в стадии формирования")))</f>
        <v/>
      </c>
      <c r="BF4" s="214" t="str">
        <f>IF('Речевое развитие'!D4="","",IF('Речевое развитие'!E4="","",IF('Речевое развитие'!F4="","",IF('Речевое развитие'!G4="","",IF('Речевое развитие'!H4="","",IF('Речевое развитие'!I4="","",IF('Речевое развитие'!J4="","",IF('Речевое развитие'!K4="","",IF('Речевое развитие'!L4="","",IF('Речевое развитие'!M4="","",IF('Речевое развитие'!N4="","",('Речевое развитие'!D4+'Речевое развитие'!E4+'Речевое развитие'!F4+'Речевое развитие'!G4+'Речевое развитие'!H4+'Речевое развитие'!I4+'Речевое развитие'!J4+'Речевое развитие'!K4+'Речевое развитие'!L4+'Речевое развитие'!M4+'Речевое развитие'!N4)/11)))))))))))</f>
        <v/>
      </c>
      <c r="BG4" s="82" t="str">
        <f>IF(BF4="","",IF(BF4&gt;1.5,"сформирован",IF(BF4&lt;0.5,"не сформирован", "в стадии формирования")))</f>
        <v/>
      </c>
      <c r="BH4" s="82" t="str">
        <f>IF('Художественно-эстетическое разв'!Y5="","",IF('Художественно-эстетическое разв'!Y5&gt;1.5,"сформирован",IF('Художественно-эстетическое разв'!Y5&lt;0.5,"не сформирован", "в стадии формирования")))</f>
        <v/>
      </c>
      <c r="BI4" s="82" t="str">
        <f>IF('Физическое развитие'!D4="","",IF('Физическое развитие'!D4&gt;1.5,"сформирован",IF('Физическое развитие'!D4&lt;0.5,"не сформирован", "в стадии формирования")))</f>
        <v/>
      </c>
      <c r="BJ4" s="82" t="str">
        <f>IF('Физическое развитие'!E4="","",IF('Физическое развитие'!E4&gt;1.5,"сформирован",IF('Физическое развитие'!E4&lt;0.5,"не сформирован", "в стадии формирования")))</f>
        <v/>
      </c>
      <c r="BK4" s="82" t="str">
        <f>IF('Физическое развитие'!F4="","",IF('Физическое развитие'!F4&gt;1.5,"сформирован",IF('Физическое развитие'!F4&lt;0.5,"не сформирован", "в стадии формирования")))</f>
        <v/>
      </c>
      <c r="BL4" s="82" t="str">
        <f>IF('Физическое развитие'!G4="","",IF('Физическое развитие'!G4&gt;1.5,"сформирован",IF('Физическое развитие'!G4&lt;0.5,"не сформирован", "в стадии формирования")))</f>
        <v/>
      </c>
      <c r="BM4" s="82" t="str">
        <f>IF('Физическое развитие'!H4="","",IF('Физическое развитие'!H4&gt;1.5,"сформирован",IF('Физическое развитие'!H4&lt;0.5,"не сформирован", "в стадии формирования")))</f>
        <v/>
      </c>
      <c r="BN4" s="82" t="str">
        <f>IF('Физическое развитие'!I4="","",IF('Физическое развитие'!I4&gt;1.5,"сформирован",IF('Физическое развитие'!I4&lt;0.5,"не сформирован", "в стадии формирования")))</f>
        <v/>
      </c>
      <c r="BO4" s="82" t="str">
        <f>IF('Физическое развитие'!J4="","",IF('Физическое развитие'!J4&gt;1.5,"сформирован",IF('Физическое развитие'!J4&lt;0.5,"не сформирован", "в стадии формирования")))</f>
        <v/>
      </c>
      <c r="BP4" s="82" t="str">
        <f>IF('Физическое развитие'!K4="","",IF('Физическое развитие'!K4&gt;1.5,"сформирован",IF('Физическое развитие'!K4&lt;0.5,"не сформирован", "в стадии формирования")))</f>
        <v/>
      </c>
      <c r="BQ4" s="82" t="str">
        <f>IF('Физическое развитие'!L4="","",IF('Физическое развитие'!L4&gt;1.5,"сформирован",IF('Физическое развитие'!L4&lt;0.5,"не сформирован", "в стадии формирования")))</f>
        <v/>
      </c>
      <c r="BR4" s="82" t="str">
        <f>IF('Физическое развитие'!M4="","",IF('Физическое развитие'!M4&gt;1.5,"сформирован",IF('Физическое развитие'!M4&lt;0.5,"не сформирован", "в стадии формирования")))</f>
        <v/>
      </c>
      <c r="BS4" s="82" t="str">
        <f>IF('Физическое развитие'!N4="","",IF('Физическое развитие'!N4&gt;1.5,"сформирован",IF('Физическое развитие'!N4&lt;0.5,"не сформирован", "в стадии формирования")))</f>
        <v/>
      </c>
      <c r="BT4" s="82" t="str">
        <f>IF('Физическое развитие'!O4="","",IF('Физическое развитие'!O4&gt;1.5,"сформирован",IF('Физическое развитие'!O4&lt;0.5,"не сформирован", "в стадии формирования")))</f>
        <v/>
      </c>
      <c r="BU4" s="82" t="str">
        <f>IF('Физическое развитие'!P4="","",IF('Физическое развитие'!P4&gt;1.5,"сформирован",IF('Физическое развитие'!P4&lt;0.5,"не сформирован", "в стадии формирования")))</f>
        <v/>
      </c>
      <c r="BV4" s="214" t="str">
        <f>IF('Художественно-эстетическое разв'!Y5="","",IF('Физическое развитие'!D4="","",IF('Физическое развитие'!E4="","",IF('Физическое развитие'!F4="","",IF('Физическое развитие'!H4="","",IF('Физическое развитие'!I4="","",IF('Физическое развитие'!J4="","",IF('Физическое развитие'!L4="","",IF('Физическое развитие'!M4="","",IF('Физическое развитие'!G4="","",IF('Физическое развитие'!N4="","",IF('Физическое развитие'!O4="","",IF('Физическое развитие'!P4="","",IF('Физическое развитие'!Q4="","",('Художественно-эстетическое разв'!Y5+'Физическое развитие'!D4+'Физическое развитие'!E4+'Физическое развитие'!F4+'Физическое развитие'!H4+'Физическое развитие'!I4+'Физическое развитие'!J4+'Физическое развитие'!L4+'Физическое развитие'!M4+'Физическое развитие'!G4+'Физическое развитие'!N4+'Физическое развитие'!O4+'Физическое развитие'!P4+'Физическое развитие'!Q4)/14))))))))))))))</f>
        <v/>
      </c>
      <c r="BW4" s="82" t="str">
        <f>IF(BV4="","",IF(BV4&gt;1.5,"сформирован",IF(BV4&lt;0.5,"не сформирован", "в стадии формирования")))</f>
        <v/>
      </c>
      <c r="BX4" s="82" t="str">
        <f>IF('Социально-коммуникативное разви'!M5="","",IF('Социально-коммуникативное разви'!M5&gt;1.5,"сформирован",IF('Социально-коммуникативное разви'!M5&lt;0.5,"не сформирован", "в стадии формирования")))</f>
        <v/>
      </c>
      <c r="BY4" s="82" t="str">
        <f>IF('Социально-коммуникативное разви'!N5="","",IF('Социально-коммуникативное разви'!N5&gt;1.5,"сформирован",IF('Социально-коммуникативное разви'!N5&lt;0.5,"не сформирован", "в стадии формирования")))</f>
        <v/>
      </c>
      <c r="BZ4" s="82" t="str">
        <f>IF('Социально-коммуникативное разви'!O5="","",IF('Социально-коммуникативное разви'!O5&gt;1.5,"сформирован",IF('Социально-коммуникативное разви'!O5&lt;0.5,"не сформирован", "в стадии формирования")))</f>
        <v/>
      </c>
      <c r="CA4" s="82" t="str">
        <f>IF('Социально-коммуникативное разви'!P5="","",IF('Социально-коммуникативное разви'!P5&gt;1.5,"сформирован",IF('Социально-коммуникативное разви'!P5&lt;0.5,"не сформирован", "в стадии формирования")))</f>
        <v/>
      </c>
      <c r="CB4" s="82" t="str">
        <f>IF('Социально-коммуникативное разви'!Q5="","",IF('Социально-коммуникативное разви'!Q5&gt;1.5,"сформирован",IF('Социально-коммуникативное разви'!Q5&lt;0.5,"не сформирован", "в стадии формирования")))</f>
        <v/>
      </c>
      <c r="CC4" s="82" t="str">
        <f>IF('Социально-коммуникативное разви'!R5="","",IF('Социально-коммуникативное разви'!R5&gt;1.5,"сформирован",IF('Социально-коммуникативное разви'!R5&lt;0.5,"не сформирован", "в стадии формирования")))</f>
        <v/>
      </c>
      <c r="CD4" s="82" t="str">
        <f>IF('Социально-коммуникативное разви'!S5="","",IF('Социально-коммуникативное разви'!S5&gt;1.5,"сформирован",IF('Социально-коммуникативное разви'!S5&lt;0.5,"не сформирован", "в стадии формирования")))</f>
        <v/>
      </c>
      <c r="CE4" s="82" t="str">
        <f>IF('Социально-коммуникативное разви'!T5="","",IF('Социально-коммуникативное разви'!T5&gt;1.5,"сформирован",IF('Социально-коммуникативное разви'!T5&lt;0.5,"не сформирован", "в стадии формирования")))</f>
        <v/>
      </c>
      <c r="CF4" s="82" t="str">
        <f>IF('Социально-коммуникативное разви'!U5="","",IF('Социально-коммуникативное разви'!U5&gt;1.5,"сформирован",IF('Социально-коммуникативное разви'!U5&lt;0.5,"не сформирован", "в стадии формирования")))</f>
        <v/>
      </c>
      <c r="CG4" s="82" t="str">
        <f>IF('Социально-коммуникативное разви'!V5="","",IF('Социально-коммуникативное разви'!V5&gt;1.5,"сформирован",IF('Социально-коммуникативное разви'!V5&lt;0.5,"не сформирован", "в стадии формирования")))</f>
        <v/>
      </c>
      <c r="CH4" s="82" t="str">
        <f>IF('Социально-коммуникативное разви'!W5="","",IF('Социально-коммуникативное разви'!W5&gt;1.5,"сформирован",IF('Социально-коммуникативное разви'!W5&lt;0.5,"не сформирован", "в стадии формирования")))</f>
        <v/>
      </c>
      <c r="CI4" s="82" t="str">
        <f>IF('Социально-коммуникативное разви'!X5="","",IF('Социально-коммуникативное разви'!X5&gt;1.5,"сформирован",IF('Социально-коммуникативное разви'!X5&lt;0.5,"не сформирован", "в стадии формирования")))</f>
        <v/>
      </c>
      <c r="CJ4" s="82" t="str">
        <f>IF('Социально-коммуникативное разви'!Y5="","",IF('Социально-коммуникативное разви'!Y5&gt;1.5,"сформирован",IF('Социально-коммуникативное разви'!Y5&lt;0.5,"не сформирован", "в стадии формирования")))</f>
        <v/>
      </c>
      <c r="CK4" s="82" t="str">
        <f>IF('Социально-коммуникативное разви'!Z5="","",IF('Социально-коммуникативное разви'!Z5&gt;1.5,"сформирован",IF('Социально-коммуникативное разви'!Z5&lt;0.5,"не сформирован", "в стадии формирования")))</f>
        <v/>
      </c>
      <c r="CL4" s="82" t="str">
        <f>IF('Физическое развитие'!K4="","",IF('Физическое развитие'!K4&gt;1.5,"сформирован",IF('Физическое развитие'!K4&lt;0.5,"не сформирован", "в стадии формирования")))</f>
        <v/>
      </c>
      <c r="CM4" s="214" t="str">
        <f>IF('Социально-коммуникативное разви'!M5="","",IF('Социально-коммуникативное разви'!N5="","",IF('Социально-коммуникативное разви'!AI5="","",IF('Социально-коммуникативное разви'!AN5="","",IF('Социально-коммуникативное разви'!AO5="","",IF('Социально-коммуникативное разви'!AP5="","",IF('Социально-коммуникативное разви'!AQ5="","",IF('Социально-коммуникативное разви'!AR5="","",IF('Социально-коммуникативное разви'!AS5="","",IF('Социально-коммуникативное разви'!AT5="","",IF('Социально-коммуникативное разви'!AV5="","",IF('Социально-коммуникативное разви'!AW5="","",IF('Социально-коммуникативное разви'!AX5="","",IF('Социально-коммуникативное разви'!AY5="","",IF('Физическое развитие'!K4="","",('Социально-коммуникативное разви'!M5+'Социально-коммуникативное разви'!N5+'Социально-коммуникативное разви'!AI5+'Социально-коммуникативное разви'!AN5+'Социально-коммуникативное разви'!AO5+'Социально-коммуникативное разви'!AP5+'Социально-коммуникативное разви'!AQ5+'Социально-коммуникативное разви'!AR5+'Социально-коммуникативное разви'!AS5+'Социально-коммуникативное разви'!AT5+'Социально-коммуникативное разви'!AV5+'Социально-коммуникативное разви'!AW5+'Социально-коммуникативное разви'!AX5+'Социально-коммуникативное разви'!AY5+'Физическое развитие'!K4)/15)))))))))))))))</f>
        <v/>
      </c>
      <c r="CN4" s="82" t="str">
        <f>IF(CM4="","",IF(CM4&gt;1.5,"сформирован",IF(CM4&lt;0.5,"не сформирован", "в стадии формирования")))</f>
        <v/>
      </c>
      <c r="CO4" s="82" t="str">
        <f>IF('Социально-коммуникативное разви'!D5="","",IF('Социально-коммуникативное разви'!D5&gt;1.5,"сформирован",IF('Социально-коммуникативное разви'!D5&lt;0.5,"не сформирован", "в стадии формирования")))</f>
        <v/>
      </c>
      <c r="CP4" s="82" t="str">
        <f>IF('Социально-коммуникативное разви'!E5="","",IF('Социально-коммуникативное разви'!E5&gt;1.5,"сформирован",IF('Социально-коммуникативное разви'!E5&lt;0.5,"не сформирован", "в стадии формирования")))</f>
        <v/>
      </c>
      <c r="CQ4" s="82" t="str">
        <f>IF('Социально-коммуникативное разви'!F5="","",IF('Социально-коммуникативное разви'!F5&gt;1.5,"сформирован",IF('Социально-коммуникативное разви'!F5&lt;0.5,"не сформирован", "в стадии формирования")))</f>
        <v/>
      </c>
      <c r="CR4" s="82" t="str">
        <f>IF('Социально-коммуникативное разви'!Q5="","",IF('Социально-коммуникативное разви'!Q5&gt;1.5,"сформирован",IF('Социально-коммуникативное разви'!Q5&lt;0.5,"не сформирован", "в стадии формирования")))</f>
        <v/>
      </c>
      <c r="CS4" s="82" t="str">
        <f>IF('Социально-коммуникативное разви'!R5="","",IF('Социально-коммуникативное разви'!R5&gt;1.5,"сформирован",IF('Социально-коммуникативное разви'!R5&lt;0.5,"не сформирован", "в стадии формирования")))</f>
        <v/>
      </c>
      <c r="CT4" s="82" t="str">
        <f>IF('Социально-коммуникативное разви'!S5="","",IF('Социально-коммуникативное разви'!S5&gt;1.5,"сформирован",IF('Социально-коммуникативное разви'!S5&lt;0.5,"не сформирован", "в стадии формирования")))</f>
        <v/>
      </c>
      <c r="CU4" s="82" t="str">
        <f>IF('Социально-коммуникативное разви'!T5="","",IF('Социально-коммуникативное разви'!T5&gt;1.5,"сформирован",IF('Социально-коммуникативное разви'!T5&lt;0.5,"не сформирован", "в стадии формирования")))</f>
        <v/>
      </c>
      <c r="CV4" s="82" t="str">
        <f>IF('Социально-коммуникативное разви'!Y5="","",IF('Социально-коммуникативное разви'!Y5&gt;1.5,"сформирован",IF('Социально-коммуникативное разви'!Y5&lt;0.5,"не сформирован", "в стадии формирования")))</f>
        <v/>
      </c>
      <c r="CW4" s="82" t="str">
        <f>IF('Социально-коммуникативное разви'!Z5="","",IF('Социально-коммуникативное разви'!Z5&gt;1.5,"сформирован",IF('Социально-коммуникативное разви'!Z5&lt;0.5,"не сформирован", "в стадии формирования")))</f>
        <v/>
      </c>
      <c r="CX4" s="82" t="str">
        <f>IF('Социально-коммуникативное разви'!AU5="","",IF('Социально-коммуникативное разви'!AU5&gt;1.5,"сформирован",IF('Социально-коммуникативное разви'!AU5&lt;0.5,"не сформирован", "в стадии формирования")))</f>
        <v/>
      </c>
      <c r="CY4" s="82" t="str">
        <f>IF('Социально-коммуникативное разви'!AZ5="","",IF('Социально-коммуникативное разви'!AZ5&gt;1.5,"сформирован",IF('Социально-коммуникативное разви'!AZ5&lt;0.5,"не сформирован", "в стадии формирования")))</f>
        <v/>
      </c>
      <c r="CZ4" s="82" t="str">
        <f>IF('Социально-коммуникативное разви'!BA5="","",IF('Социально-коммуникативное разви'!BA5&gt;1.5,"сформирован",IF('Социально-коммуникативное разви'!BA5&lt;0.5,"не сформирован", "в стадии формирования")))</f>
        <v/>
      </c>
      <c r="DA4" s="82" t="str">
        <f>IF('Социально-коммуникативное разви'!BB5="","",IF('Социально-коммуникативное разви'!BB5&gt;1.5,"сформирован",IF('Социально-коммуникативное разви'!BB5&lt;0.5,"не сформирован", "в стадии формирования")))</f>
        <v/>
      </c>
      <c r="DB4" s="82" t="str">
        <f>IF('Познавательное развитие'!G5="","",IF('Познавательное развитие'!G5&gt;1.5,"сформирован",IF('Познавательное развитие'!G5&lt;0.5,"не сформирован", "в стадии формирования")))</f>
        <v/>
      </c>
      <c r="DC4" s="82" t="str">
        <f>IF('Познавательное развитие'!H5="","",IF('Познавательное развитие'!H5&gt;1.5,"сформирован",IF('Познавательное развитие'!H5&lt;0.5,"не сформирован", "в стадии формирования")))</f>
        <v/>
      </c>
      <c r="DD4" s="82" t="str">
        <f>IF('Познавательное развитие'!T5="","",IF('Познавательное развитие'!T5&gt;1.5,"сформирован",IF('Познавательное развитие'!T5&lt;0.5,"не сформирован", "в стадии формирования")))</f>
        <v/>
      </c>
      <c r="DE4" s="82" t="str">
        <f>IF('Познавательное развитие'!U5="","",IF('Познавательное развитие'!U5&gt;1.5,"сформирован",IF('Познавательное развитие'!U5&lt;0.5,"не сформирован", "в стадии формирования")))</f>
        <v/>
      </c>
      <c r="DF4" s="82" t="str">
        <f>IF('Познавательное развитие'!W5="","",IF('Познавательное развитие'!W5&gt;1.5,"сформирован",IF('Познавательное развитие'!W5&lt;0.5,"не сформирован", "в стадии формирования")))</f>
        <v/>
      </c>
      <c r="DG4" s="82" t="str">
        <f>IF('Познавательное развитие'!X5="","",IF('Познавательное развитие'!X5&gt;1.5,"сформирован",IF('Познавательное развитие'!X5&lt;0.5,"не сформирован", "в стадии формирования")))</f>
        <v/>
      </c>
      <c r="DH4" s="82" t="str">
        <f>IF('Познавательное развитие'!AB5="","",IF('Познавательное развитие'!AB5&gt;1.5,"сформирован",IF('Познавательное развитие'!AB5&lt;0.5,"не сформирован", "в стадии формирования")))</f>
        <v/>
      </c>
      <c r="DI4" s="82" t="str">
        <f>IF('Познавательное развитие'!AC5="","",IF('Познавательное развитие'!AC5&gt;1.5,"сформирован",IF('Познавательное развитие'!AC5&lt;0.5,"не сформирован", "в стадии формирования")))</f>
        <v/>
      </c>
      <c r="DJ4" s="82" t="str">
        <f>IF('Познавательное развитие'!AD5="","",IF('Познавательное развитие'!AD5&gt;1.5,"сформирован",IF('Познавательное развитие'!AD5&lt;0.5,"не сформирован", "в стадии формирования")))</f>
        <v/>
      </c>
      <c r="DK4" s="82" t="str">
        <f>IF('Познавательное развитие'!AE5="","",IF('Познавательное развитие'!AE5&gt;1.5,"сформирован",IF('Познавательное развитие'!AE5&lt;0.5,"не сформирован", "в стадии формирования")))</f>
        <v/>
      </c>
      <c r="DL4" s="82" t="str">
        <f>IF('Познавательное развитие'!AF5="","",IF('Познавательное развитие'!AF5&gt;1.5,"сформирован",IF('Познавательное развитие'!AF5&lt;0.5,"не сформирован", "в стадии формирования")))</f>
        <v/>
      </c>
      <c r="DM4" s="82" t="str">
        <f>IF('Познавательное развитие'!AG5="","",IF('Познавательное развитие'!AG5&gt;1.5,"сформирован",IF('Познавательное развитие'!AG5&lt;0.5,"не сформирован", "в стадии формирования")))</f>
        <v/>
      </c>
      <c r="DN4" s="82" t="str">
        <f>IF('Познавательное развитие'!AI5="","",IF('Познавательное развитие'!AI5&gt;1.5,"сформирован",IF('Познавательное развитие'!AI5&lt;0.5,"не сформирован", "в стадии формирования")))</f>
        <v/>
      </c>
      <c r="DO4" s="82" t="str">
        <f>IF('Познавательное развитие'!AJ5="","",IF('Познавательное развитие'!AJ5&gt;1.5,"сформирован",IF('Познавательное развитие'!AJ5&lt;0.5,"не сформирован", "в стадии формирования")))</f>
        <v/>
      </c>
      <c r="DP4" s="82" t="str">
        <f>IF('Познавательное развитие'!AK5="","",IF('Познавательное развитие'!AK5&gt;1.5,"сформирован",IF('Познавательное развитие'!AK5&lt;0.5,"не сформирован", "в стадии формирования")))</f>
        <v/>
      </c>
      <c r="DQ4" s="82" t="str">
        <f>IF('Познавательное развитие'!AL5="","",IF('Познавательное развитие'!AL5&gt;1.5,"сформирован",IF('Познавательное развитие'!AL5&lt;0.5,"не сформирован", "в стадии формирования")))</f>
        <v/>
      </c>
      <c r="DR4" s="82" t="str">
        <f>IF('Речевое развитие'!Q4="","",IF('Речевое развитие'!Q4&gt;1.5,"сформирован",IF('Речевое развитие'!Q4&lt;0.5,"не сформирован", "в стадии формирования")))</f>
        <v/>
      </c>
      <c r="DS4" s="82" t="str">
        <f>IF('Речевое развитие'!R4="","",IF('Речевое развитие'!R4&gt;1.5,"сформирован",IF('Речевое развитие'!R4&lt;0.5,"не сформирован", "в стадии формирования")))</f>
        <v/>
      </c>
      <c r="DT4" s="82" t="str">
        <f>IF('Речевое развитие'!S4="","",IF('Речевое развитие'!S4&gt;1.5,"сформирован",IF('Речевое развитие'!S4&lt;0.5,"не сформирован", "в стадии формирования")))</f>
        <v/>
      </c>
      <c r="DU4" s="82" t="str">
        <f>IF('Речевое развитие'!T4="","",IF('Речевое развитие'!T4&gt;1.5,"сформирован",IF('Речевое развитие'!T4&lt;0.5,"не сформирован", "в стадии формирования")))</f>
        <v/>
      </c>
      <c r="DV4" s="82" t="str">
        <f>IF('Речевое развитие'!U4="","",IF('Речевое развитие'!U4&gt;1.5,"сформирован",IF('Речевое развитие'!U4&lt;0.5,"не сформирован", "в стадии формирования")))</f>
        <v/>
      </c>
      <c r="DW4" s="82" t="str">
        <f>IF('Художественно-эстетическое разв'!S5="","",IF('Художественно-эстетическое разв'!S5&gt;1.5,"сформирован",IF('Художественно-эстетическое разв'!S5&lt;0.5,"не сформирован", "в стадии формирования")))</f>
        <v/>
      </c>
      <c r="DX4" s="82" t="str">
        <f>IF('Художественно-эстетическое разв'!T5="","",IF('Художественно-эстетическое разв'!T5&gt;1.5,"сформирован",IF('Художественно-эстетическое разв'!T5&lt;0.5,"не сформирован", "в стадии формирования")))</f>
        <v/>
      </c>
      <c r="DY4" s="82" t="str">
        <f>IF('Физическое развитие'!T4="","",IF('Физическое развитие'!T4&gt;1.5,"сформирован",IF('Физическое развитие'!T4&lt;0.5,"не сформирован", "в стадии формирования")))</f>
        <v/>
      </c>
      <c r="DZ4" s="82" t="str">
        <f>IF('Физическое развитие'!U4="","",IF('Физическое развитие'!U4&gt;1.5,"сформирован",IF('Физическое развитие'!U4&lt;0.5,"не сформирован", "в стадии формирования")))</f>
        <v/>
      </c>
      <c r="EA4" s="82" t="str">
        <f>IF('Физическое развитие'!V4="","",IF('Физическое развитие'!V4&gt;1.5,"сформирован",IF('Физическое развитие'!V4&lt;0.5,"не сформирован", "в стадии формирования")))</f>
        <v/>
      </c>
      <c r="EB4" s="214" t="str">
        <f>IF('Социально-коммуникативное разви'!D5="","",IF('Социально-коммуникативное разви'!E5="","",IF('Социально-коммуникативное разви'!F5="","",IF('Социально-коммуникативное разви'!Q5="","",IF('Социально-коммуникативное разви'!R5="","",IF('Социально-коммуникативное разви'!S5="","",IF('Социально-коммуникативное разви'!T5="","",IF('Социально-коммуникативное разви'!Y5="","",IF('Социально-коммуникативное разви'!Z5="","",IF('Социально-коммуникативное разви'!AU5="","",IF('Социально-коммуникативное разви'!AZ5="","",IF('Социально-коммуникативное разви'!BA5="","",IF('Социально-коммуникативное разви'!BB5="","",IF('Познавательное развитие'!G5="","",IF('Познавательное развитие'!H5="","",IF('Познавательное развитие'!T5="","",IF('Познавательное развитие'!U5="","",IF('Познавательное развитие'!W5="","",IF('Познавательное развитие'!X5="","",IF('Познавательное развитие'!AB5="","",IF('Познавательное развитие'!AC5="","",IF('Познавательное развитие'!AD5="","",IF('Познавательное развитие'!AE5="","",IF('Познавательное развитие'!AF5="","",IF('Познавательное развитие'!AG5="","",IF('Познавательное развитие'!AI5="","",IF('Познавательное развитие'!AJ5="","",IF('Познавательное развитие'!AK5="","",IF('Познавательное развитие'!AL5="","",IF('Речевое развитие'!Q4="","",IF('Речевое развитие'!R4="","",IF('Речевое развитие'!S4="","",IF('Речевое развитие'!T4="","",IF('Речевое развитие'!U4="","",IF('Художественно-эстетическое разв'!S5="","",IF('Художественно-эстетическое разв'!T5="","",IF('Физическое развитие'!T4="","",IF('Физическое развитие'!U4="","",IF('Физическое развитие'!V4="","",('Социально-коммуникативное разви'!D5+'Социально-коммуникативное разви'!E5+'Социально-коммуникативное разви'!F5+'Социально-коммуникативное разви'!Q5+'Социально-коммуникативное разви'!R5+'Социально-коммуникативное разви'!S5+'Социально-коммуникативное разви'!T5+'Социально-коммуникативное разви'!Y5+'Социально-коммуникативное разви'!Z5+'Социально-коммуникативное разви'!AU5+'Социально-коммуникативное разви'!AZ5+'Социально-коммуникативное разви'!BA5+'Социально-коммуникативное разви'!BB5+'Познавательное развитие'!G5+'Познавательное развитие'!H5+'Познавательное развитие'!T5+'Познавательное развитие'!U5+'Познавательное развитие'!W5+'Познавательное развитие'!X5+'Познавательное развитие'!AB5+'Познавательное развитие'!AC5+'Познавательное развитие'!AD5+'Познавательное развитие'!AE5+'Познавательное развитие'!AF5+'Познавательное развитие'!AG5+'Познавательное развитие'!AI5+'Познавательное развитие'!AJ5+'Познавательное развитие'!AK5+'Познавательное развитие'!AL5+'Речевое развитие'!Q4+'Речевое развитие'!R4+'Речевое развитие'!S4+'Речевое развитие'!T4+'Речевое развитие'!U4+'Художественно-эстетическое разв'!S5+'Художественно-эстетическое разв'!T5+'Физическое развитие'!T4+'Физическое развитие'!U4+'Физическое развитие'!V4)/39)))))))))))))))))))))))))))))))))))))))</f>
        <v/>
      </c>
      <c r="EC4" s="82" t="str">
        <f>IF(EB4="","",IF(EB4&gt;1.5,"сформирован",IF(EB4&lt;0.5,"не сформирован", "в стадии формирования")))</f>
        <v/>
      </c>
    </row>
    <row r="5" spans="1:133" x14ac:dyDescent="0.25">
      <c r="A5" s="89">
        <f>список!A3</f>
        <v>2</v>
      </c>
      <c r="B5" s="82" t="str">
        <f>IF(список!B3="","",список!B3)</f>
        <v/>
      </c>
      <c r="C5" s="82">
        <f>IF(список!C3="","",список!C3)</f>
        <v>0</v>
      </c>
      <c r="D5" s="82" t="str">
        <f>IF('Социально-коммуникативное разви'!AA6="","",IF('Социально-коммуникативное разви'!AA6&gt;1.5,"сформирован",IF('Социально-коммуникативное разви'!AA6&lt;0.5,"не сформирован", "в стадии формирования")))</f>
        <v/>
      </c>
      <c r="E5" s="82" t="str">
        <f>IF('Социально-коммуникативное разви'!AB6="","",IF('Социально-коммуникативное разви'!AB6&gt;1.5,"сформирован",IF('Социально-коммуникативное разви'!AB6&lt;0.5,"не сформирован", "в стадии формирования")))</f>
        <v/>
      </c>
      <c r="F5" s="82" t="str">
        <f>IF('Социально-коммуникативное разви'!AC6="","",IF('Социально-коммуникативное разви'!AC6&gt;1.5,"сформирован",IF('Социально-коммуникативное разви'!AC6&lt;0.5,"не сформирован", "в стадии формирования")))</f>
        <v/>
      </c>
      <c r="G5" s="82" t="str">
        <f>IF('Социально-коммуникативное разви'!AD6="","",IF('Социально-коммуникативное разви'!AD6&gt;1.5,"сформирован",IF('Социально-коммуникативное разви'!AD6&lt;0.5,"не сформирован", "в стадии формирования")))</f>
        <v/>
      </c>
      <c r="H5" s="82" t="str">
        <f>IF('Социально-коммуникативное разви'!AE6="","",IF('Социально-коммуникативное разви'!AE6&gt;1.5,"сформирован",IF('Социально-коммуникативное разви'!AE6&lt;0.5,"не сформирован", "в стадии формирования")))</f>
        <v/>
      </c>
      <c r="I5" s="82" t="str">
        <f>IF('Социально-коммуникативное разви'!AF6="","",IF('Социально-коммуникативное разви'!AF6&gt;1.5,"сформирован",IF('Социально-коммуникативное разви'!AF6&lt;0.5,"не сформирован", "в стадии формирования")))</f>
        <v/>
      </c>
      <c r="J5" s="82" t="str">
        <f>IF('Познавательное развитие'!D6="","",IF('Познавательное развитие'!D6&gt;1.5,"сформирован",IF('Познавательное развитие'!D6&lt;0.5,"не сформирован", "в стадии формирования")))</f>
        <v/>
      </c>
      <c r="K5" s="82" t="str">
        <f>IF('Познавательное развитие'!E6="","",IF('Познавательное развитие'!E6&gt;1.5,"сформирован",IF('Познавательное развитие'!E6&lt;0.5,"не сформирован", "в стадии формирования")))</f>
        <v/>
      </c>
      <c r="L5" s="82" t="str">
        <f>IF('Познавательное развитие'!F6="","",IF('Познавательное развитие'!F6&gt;1.5,"сформирован",IF('Познавательное развитие'!F6&lt;0.5,"не сформирован", "в стадии формирования")))</f>
        <v/>
      </c>
      <c r="M5" s="82" t="str">
        <f>IF('Познавательное развитие'!G6="","",IF('Познавательное развитие'!G6&gt;1.5,"сформирован",IF('Познавательное развитие'!G6&lt;0.5,"не сформирован", "в стадии формирования")))</f>
        <v/>
      </c>
      <c r="N5" s="82" t="str">
        <f>IF('Познавательное развитие'!H6="","",IF('Познавательное развитие'!H6&gt;1.5,"сформирован",IF('Познавательное развитие'!H6&lt;0.5,"не сформирован", "в стадии формирования")))</f>
        <v/>
      </c>
      <c r="O5" s="82" t="str">
        <f>IF('Познавательное развитие'!I6="","",IF('Познавательное развитие'!I6&gt;1.5,"сформирован",IF('Познавательное развитие'!I6&lt;0.5,"не сформирован", "в стадии формирования")))</f>
        <v/>
      </c>
      <c r="P5" s="82" t="str">
        <f>IF('Познавательное развитие'!J6="","",IF('Познавательное развитие'!J6&gt;1.5,"сформирован",IF('Познавательное развитие'!J6&lt;0.5,"не сформирован", "в стадии формирования")))</f>
        <v/>
      </c>
      <c r="Q5" s="82" t="str">
        <f>IF('Познавательное развитие'!K6="","",IF('Познавательное развитие'!K6&gt;1.5,"сформирован",IF('Познавательное развитие'!K6&lt;0.5,"не сформирован", "в стадии формирования")))</f>
        <v/>
      </c>
      <c r="R5" s="82" t="str">
        <f>IF('Художественно-эстетическое разв'!D6="","",IF('Художественно-эстетическое разв'!D6&gt;1.5,"сформирован",IF('Художественно-эстетическое разв'!D6&lt;0.5,"не сформирован", "в стадии формирования")))</f>
        <v/>
      </c>
      <c r="S5" s="82" t="str">
        <f>IF('Художественно-эстетическое разв'!E6="","",IF('Художественно-эстетическое разв'!E6&gt;1.5,"сформирован",IF('Художественно-эстетическое разв'!E6&lt;0.5,"не сформирован", "в стадии формирования")))</f>
        <v/>
      </c>
      <c r="T5" s="82" t="str">
        <f>IF('Художественно-эстетическое разв'!F6="","",IF('Художественно-эстетическое разв'!F6&gt;1.5,"сформирован",IF('Художественно-эстетическое разв'!F6&lt;0.5,"не сформирован", "в стадии формирования")))</f>
        <v/>
      </c>
      <c r="U5" s="82" t="str">
        <f>IF('Художественно-эстетическое разв'!G6="","",IF('Художественно-эстетическое разв'!G6&gt;1.5,"сформирован",IF('Художественно-эстетическое разв'!G6&lt;0.5,"не сформирован", "в стадии формирования")))</f>
        <v/>
      </c>
      <c r="V5" s="82" t="str">
        <f>IF('Художественно-эстетическое разв'!H6="","",IF('Художественно-эстетическое разв'!H6&gt;1.5,"сформирован",IF('Художественно-эстетическое разв'!H6&lt;0.5,"не сформирован", "в стадии формирования")))</f>
        <v/>
      </c>
      <c r="W5" s="82" t="str">
        <f>IF('Художественно-эстетическое разв'!I6="","",IF('Художественно-эстетическое разв'!I6&gt;1.5,"сформирован",IF('Художественно-эстетическое разв'!I6&lt;0.5,"не сформирован", "в стадии формирования")))</f>
        <v/>
      </c>
      <c r="X5" s="82" t="str">
        <f>IF('Художественно-эстетическое разв'!J6="","",IF('Художественно-эстетическое разв'!J6&gt;1.5,"сформирован",IF('Художественно-эстетическое разв'!J6&lt;0.5,"не сформирован", "в стадии формирования")))</f>
        <v/>
      </c>
      <c r="Y5" s="82" t="str">
        <f>IF('Физическое развитие'!W5="","",IF('Физическое развитие'!W5&gt;1.5,"сформирован",IF('Физическое развитие'!W5&lt;0.5,"не сформирован", "в стадии формирования")))</f>
        <v/>
      </c>
      <c r="Z5" s="214" t="str">
        <f>IF('Социально-коммуникативное разви'!AA6="","",IF('Социально-коммуникативное разви'!AF6="","",IF('Социально-коммуникативное разви'!AG6="","",IF('Социально-коммуникативное разви'!AH6="","",IF('Социально-коммуникативное разви'!AJ6="","",IF('Социально-коммуникативное разви'!AK6="","",IF('Познавательное развитие'!D6="","",IF('Познавательное развитие'!I6="","",IF('Познавательное развитие'!M6="","",IF('Познавательное развитие'!N6="","",IF('Познавательное развитие'!O6="","",IF('Познавательное развитие'!P6="","",IF('Познавательное развитие'!Q6="","",IF('Познавательное развитие'!Y6="","",IF('Художественно-эстетическое разв'!D6="","",IF('Художественно-эстетическое разв'!G6="","",IF('Художественно-эстетическое разв'!H6="","",IF('Художественно-эстетическое разв'!I6="","",IF('Физическое развитие'!W5="","",IF('Художественно-эстетическое разв'!L6="","",IF('Художественно-эстетическое разв'!M6="","",IF('Художественно-эстетическое разв'!U6="","",('Социально-коммуникативное разви'!AA6+'Социально-коммуникативное разви'!AF6+'Социально-коммуникативное разви'!AG6+'Социально-коммуникативное разви'!AH6+'Социально-коммуникативное разви'!AJ6+'Социально-коммуникативное разви'!AK6+'Познавательное развитие'!D6+'Познавательное развитие'!I6+'Познавательное развитие'!M6+'Познавательное развитие'!N6+'Познавательное развитие'!O6+'Познавательное развитие'!P6+'Познавательное развитие'!Q6+'Познавательное развитие'!Y6+'Художественно-эстетическое разв'!D6+'Художественно-эстетическое разв'!G6+'Художественно-эстетическое разв'!H6+'Художественно-эстетическое разв'!I6+'Художественно-эстетическое разв'!L6+'Художественно-эстетическое разв'!M6+'Художественно-эстетическое разв'!U6+'Физическое развитие'!W5)/22))))))))))))))))))))))</f>
        <v/>
      </c>
      <c r="AA5" s="82" t="str">
        <f t="shared" ref="AA5:AA38" si="0">IF(Z5="","",IF(Z5&gt;1.5,"сформирован",IF(Z5&lt;0.5,"не сформирован", "в стадии формирования")))</f>
        <v/>
      </c>
      <c r="AB5" s="82" t="str">
        <f>IF('Социально-коммуникативное разви'!G6="","",IF('Социально-коммуникативное разви'!G6&gt;1.5,"сформирован",IF('Социально-коммуникативное разви'!G6&lt;0.5,"не сформирован", "в стадии формирования")))</f>
        <v/>
      </c>
      <c r="AC5" s="82" t="str">
        <f>IF('Социально-коммуникативное разви'!H6="","",IF('Социально-коммуникативное разви'!H6&gt;1.5,"сформирован",IF('Социально-коммуникативное разви'!H6&lt;0.5,"не сформирован", "в стадии формирования")))</f>
        <v/>
      </c>
      <c r="AD5" s="82" t="str">
        <f>IF('Социально-коммуникативное разви'!I6="","",IF('Социально-коммуникативное разви'!I6&gt;1.5,"сформирован",IF('Социально-коммуникативное разви'!I6&lt;0.5,"не сформирован", "в стадии формирования")))</f>
        <v/>
      </c>
      <c r="AE5" s="82" t="str">
        <f>IF('Социально-коммуникативное разви'!J6="","",IF('Социально-коммуникативное разви'!J6&gt;1.5,"сформирован",IF('Социально-коммуникативное разви'!J6&lt;0.5,"не сформирован", "в стадии формирования")))</f>
        <v/>
      </c>
      <c r="AF5" s="82" t="str">
        <f>IF('Социально-коммуникативное разви'!K6="","",IF('Социально-коммуникативное разви'!K6&gt;1.5,"сформирован",IF('Социально-коммуникативное разви'!K6&lt;0.5,"не сформирован", "в стадии формирования")))</f>
        <v/>
      </c>
      <c r="AG5" s="82" t="str">
        <f>IF('Социально-коммуникативное разви'!L6="","",IF('Социально-коммуникативное разви'!L6&gt;1.5,"сформирован",IF('Социально-коммуникативное разви'!L6&lt;0.5,"не сформирован", "в стадии формирования")))</f>
        <v/>
      </c>
      <c r="AH5" s="82" t="str">
        <f>IF('Социально-коммуникативное разви'!M6="","",IF('Социально-коммуникативное разви'!M6&gt;1.5,"сформирован",IF('Социально-коммуникативное разви'!M6&lt;0.5,"не сформирован", "в стадии формирования")))</f>
        <v/>
      </c>
      <c r="AI5" s="82" t="str">
        <f>IF('Познавательное развитие'!V6="","",IF('Познавательное развитие'!V6&gt;1.5,"сформирован",IF('Познавательное развитие'!V6&lt;0.5,"не сформирован", "в стадии формирования")))</f>
        <v/>
      </c>
      <c r="AJ5" s="82" t="str">
        <f>IF('Художественно-эстетическое разв'!Z6="","",IF('Художественно-эстетическое разв'!Z6&gt;1.5,"сформирован",IF('Художественно-эстетическое разв'!Z6&lt;0.5,"не сформирован", "в стадии формирования")))</f>
        <v/>
      </c>
      <c r="AK5" s="82" t="str">
        <f>IF('Художественно-эстетическое разв'!AA6="","",IF('Художественно-эстетическое разв'!AA6&gt;1.5,"сформирован",IF('Художественно-эстетическое разв'!AA6&lt;0.5,"не сформирован", "в стадии формирования")))</f>
        <v/>
      </c>
      <c r="AL5" s="214" t="str">
        <f>IF('Социально-коммуникативное разви'!G6="","",IF('Социально-коммуникативное разви'!H6="","",IF('Социально-коммуникативное разви'!I6="","",IF('Социально-коммуникативное разви'!J6="","",IF('Социально-коммуникативное разви'!K6="","",IF('Социально-коммуникативное разви'!L6="","",IF('Социально-коммуникативное разви'!X6="","",IF('Познавательное развитие'!V6="","",IF('Художественно-эстетическое разв'!Z6="","",IF('Художественно-эстетическое разв'!AE6="","",('Социально-коммуникативное разви'!G6+'Социально-коммуникативное разви'!H6+'Социально-коммуникативное разви'!I6+'Социально-коммуникативное разви'!J6+'Социально-коммуникативное разви'!K6+'Социально-коммуникативное разви'!L6+'Социально-коммуникативное разви'!X6+'Познавательное развитие'!V6+'Художественно-эстетическое разв'!Z6+'Художественно-эстетическое разв'!AE6)/10))))))))))</f>
        <v/>
      </c>
      <c r="AM5" s="82" t="str">
        <f t="shared" ref="AM5:AM38" si="1">IF(AL5="","",IF(AL5&gt;1.5,"сформирован",IF(AL5&lt;0.5,"не сформирован", "в стадии формирования")))</f>
        <v/>
      </c>
      <c r="AN5" s="82" t="str">
        <f>IF('Социально-коммуникативное разви'!U6="","",IF('Социально-коммуникативное разви'!U6&gt;1.5,"сформирован",IF('Социально-коммуникативное разви'!U6&lt;0.5,"не сформирован", "в стадии формирования")))</f>
        <v/>
      </c>
      <c r="AO5" s="82" t="str">
        <f>IF('Социально-коммуникативное разви'!V6="","",IF('Социально-коммуникативное разви'!V6&gt;1.5,"сформирован",IF('Социально-коммуникативное разви'!V6&lt;0.5,"не сформирован", "в стадии формирования")))</f>
        <v/>
      </c>
      <c r="AP5" s="82" t="str">
        <f>IF('Социально-коммуникативное разви'!W6="","",IF('Социально-коммуникативное разви'!W6&gt;1.5,"сформирован",IF('Социально-коммуникативное разви'!W6&lt;0.5,"не сформирован", "в стадии формирования")))</f>
        <v/>
      </c>
      <c r="AQ5" s="82" t="str">
        <f>IF('Художественно-эстетическое разв'!Y6="","",IF('Художественно-эстетическое разв'!Y6&gt;1.5,"сформирован",IF('Художественно-эстетическое разв'!Y6&lt;0.5,"не сформирован", "в стадии формирования")))</f>
        <v/>
      </c>
      <c r="AR5" s="82" t="str">
        <f>IF('Художественно-эстетическое разв'!Z6="","",IF('Художественно-эстетическое разв'!Z6&gt;1.5,"сформирован",IF('Художественно-эстетическое разв'!Z6&lt;0.5,"не сформирован", "в стадии формирования")))</f>
        <v/>
      </c>
      <c r="AS5" s="214" t="str">
        <f>IF('Социально-коммуникативное разви'!U6="","",IF('Социально-коммуникативное разви'!V6="","",IF('Социально-коммуникативное разви'!W6="","",IF('Художественно-эстетическое разв'!AC6="","",IF('Художественно-эстетическое разв'!AD6="","",('Социально-коммуникативное разви'!U6+'Социально-коммуникативное разви'!V6+'Социально-коммуникативное разви'!W6+'Художественно-эстетическое разв'!AC6+'Художественно-эстетическое разв'!AD6)/5)))))</f>
        <v/>
      </c>
      <c r="AT5" s="82" t="str">
        <f t="shared" ref="AT5:AT38" si="2">IF(AS5="","",IF(AS5&gt;1.5,"сформирован",IF(AS5&lt;0.5,"не сформирован", "в стадии формирования")))</f>
        <v/>
      </c>
      <c r="AU5" s="82" t="str">
        <f>IF('Речевое развитие'!D5="","",IF('Речевое развитие'!D5&gt;1.5,"сформирован",IF('Речевое развитие'!D5&lt;0.5,"не сформирован", "в стадии формирования")))</f>
        <v/>
      </c>
      <c r="AV5" s="82" t="str">
        <f>IF('Речевое развитие'!E5="","",IF('Речевое развитие'!E5&gt;1.5,"сформирован",IF('Речевое развитие'!E5&lt;0.5,"не сформирован", "в стадии формирования")))</f>
        <v/>
      </c>
      <c r="AW5" s="82" t="str">
        <f>IF('Речевое развитие'!F5="","",IF('Речевое развитие'!F5&gt;1.5,"сформирован",IF('Речевое развитие'!F5&lt;0.5,"не сформирован", "в стадии формирования")))</f>
        <v/>
      </c>
      <c r="AX5" s="82" t="str">
        <f>IF('Речевое развитие'!G5="","",IF('Речевое развитие'!G5&gt;1.5,"сформирован",IF('Речевое развитие'!G5&lt;0.5,"не сформирован", "в стадии формирования")))</f>
        <v/>
      </c>
      <c r="AY5" s="82" t="str">
        <f>IF('Речевое развитие'!H5="","",IF('Речевое развитие'!H5&gt;1.5,"сформирован",IF('Речевое развитие'!H5&lt;0.5,"не сформирован", "в стадии формирования")))</f>
        <v/>
      </c>
      <c r="AZ5" s="82" t="str">
        <f>IF('Речевое развитие'!I5="","",IF('Речевое развитие'!I5&gt;1.5,"сформирован",IF('Речевое развитие'!I5&lt;0.5,"не сформирован", "в стадии формирования")))</f>
        <v/>
      </c>
      <c r="BA5" s="82" t="str">
        <f>IF('Речевое развитие'!J5="","",IF('Речевое развитие'!J5&gt;1.5,"сформирован",IF('Речевое развитие'!J5&lt;0.5,"не сформирован", "в стадии формирования")))</f>
        <v/>
      </c>
      <c r="BB5" s="82" t="str">
        <f>IF('Речевое развитие'!K5="","",IF('Речевое развитие'!K5&gt;1.5,"сформирован",IF('Речевое развитие'!K5&lt;0.5,"не сформирован", "в стадии формирования")))</f>
        <v/>
      </c>
      <c r="BC5" s="82" t="str">
        <f>IF('Речевое развитие'!L5="","",IF('Речевое развитие'!L5&gt;1.5,"сформирован",IF('Речевое развитие'!L5&lt;0.5,"не сформирован", "в стадии формирования")))</f>
        <v/>
      </c>
      <c r="BD5" s="82" t="str">
        <f>IF('Речевое развитие'!M5="","",IF('Речевое развитие'!M5&gt;1.5,"сформирован",IF('Речевое развитие'!M5&lt;0.5,"не сформирован", "в стадии формирования")))</f>
        <v/>
      </c>
      <c r="BE5" s="82" t="str">
        <f>IF('Речевое развитие'!N5="","",IF('Речевое развитие'!N5&gt;1.5,"сформирован",IF('Речевое развитие'!N5&lt;0.5,"не сформирован", "в стадии формирования")))</f>
        <v/>
      </c>
      <c r="BF5" s="214" t="str">
        <f>IF('Речевое развитие'!D5="","",IF('Речевое развитие'!E5="","",IF('Речевое развитие'!F5="","",IF('Речевое развитие'!G5="","",IF('Речевое развитие'!H5="","",IF('Речевое развитие'!I5="","",IF('Речевое развитие'!J5="","",IF('Речевое развитие'!K5="","",IF('Речевое развитие'!L5="","",IF('Речевое развитие'!M5="","",IF('Речевое развитие'!N5="","",('Речевое развитие'!D5+'Речевое развитие'!E5+'Речевое развитие'!F5+'Речевое развитие'!G5+'Речевое развитие'!H5+'Речевое развитие'!I5+'Речевое развитие'!J5+'Речевое развитие'!K5+'Речевое развитие'!L5+'Речевое развитие'!M5+'Речевое развитие'!N5)/11)))))))))))</f>
        <v/>
      </c>
      <c r="BG5" s="82" t="str">
        <f t="shared" ref="BG5:BG39" si="3">IF(BF5="","",IF(BF5&gt;1.5,"сформирован",IF(BF5&lt;0.5,"не сформирован", "в стадии формирования")))</f>
        <v/>
      </c>
      <c r="BH5" s="82" t="str">
        <f>IF('Художественно-эстетическое разв'!Y6="","",IF('Художественно-эстетическое разв'!Y6&gt;1.5,"сформирован",IF('Художественно-эстетическое разв'!Y6&lt;0.5,"не сформирован", "в стадии формирования")))</f>
        <v/>
      </c>
      <c r="BI5" s="82" t="str">
        <f>IF('Физическое развитие'!D5="","",IF('Физическое развитие'!D5&gt;1.5,"сформирован",IF('Физическое развитие'!D5&lt;0.5,"не сформирован", "в стадии формирования")))</f>
        <v/>
      </c>
      <c r="BJ5" s="82" t="str">
        <f>IF('Физическое развитие'!E5="","",IF('Физическое развитие'!E5&gt;1.5,"сформирован",IF('Физическое развитие'!E5&lt;0.5,"не сформирован", "в стадии формирования")))</f>
        <v/>
      </c>
      <c r="BK5" s="82" t="str">
        <f>IF('Физическое развитие'!F5="","",IF('Физическое развитие'!F5&gt;1.5,"сформирован",IF('Физическое развитие'!F5&lt;0.5,"не сформирован", "в стадии формирования")))</f>
        <v/>
      </c>
      <c r="BL5" s="82" t="str">
        <f>IF('Физическое развитие'!G5="","",IF('Физическое развитие'!G5&gt;1.5,"сформирован",IF('Физическое развитие'!G5&lt;0.5,"не сформирован", "в стадии формирования")))</f>
        <v/>
      </c>
      <c r="BM5" s="82" t="str">
        <f>IF('Физическое развитие'!H5="","",IF('Физическое развитие'!H5&gt;1.5,"сформирован",IF('Физическое развитие'!H5&lt;0.5,"не сформирован", "в стадии формирования")))</f>
        <v/>
      </c>
      <c r="BN5" s="82" t="str">
        <f>IF('Физическое развитие'!I5="","",IF('Физическое развитие'!I5&gt;1.5,"сформирован",IF('Физическое развитие'!I5&lt;0.5,"не сформирован", "в стадии формирования")))</f>
        <v/>
      </c>
      <c r="BO5" s="82" t="str">
        <f>IF('Физическое развитие'!J5="","",IF('Физическое развитие'!J5&gt;1.5,"сформирован",IF('Физическое развитие'!J5&lt;0.5,"не сформирован", "в стадии формирования")))</f>
        <v/>
      </c>
      <c r="BP5" s="82" t="str">
        <f>IF('Физическое развитие'!K5="","",IF('Физическое развитие'!K5&gt;1.5,"сформирован",IF('Физическое развитие'!K5&lt;0.5,"не сформирован", "в стадии формирования")))</f>
        <v/>
      </c>
      <c r="BQ5" s="82" t="str">
        <f>IF('Физическое развитие'!L5="","",IF('Физическое развитие'!L5&gt;1.5,"сформирован",IF('Физическое развитие'!L5&lt;0.5,"не сформирован", "в стадии формирования")))</f>
        <v/>
      </c>
      <c r="BR5" s="82" t="str">
        <f>IF('Физическое развитие'!M5="","",IF('Физическое развитие'!M5&gt;1.5,"сформирован",IF('Физическое развитие'!M5&lt;0.5,"не сформирован", "в стадии формирования")))</f>
        <v/>
      </c>
      <c r="BS5" s="82" t="str">
        <f>IF('Физическое развитие'!N5="","",IF('Физическое развитие'!N5&gt;1.5,"сформирован",IF('Физическое развитие'!N5&lt;0.5,"не сформирован", "в стадии формирования")))</f>
        <v/>
      </c>
      <c r="BT5" s="82" t="str">
        <f>IF('Физическое развитие'!O5="","",IF('Физическое развитие'!O5&gt;1.5,"сформирован",IF('Физическое развитие'!O5&lt;0.5,"не сформирован", "в стадии формирования")))</f>
        <v/>
      </c>
      <c r="BU5" s="82" t="str">
        <f>IF('Физическое развитие'!P5="","",IF('Физическое развитие'!P5&gt;1.5,"сформирован",IF('Физическое развитие'!P5&lt;0.5,"не сформирован", "в стадии формирования")))</f>
        <v/>
      </c>
      <c r="BV5" s="214" t="str">
        <f>IF('Художественно-эстетическое разв'!Y6="","",IF('Физическое развитие'!D5="","",IF('Физическое развитие'!E5="","",IF('Физическое развитие'!F5="","",IF('Физическое развитие'!H5="","",IF('Физическое развитие'!I5="","",IF('Физическое развитие'!J5="","",IF('Физическое развитие'!L5="","",IF('Физическое развитие'!M5="","",IF('Физическое развитие'!G5="","",IF('Физическое развитие'!N5="","",IF('Физическое развитие'!O5="","",IF('Физическое развитие'!P5="","",IF('Физическое развитие'!Q5="","",('Художественно-эстетическое разв'!Y6+'Физическое развитие'!D5+'Физическое развитие'!E5+'Физическое развитие'!F5+'Физическое развитие'!H5+'Физическое развитие'!I5+'Физическое развитие'!J5+'Физическое развитие'!L5+'Физическое развитие'!M5+'Физическое развитие'!G5+'Физическое развитие'!N5+'Физическое развитие'!O5+'Физическое развитие'!P5+'Физическое развитие'!Q5)/14))))))))))))))</f>
        <v/>
      </c>
      <c r="BW5" s="82" t="str">
        <f t="shared" ref="BW5:BW38" si="4">IF(BV5="","",IF(BV5&gt;1.5,"сформирован",IF(BV5&lt;0.5,"не сформирован", "в стадии формирования")))</f>
        <v/>
      </c>
      <c r="BX5" s="82" t="str">
        <f>IF('Социально-коммуникативное разви'!M6="","",IF('Социально-коммуникативное разви'!M6&gt;1.5,"сформирован",IF('Социально-коммуникативное разви'!M6&lt;0.5,"не сформирован", "в стадии формирования")))</f>
        <v/>
      </c>
      <c r="BY5" s="82" t="str">
        <f>IF('Социально-коммуникативное разви'!N6="","",IF('Социально-коммуникативное разви'!N6&gt;1.5,"сформирован",IF('Социально-коммуникативное разви'!N6&lt;0.5,"не сформирован", "в стадии формирования")))</f>
        <v/>
      </c>
      <c r="BZ5" s="82" t="str">
        <f>IF('Социально-коммуникативное разви'!O6="","",IF('Социально-коммуникативное разви'!O6&gt;1.5,"сформирован",IF('Социально-коммуникативное разви'!O6&lt;0.5,"не сформирован", "в стадии формирования")))</f>
        <v/>
      </c>
      <c r="CA5" s="82" t="str">
        <f>IF('Социально-коммуникативное разви'!P6="","",IF('Социально-коммуникативное разви'!P6&gt;1.5,"сформирован",IF('Социально-коммуникативное разви'!P6&lt;0.5,"не сформирован", "в стадии формирования")))</f>
        <v/>
      </c>
      <c r="CB5" s="82" t="str">
        <f>IF('Социально-коммуникативное разви'!Q6="","",IF('Социально-коммуникативное разви'!Q6&gt;1.5,"сформирован",IF('Социально-коммуникативное разви'!Q6&lt;0.5,"не сформирован", "в стадии формирования")))</f>
        <v/>
      </c>
      <c r="CC5" s="82" t="str">
        <f>IF('Социально-коммуникативное разви'!R6="","",IF('Социально-коммуникативное разви'!R6&gt;1.5,"сформирован",IF('Социально-коммуникативное разви'!R6&lt;0.5,"не сформирован", "в стадии формирования")))</f>
        <v/>
      </c>
      <c r="CD5" s="82" t="str">
        <f>IF('Социально-коммуникативное разви'!S6="","",IF('Социально-коммуникативное разви'!S6&gt;1.5,"сформирован",IF('Социально-коммуникативное разви'!S6&lt;0.5,"не сформирован", "в стадии формирования")))</f>
        <v/>
      </c>
      <c r="CE5" s="82" t="str">
        <f>IF('Социально-коммуникативное разви'!T6="","",IF('Социально-коммуникативное разви'!T6&gt;1.5,"сформирован",IF('Социально-коммуникативное разви'!T6&lt;0.5,"не сформирован", "в стадии формирования")))</f>
        <v/>
      </c>
      <c r="CF5" s="82" t="str">
        <f>IF('Социально-коммуникативное разви'!U6="","",IF('Социально-коммуникативное разви'!U6&gt;1.5,"сформирован",IF('Социально-коммуникативное разви'!U6&lt;0.5,"не сформирован", "в стадии формирования")))</f>
        <v/>
      </c>
      <c r="CG5" s="82" t="str">
        <f>IF('Социально-коммуникативное разви'!V6="","",IF('Социально-коммуникативное разви'!V6&gt;1.5,"сформирован",IF('Социально-коммуникативное разви'!V6&lt;0.5,"не сформирован", "в стадии формирования")))</f>
        <v/>
      </c>
      <c r="CH5" s="82" t="str">
        <f>IF('Социально-коммуникативное разви'!W6="","",IF('Социально-коммуникативное разви'!W6&gt;1.5,"сформирован",IF('Социально-коммуникативное разви'!W6&lt;0.5,"не сформирован", "в стадии формирования")))</f>
        <v/>
      </c>
      <c r="CI5" s="82" t="str">
        <f>IF('Социально-коммуникативное разви'!X6="","",IF('Социально-коммуникативное разви'!X6&gt;1.5,"сформирован",IF('Социально-коммуникативное разви'!X6&lt;0.5,"не сформирован", "в стадии формирования")))</f>
        <v/>
      </c>
      <c r="CJ5" s="82" t="str">
        <f>IF('Социально-коммуникативное разви'!Y6="","",IF('Социально-коммуникативное разви'!Y6&gt;1.5,"сформирован",IF('Социально-коммуникативное разви'!Y6&lt;0.5,"не сформирован", "в стадии формирования")))</f>
        <v/>
      </c>
      <c r="CK5" s="82" t="str">
        <f>IF('Социально-коммуникативное разви'!Z6="","",IF('Социально-коммуникативное разви'!Z6&gt;1.5,"сформирован",IF('Социально-коммуникативное разви'!Z6&lt;0.5,"не сформирован", "в стадии формирования")))</f>
        <v/>
      </c>
      <c r="CL5" s="82" t="str">
        <f>IF('Физическое развитие'!K5="","",IF('Физическое развитие'!K5&gt;1.5,"сформирован",IF('Физическое развитие'!K5&lt;0.5,"не сформирован", "в стадии формирования")))</f>
        <v/>
      </c>
      <c r="CM5" s="214" t="str">
        <f>IF('Социально-коммуникативное разви'!M6="","",IF('Социально-коммуникативное разви'!N6="","",IF('Социально-коммуникативное разви'!AI6="","",IF('Социально-коммуникативное разви'!AN6="","",IF('Социально-коммуникативное разви'!AO6="","",IF('Социально-коммуникативное разви'!AP6="","",IF('Социально-коммуникативное разви'!AQ6="","",IF('Социально-коммуникативное разви'!AR6="","",IF('Социально-коммуникативное разви'!AS6="","",IF('Социально-коммуникативное разви'!AT6="","",IF('Социально-коммуникативное разви'!AV6="","",IF('Социально-коммуникативное разви'!AW6="","",IF('Социально-коммуникативное разви'!AX6="","",IF('Социально-коммуникативное разви'!AY6="","",IF('Физическое развитие'!K5="","",('Социально-коммуникативное разви'!M6+'Социально-коммуникативное разви'!N6+'Социально-коммуникативное разви'!AI6+'Социально-коммуникативное разви'!AN6+'Социально-коммуникативное разви'!AO6+'Социально-коммуникативное разви'!AP6+'Социально-коммуникативное разви'!AQ6+'Социально-коммуникативное разви'!AR6+'Социально-коммуникативное разви'!AS6+'Социально-коммуникативное разви'!AT6+'Социально-коммуникативное разви'!AV6+'Социально-коммуникативное разви'!AW6+'Социально-коммуникативное разви'!AX6+'Социально-коммуникативное разви'!AY6+'Физическое развитие'!K5)/15)))))))))))))))</f>
        <v/>
      </c>
      <c r="CN5" s="82" t="str">
        <f t="shared" ref="CN5:CN38" si="5">IF(CM5="","",IF(CM5&gt;1.5,"сформирован",IF(CM5&lt;0.5,"не сформирован", "в стадии формирования")))</f>
        <v/>
      </c>
      <c r="CO5" s="82" t="str">
        <f>IF('Социально-коммуникативное разви'!D6="","",IF('Социально-коммуникативное разви'!D6&gt;1.5,"сформирован",IF('Социально-коммуникативное разви'!D6&lt;0.5,"не сформирован", "в стадии формирования")))</f>
        <v/>
      </c>
      <c r="CP5" s="82" t="str">
        <f>IF('Социально-коммуникативное разви'!E6="","",IF('Социально-коммуникативное разви'!E6&gt;1.5,"сформирован",IF('Социально-коммуникативное разви'!E6&lt;0.5,"не сформирован", "в стадии формирования")))</f>
        <v/>
      </c>
      <c r="CQ5" s="82" t="str">
        <f>IF('Социально-коммуникативное разви'!F6="","",IF('Социально-коммуникативное разви'!F6&gt;1.5,"сформирован",IF('Социально-коммуникативное разви'!F6&lt;0.5,"не сформирован", "в стадии формирования")))</f>
        <v/>
      </c>
      <c r="CR5" s="82" t="str">
        <f>IF('Социально-коммуникативное разви'!Q6="","",IF('Социально-коммуникативное разви'!Q6&gt;1.5,"сформирован",IF('Социально-коммуникативное разви'!Q6&lt;0.5,"не сформирован", "в стадии формирования")))</f>
        <v/>
      </c>
      <c r="CS5" s="82" t="str">
        <f>IF('Социально-коммуникативное разви'!R6="","",IF('Социально-коммуникативное разви'!R6&gt;1.5,"сформирован",IF('Социально-коммуникативное разви'!R6&lt;0.5,"не сформирован", "в стадии формирования")))</f>
        <v/>
      </c>
      <c r="CT5" s="82" t="str">
        <f>IF('Социально-коммуникативное разви'!S6="","",IF('Социально-коммуникативное разви'!S6&gt;1.5,"сформирован",IF('Социально-коммуникативное разви'!S6&lt;0.5,"не сформирован", "в стадии формирования")))</f>
        <v/>
      </c>
      <c r="CU5" s="82" t="str">
        <f>IF('Социально-коммуникативное разви'!T6="","",IF('Социально-коммуникативное разви'!T6&gt;1.5,"сформирован",IF('Социально-коммуникативное разви'!T6&lt;0.5,"не сформирован", "в стадии формирования")))</f>
        <v/>
      </c>
      <c r="CV5" s="82" t="str">
        <f>IF('Социально-коммуникативное разви'!Y6="","",IF('Социально-коммуникативное разви'!Y6&gt;1.5,"сформирован",IF('Социально-коммуникативное разви'!Y6&lt;0.5,"не сформирован", "в стадии формирования")))</f>
        <v/>
      </c>
      <c r="CW5" s="82" t="str">
        <f>IF('Социально-коммуникативное разви'!Z6="","",IF('Социально-коммуникативное разви'!Z6&gt;1.5,"сформирован",IF('Социально-коммуникативное разви'!Z6&lt;0.5,"не сформирован", "в стадии формирования")))</f>
        <v/>
      </c>
      <c r="CX5" s="82" t="str">
        <f>IF('Социально-коммуникативное разви'!AU6="","",IF('Социально-коммуникативное разви'!AU6&gt;1.5,"сформирован",IF('Социально-коммуникативное разви'!AU6&lt;0.5,"не сформирован", "в стадии формирования")))</f>
        <v/>
      </c>
      <c r="CY5" s="82" t="str">
        <f>IF('Социально-коммуникативное разви'!AZ6="","",IF('Социально-коммуникативное разви'!AZ6&gt;1.5,"сформирован",IF('Социально-коммуникативное разви'!AZ6&lt;0.5,"не сформирован", "в стадии формирования")))</f>
        <v/>
      </c>
      <c r="CZ5" s="82" t="str">
        <f>IF('Социально-коммуникативное разви'!BA6="","",IF('Социально-коммуникативное разви'!BA6&gt;1.5,"сформирован",IF('Социально-коммуникативное разви'!BA6&lt;0.5,"не сформирован", "в стадии формирования")))</f>
        <v/>
      </c>
      <c r="DA5" s="82" t="str">
        <f>IF('Социально-коммуникативное разви'!BB6="","",IF('Социально-коммуникативное разви'!BB6&gt;1.5,"сформирован",IF('Социально-коммуникативное разви'!BB6&lt;0.5,"не сформирован", "в стадии формирования")))</f>
        <v/>
      </c>
      <c r="DB5" s="82" t="str">
        <f>IF('Познавательное развитие'!G6="","",IF('Познавательное развитие'!G6&gt;1.5,"сформирован",IF('Познавательное развитие'!G6&lt;0.5,"не сформирован", "в стадии формирования")))</f>
        <v/>
      </c>
      <c r="DC5" s="82" t="str">
        <f>IF('Познавательное развитие'!H6="","",IF('Познавательное развитие'!H6&gt;1.5,"сформирован",IF('Познавательное развитие'!H6&lt;0.5,"не сформирован", "в стадии формирования")))</f>
        <v/>
      </c>
      <c r="DD5" s="82" t="str">
        <f>IF('Познавательное развитие'!T6="","",IF('Познавательное развитие'!T6&gt;1.5,"сформирован",IF('Познавательное развитие'!T6&lt;0.5,"не сформирован", "в стадии формирования")))</f>
        <v/>
      </c>
      <c r="DE5" s="82" t="str">
        <f>IF('Познавательное развитие'!U6="","",IF('Познавательное развитие'!U6&gt;1.5,"сформирован",IF('Познавательное развитие'!U6&lt;0.5,"не сформирован", "в стадии формирования")))</f>
        <v/>
      </c>
      <c r="DF5" s="82" t="str">
        <f>IF('Познавательное развитие'!W6="","",IF('Познавательное развитие'!W6&gt;1.5,"сформирован",IF('Познавательное развитие'!W6&lt;0.5,"не сформирован", "в стадии формирования")))</f>
        <v/>
      </c>
      <c r="DG5" s="82" t="str">
        <f>IF('Познавательное развитие'!X6="","",IF('Познавательное развитие'!X6&gt;1.5,"сформирован",IF('Познавательное развитие'!X6&lt;0.5,"не сформирован", "в стадии формирования")))</f>
        <v/>
      </c>
      <c r="DH5" s="82" t="str">
        <f>IF('Познавательное развитие'!AB6="","",IF('Познавательное развитие'!AB6&gt;1.5,"сформирован",IF('Познавательное развитие'!AB6&lt;0.5,"не сформирован", "в стадии формирования")))</f>
        <v/>
      </c>
      <c r="DI5" s="82" t="str">
        <f>IF('Познавательное развитие'!AC6="","",IF('Познавательное развитие'!AC6&gt;1.5,"сформирован",IF('Познавательное развитие'!AC6&lt;0.5,"не сформирован", "в стадии формирования")))</f>
        <v/>
      </c>
      <c r="DJ5" s="82" t="str">
        <f>IF('Познавательное развитие'!AD6="","",IF('Познавательное развитие'!AD6&gt;1.5,"сформирован",IF('Познавательное развитие'!AD6&lt;0.5,"не сформирован", "в стадии формирования")))</f>
        <v/>
      </c>
      <c r="DK5" s="82" t="str">
        <f>IF('Познавательное развитие'!AE6="","",IF('Познавательное развитие'!AE6&gt;1.5,"сформирован",IF('Познавательное развитие'!AE6&lt;0.5,"не сформирован", "в стадии формирования")))</f>
        <v/>
      </c>
      <c r="DL5" s="82" t="str">
        <f>IF('Познавательное развитие'!AF6="","",IF('Познавательное развитие'!AF6&gt;1.5,"сформирован",IF('Познавательное развитие'!AF6&lt;0.5,"не сформирован", "в стадии формирования")))</f>
        <v/>
      </c>
      <c r="DM5" s="82" t="str">
        <f>IF('Познавательное развитие'!AG6="","",IF('Познавательное развитие'!AG6&gt;1.5,"сформирован",IF('Познавательное развитие'!AG6&lt;0.5,"не сформирован", "в стадии формирования")))</f>
        <v/>
      </c>
      <c r="DN5" s="82" t="str">
        <f>IF('Познавательное развитие'!AI6="","",IF('Познавательное развитие'!AI6&gt;1.5,"сформирован",IF('Познавательное развитие'!AI6&lt;0.5,"не сформирован", "в стадии формирования")))</f>
        <v/>
      </c>
      <c r="DO5" s="82" t="str">
        <f>IF('Познавательное развитие'!AJ6="","",IF('Познавательное развитие'!AJ6&gt;1.5,"сформирован",IF('Познавательное развитие'!AJ6&lt;0.5,"не сформирован", "в стадии формирования")))</f>
        <v/>
      </c>
      <c r="DP5" s="82" t="str">
        <f>IF('Познавательное развитие'!AK6="","",IF('Познавательное развитие'!AK6&gt;1.5,"сформирован",IF('Познавательное развитие'!AK6&lt;0.5,"не сформирован", "в стадии формирования")))</f>
        <v/>
      </c>
      <c r="DQ5" s="82" t="str">
        <f>IF('Познавательное развитие'!AL6="","",IF('Познавательное развитие'!AL6&gt;1.5,"сформирован",IF('Познавательное развитие'!AL6&lt;0.5,"не сформирован", "в стадии формирования")))</f>
        <v/>
      </c>
      <c r="DR5" s="82" t="str">
        <f>IF('Речевое развитие'!Q5="","",IF('Речевое развитие'!Q5&gt;1.5,"сформирован",IF('Речевое развитие'!Q5&lt;0.5,"не сформирован", "в стадии формирования")))</f>
        <v/>
      </c>
      <c r="DS5" s="82" t="str">
        <f>IF('Речевое развитие'!R5="","",IF('Речевое развитие'!R5&gt;1.5,"сформирован",IF('Речевое развитие'!R5&lt;0.5,"не сформирован", "в стадии формирования")))</f>
        <v/>
      </c>
      <c r="DT5" s="82" t="str">
        <f>IF('Речевое развитие'!S5="","",IF('Речевое развитие'!S5&gt;1.5,"сформирован",IF('Речевое развитие'!S5&lt;0.5,"не сформирован", "в стадии формирования")))</f>
        <v/>
      </c>
      <c r="DU5" s="82" t="str">
        <f>IF('Речевое развитие'!T5="","",IF('Речевое развитие'!T5&gt;1.5,"сформирован",IF('Речевое развитие'!T5&lt;0.5,"не сформирован", "в стадии формирования")))</f>
        <v/>
      </c>
      <c r="DV5" s="82" t="str">
        <f>IF('Речевое развитие'!U5="","",IF('Речевое развитие'!U5&gt;1.5,"сформирован",IF('Речевое развитие'!U5&lt;0.5,"не сформирован", "в стадии формирования")))</f>
        <v/>
      </c>
      <c r="DW5" s="82" t="str">
        <f>IF('Художественно-эстетическое разв'!S6="","",IF('Художественно-эстетическое разв'!S6&gt;1.5,"сформирован",IF('Художественно-эстетическое разв'!S6&lt;0.5,"не сформирован", "в стадии формирования")))</f>
        <v/>
      </c>
      <c r="DX5" s="82" t="str">
        <f>IF('Художественно-эстетическое разв'!T6="","",IF('Художественно-эстетическое разв'!T6&gt;1.5,"сформирован",IF('Художественно-эстетическое разв'!T6&lt;0.5,"не сформирован", "в стадии формирования")))</f>
        <v/>
      </c>
      <c r="DY5" s="82" t="str">
        <f>IF('Физическое развитие'!T5="","",IF('Физическое развитие'!T5&gt;1.5,"сформирован",IF('Физическое развитие'!T5&lt;0.5,"не сформирован", "в стадии формирования")))</f>
        <v/>
      </c>
      <c r="DZ5" s="82" t="str">
        <f>IF('Физическое развитие'!U5="","",IF('Физическое развитие'!U5&gt;1.5,"сформирован",IF('Физическое развитие'!U5&lt;0.5,"не сформирован", "в стадии формирования")))</f>
        <v/>
      </c>
      <c r="EA5" s="82" t="str">
        <f>IF('Физическое развитие'!V5="","",IF('Физическое развитие'!V5&gt;1.5,"сформирован",IF('Физическое развитие'!V5&lt;0.5,"не сформирован", "в стадии формирования")))</f>
        <v/>
      </c>
      <c r="EB5" s="214" t="str">
        <f>IF('Социально-коммуникативное разви'!D6="","",IF('Социально-коммуникативное разви'!E6="","",IF('Социально-коммуникативное разви'!F6="","",IF('Социально-коммуникативное разви'!Q6="","",IF('Социально-коммуникативное разви'!R6="","",IF('Социально-коммуникативное разви'!S6="","",IF('Социально-коммуникативное разви'!T6="","",IF('Социально-коммуникативное разви'!Y6="","",IF('Социально-коммуникативное разви'!Z6="","",IF('Социально-коммуникативное разви'!AU6="","",IF('Социально-коммуникативное разви'!AZ6="","",IF('Социально-коммуникативное разви'!BA6="","",IF('Социально-коммуникативное разви'!BB6="","",IF('Познавательное развитие'!G6="","",IF('Познавательное развитие'!H6="","",IF('Познавательное развитие'!T6="","",IF('Познавательное развитие'!U6="","",IF('Познавательное развитие'!W6="","",IF('Познавательное развитие'!X6="","",IF('Познавательное развитие'!AB6="","",IF('Познавательное развитие'!AC6="","",IF('Познавательное развитие'!AD6="","",IF('Познавательное развитие'!AE6="","",IF('Познавательное развитие'!AF6="","",IF('Познавательное развитие'!AG6="","",IF('Познавательное развитие'!AI6="","",IF('Познавательное развитие'!AJ6="","",IF('Познавательное развитие'!AK6="","",IF('Познавательное развитие'!AL6="","",IF('Речевое развитие'!Q5="","",IF('Речевое развитие'!R5="","",IF('Речевое развитие'!S5="","",IF('Речевое развитие'!T5="","",IF('Речевое развитие'!U5="","",IF('Художественно-эстетическое разв'!S6="","",IF('Художественно-эстетическое разв'!T6="","",IF('Физическое развитие'!T5="","",IF('Физическое развитие'!U5="","",IF('Физическое развитие'!V5="","",('Социально-коммуникативное разви'!D6+'Социально-коммуникативное разви'!E6+'Социально-коммуникативное разви'!F6+'Социально-коммуникативное разви'!Q6+'Социально-коммуникативное разви'!R6+'Социально-коммуникативное разви'!S6+'Социально-коммуникативное разви'!T6+'Социально-коммуникативное разви'!Y6+'Социально-коммуникативное разви'!Z6+'Социально-коммуникативное разви'!AU6+'Социально-коммуникативное разви'!AZ6+'Социально-коммуникативное разви'!BA6+'Социально-коммуникативное разви'!BB6+'Познавательное развитие'!G6+'Познавательное развитие'!H6+'Познавательное развитие'!T6+'Познавательное развитие'!U6+'Познавательное развитие'!W6+'Познавательное развитие'!X6+'Познавательное развитие'!AB6+'Познавательное развитие'!AC6+'Познавательное развитие'!AD6+'Познавательное развитие'!AE6+'Познавательное развитие'!AF6+'Познавательное развитие'!AG6+'Познавательное развитие'!AI6+'Познавательное развитие'!AJ6+'Познавательное развитие'!AK6+'Познавательное развитие'!AL6+'Речевое развитие'!Q5+'Речевое развитие'!R5+'Речевое развитие'!S5+'Речевое развитие'!T5+'Речевое развитие'!U5+'Художественно-эстетическое разв'!S6+'Художественно-эстетическое разв'!T6+'Физическое развитие'!T5+'Физическое развитие'!U5+'Физическое развитие'!V5)/39)))))))))))))))))))))))))))))))))))))))</f>
        <v/>
      </c>
      <c r="EC5" s="82" t="str">
        <f t="shared" ref="EC5:EC38" si="6">IF(EB5="","",IF(EB5&gt;1.5,"сформирован",IF(EB5&lt;0.5,"не сформирован", "в стадии формирования")))</f>
        <v/>
      </c>
    </row>
    <row r="6" spans="1:133" x14ac:dyDescent="0.25">
      <c r="A6" s="89">
        <f>список!A4</f>
        <v>3</v>
      </c>
      <c r="B6" s="82" t="str">
        <f>IF(список!B4="","",список!B4)</f>
        <v/>
      </c>
      <c r="C6" s="82">
        <f>IF(список!C4="","",список!C4)</f>
        <v>0</v>
      </c>
      <c r="D6" s="82" t="str">
        <f>IF('Социально-коммуникативное разви'!AA7="","",IF('Социально-коммуникативное разви'!AA7&gt;1.5,"сформирован",IF('Социально-коммуникативное разви'!AA7&lt;0.5,"не сформирован", "в стадии формирования")))</f>
        <v/>
      </c>
      <c r="E6" s="82" t="str">
        <f>IF('Социально-коммуникативное разви'!AB7="","",IF('Социально-коммуникативное разви'!AB7&gt;1.5,"сформирован",IF('Социально-коммуникативное разви'!AB7&lt;0.5,"не сформирован", "в стадии формирования")))</f>
        <v/>
      </c>
      <c r="F6" s="82" t="str">
        <f>IF('Социально-коммуникативное разви'!AC7="","",IF('Социально-коммуникативное разви'!AC7&gt;1.5,"сформирован",IF('Социально-коммуникативное разви'!AC7&lt;0.5,"не сформирован", "в стадии формирования")))</f>
        <v/>
      </c>
      <c r="G6" s="82" t="str">
        <f>IF('Социально-коммуникативное разви'!AD7="","",IF('Социально-коммуникативное разви'!AD7&gt;1.5,"сформирован",IF('Социально-коммуникативное разви'!AD7&lt;0.5,"не сформирован", "в стадии формирования")))</f>
        <v/>
      </c>
      <c r="H6" s="82" t="str">
        <f>IF('Социально-коммуникативное разви'!AE7="","",IF('Социально-коммуникативное разви'!AE7&gt;1.5,"сформирован",IF('Социально-коммуникативное разви'!AE7&lt;0.5,"не сформирован", "в стадии формирования")))</f>
        <v/>
      </c>
      <c r="I6" s="82" t="str">
        <f>IF('Социально-коммуникативное разви'!AF7="","",IF('Социально-коммуникативное разви'!AF7&gt;1.5,"сформирован",IF('Социально-коммуникативное разви'!AF7&lt;0.5,"не сформирован", "в стадии формирования")))</f>
        <v/>
      </c>
      <c r="J6" s="82" t="str">
        <f>IF('Познавательное развитие'!D7="","",IF('Познавательное развитие'!D7&gt;1.5,"сформирован",IF('Познавательное развитие'!D7&lt;0.5,"не сформирован", "в стадии формирования")))</f>
        <v/>
      </c>
      <c r="K6" s="82" t="str">
        <f>IF('Познавательное развитие'!E7="","",IF('Познавательное развитие'!E7&gt;1.5,"сформирован",IF('Познавательное развитие'!E7&lt;0.5,"не сформирован", "в стадии формирования")))</f>
        <v/>
      </c>
      <c r="L6" s="82" t="str">
        <f>IF('Познавательное развитие'!F7="","",IF('Познавательное развитие'!F7&gt;1.5,"сформирован",IF('Познавательное развитие'!F7&lt;0.5,"не сформирован", "в стадии формирования")))</f>
        <v/>
      </c>
      <c r="M6" s="82" t="str">
        <f>IF('Познавательное развитие'!G7="","",IF('Познавательное развитие'!G7&gt;1.5,"сформирован",IF('Познавательное развитие'!G7&lt;0.5,"не сформирован", "в стадии формирования")))</f>
        <v/>
      </c>
      <c r="N6" s="82" t="str">
        <f>IF('Познавательное развитие'!H7="","",IF('Познавательное развитие'!H7&gt;1.5,"сформирован",IF('Познавательное развитие'!H7&lt;0.5,"не сформирован", "в стадии формирования")))</f>
        <v/>
      </c>
      <c r="O6" s="82" t="str">
        <f>IF('Познавательное развитие'!I7="","",IF('Познавательное развитие'!I7&gt;1.5,"сформирован",IF('Познавательное развитие'!I7&lt;0.5,"не сформирован", "в стадии формирования")))</f>
        <v/>
      </c>
      <c r="P6" s="82" t="str">
        <f>IF('Познавательное развитие'!J7="","",IF('Познавательное развитие'!J7&gt;1.5,"сформирован",IF('Познавательное развитие'!J7&lt;0.5,"не сформирован", "в стадии формирования")))</f>
        <v/>
      </c>
      <c r="Q6" s="82" t="str">
        <f>IF('Познавательное развитие'!K7="","",IF('Познавательное развитие'!K7&gt;1.5,"сформирован",IF('Познавательное развитие'!K7&lt;0.5,"не сформирован", "в стадии формирования")))</f>
        <v/>
      </c>
      <c r="R6" s="82" t="str">
        <f>IF('Художественно-эстетическое разв'!D7="","",IF('Художественно-эстетическое разв'!D7&gt;1.5,"сформирован",IF('Художественно-эстетическое разв'!D7&lt;0.5,"не сформирован", "в стадии формирования")))</f>
        <v/>
      </c>
      <c r="S6" s="82" t="str">
        <f>IF('Художественно-эстетическое разв'!E7="","",IF('Художественно-эстетическое разв'!E7&gt;1.5,"сформирован",IF('Художественно-эстетическое разв'!E7&lt;0.5,"не сформирован", "в стадии формирования")))</f>
        <v/>
      </c>
      <c r="T6" s="82" t="str">
        <f>IF('Художественно-эстетическое разв'!F7="","",IF('Художественно-эстетическое разв'!F7&gt;1.5,"сформирован",IF('Художественно-эстетическое разв'!F7&lt;0.5,"не сформирован", "в стадии формирования")))</f>
        <v/>
      </c>
      <c r="U6" s="82" t="str">
        <f>IF('Художественно-эстетическое разв'!G7="","",IF('Художественно-эстетическое разв'!G7&gt;1.5,"сформирован",IF('Художественно-эстетическое разв'!G7&lt;0.5,"не сформирован", "в стадии формирования")))</f>
        <v/>
      </c>
      <c r="V6" s="82" t="str">
        <f>IF('Художественно-эстетическое разв'!H7="","",IF('Художественно-эстетическое разв'!H7&gt;1.5,"сформирован",IF('Художественно-эстетическое разв'!H7&lt;0.5,"не сформирован", "в стадии формирования")))</f>
        <v/>
      </c>
      <c r="W6" s="82" t="str">
        <f>IF('Художественно-эстетическое разв'!I7="","",IF('Художественно-эстетическое разв'!I7&gt;1.5,"сформирован",IF('Художественно-эстетическое разв'!I7&lt;0.5,"не сформирован", "в стадии формирования")))</f>
        <v/>
      </c>
      <c r="X6" s="82" t="str">
        <f>IF('Художественно-эстетическое разв'!J7="","",IF('Художественно-эстетическое разв'!J7&gt;1.5,"сформирован",IF('Художественно-эстетическое разв'!J7&lt;0.5,"не сформирован", "в стадии формирования")))</f>
        <v/>
      </c>
      <c r="Y6" s="82" t="str">
        <f>IF('Физическое развитие'!W6="","",IF('Физическое развитие'!W6&gt;1.5,"сформирован",IF('Физическое развитие'!W6&lt;0.5,"не сформирован", "в стадии формирования")))</f>
        <v/>
      </c>
      <c r="Z6" s="214" t="str">
        <f>IF('Социально-коммуникативное разви'!AA7="","",IF('Социально-коммуникативное разви'!AF7="","",IF('Социально-коммуникативное разви'!AG7="","",IF('Социально-коммуникативное разви'!AH7="","",IF('Социально-коммуникативное разви'!AJ7="","",IF('Социально-коммуникативное разви'!AK7="","",IF('Познавательное развитие'!D7="","",IF('Познавательное развитие'!I7="","",IF('Познавательное развитие'!M7="","",IF('Познавательное развитие'!N7="","",IF('Познавательное развитие'!O7="","",IF('Познавательное развитие'!P7="","",IF('Познавательное развитие'!Q7="","",IF('Познавательное развитие'!Y7="","",IF('Художественно-эстетическое разв'!D7="","",IF('Художественно-эстетическое разв'!G7="","",IF('Художественно-эстетическое разв'!H7="","",IF('Художественно-эстетическое разв'!I7="","",IF('Физическое развитие'!W6="","",IF('Художественно-эстетическое разв'!L7="","",IF('Художественно-эстетическое разв'!M7="","",IF('Художественно-эстетическое разв'!U7="","",('Социально-коммуникативное разви'!AA7+'Социально-коммуникативное разви'!AF7+'Социально-коммуникативное разви'!AG7+'Социально-коммуникативное разви'!AH7+'Социально-коммуникативное разви'!AJ7+'Социально-коммуникативное разви'!AK7+'Познавательное развитие'!D7+'Познавательное развитие'!I7+'Познавательное развитие'!M7+'Познавательное развитие'!N7+'Познавательное развитие'!O7+'Познавательное развитие'!P7+'Познавательное развитие'!Q7+'Познавательное развитие'!Y7+'Художественно-эстетическое разв'!D7+'Художественно-эстетическое разв'!G7+'Художественно-эстетическое разв'!H7+'Художественно-эстетическое разв'!I7+'Художественно-эстетическое разв'!L7+'Художественно-эстетическое разв'!M7+'Художественно-эстетическое разв'!U7+'Физическое развитие'!W6)/22))))))))))))))))))))))</f>
        <v/>
      </c>
      <c r="AA6" s="82" t="str">
        <f t="shared" si="0"/>
        <v/>
      </c>
      <c r="AB6" s="82" t="str">
        <f>IF('Социально-коммуникативное разви'!G7="","",IF('Социально-коммуникативное разви'!G7&gt;1.5,"сформирован",IF('Социально-коммуникативное разви'!G7&lt;0.5,"не сформирован", "в стадии формирования")))</f>
        <v/>
      </c>
      <c r="AC6" s="82" t="str">
        <f>IF('Социально-коммуникативное разви'!H7="","",IF('Социально-коммуникативное разви'!H7&gt;1.5,"сформирован",IF('Социально-коммуникативное разви'!H7&lt;0.5,"не сформирован", "в стадии формирования")))</f>
        <v/>
      </c>
      <c r="AD6" s="82" t="str">
        <f>IF('Социально-коммуникативное разви'!I7="","",IF('Социально-коммуникативное разви'!I7&gt;1.5,"сформирован",IF('Социально-коммуникативное разви'!I7&lt;0.5,"не сформирован", "в стадии формирования")))</f>
        <v/>
      </c>
      <c r="AE6" s="82" t="str">
        <f>IF('Социально-коммуникативное разви'!J7="","",IF('Социально-коммуникативное разви'!J7&gt;1.5,"сформирован",IF('Социально-коммуникативное разви'!J7&lt;0.5,"не сформирован", "в стадии формирования")))</f>
        <v/>
      </c>
      <c r="AF6" s="82" t="str">
        <f>IF('Социально-коммуникативное разви'!K7="","",IF('Социально-коммуникативное разви'!K7&gt;1.5,"сформирован",IF('Социально-коммуникативное разви'!K7&lt;0.5,"не сформирован", "в стадии формирования")))</f>
        <v/>
      </c>
      <c r="AG6" s="82" t="str">
        <f>IF('Социально-коммуникативное разви'!L7="","",IF('Социально-коммуникативное разви'!L7&gt;1.5,"сформирован",IF('Социально-коммуникативное разви'!L7&lt;0.5,"не сформирован", "в стадии формирования")))</f>
        <v/>
      </c>
      <c r="AH6" s="82" t="str">
        <f>IF('Социально-коммуникативное разви'!M7="","",IF('Социально-коммуникативное разви'!M7&gt;1.5,"сформирован",IF('Социально-коммуникативное разви'!M7&lt;0.5,"не сформирован", "в стадии формирования")))</f>
        <v/>
      </c>
      <c r="AI6" s="82" t="str">
        <f>IF('Познавательное развитие'!V7="","",IF('Познавательное развитие'!V7&gt;1.5,"сформирован",IF('Познавательное развитие'!V7&lt;0.5,"не сформирован", "в стадии формирования")))</f>
        <v/>
      </c>
      <c r="AJ6" s="82" t="str">
        <f>IF('Художественно-эстетическое разв'!Z7="","",IF('Художественно-эстетическое разв'!Z7&gt;1.5,"сформирован",IF('Художественно-эстетическое разв'!Z7&lt;0.5,"не сформирован", "в стадии формирования")))</f>
        <v/>
      </c>
      <c r="AK6" s="82" t="str">
        <f>IF('Художественно-эстетическое разв'!AA7="","",IF('Художественно-эстетическое разв'!AA7&gt;1.5,"сформирован",IF('Художественно-эстетическое разв'!AA7&lt;0.5,"не сформирован", "в стадии формирования")))</f>
        <v/>
      </c>
      <c r="AL6" s="214" t="str">
        <f>IF('Социально-коммуникативное разви'!G7="","",IF('Социально-коммуникативное разви'!H7="","",IF('Социально-коммуникативное разви'!I7="","",IF('Социально-коммуникативное разви'!J7="","",IF('Социально-коммуникативное разви'!K7="","",IF('Социально-коммуникативное разви'!L7="","",IF('Социально-коммуникативное разви'!X7="","",IF('Познавательное развитие'!V7="","",IF('Художественно-эстетическое разв'!Z7="","",IF('Художественно-эстетическое разв'!AE7="","",('Социально-коммуникативное разви'!G7+'Социально-коммуникативное разви'!H7+'Социально-коммуникативное разви'!I7+'Социально-коммуникативное разви'!J7+'Социально-коммуникативное разви'!K7+'Социально-коммуникативное разви'!L7+'Социально-коммуникативное разви'!X7+'Познавательное развитие'!V7+'Художественно-эстетическое разв'!Z7+'Художественно-эстетическое разв'!AE7)/10))))))))))</f>
        <v/>
      </c>
      <c r="AM6" s="82" t="str">
        <f t="shared" si="1"/>
        <v/>
      </c>
      <c r="AN6" s="82" t="str">
        <f>IF('Социально-коммуникативное разви'!U7="","",IF('Социально-коммуникативное разви'!U7&gt;1.5,"сформирован",IF('Социально-коммуникативное разви'!U7&lt;0.5,"не сформирован", "в стадии формирования")))</f>
        <v/>
      </c>
      <c r="AO6" s="82" t="str">
        <f>IF('Социально-коммуникативное разви'!V7="","",IF('Социально-коммуникативное разви'!V7&gt;1.5,"сформирован",IF('Социально-коммуникативное разви'!V7&lt;0.5,"не сформирован", "в стадии формирования")))</f>
        <v/>
      </c>
      <c r="AP6" s="82" t="str">
        <f>IF('Социально-коммуникативное разви'!W7="","",IF('Социально-коммуникативное разви'!W7&gt;1.5,"сформирован",IF('Социально-коммуникативное разви'!W7&lt;0.5,"не сформирован", "в стадии формирования")))</f>
        <v/>
      </c>
      <c r="AQ6" s="82" t="str">
        <f>IF('Художественно-эстетическое разв'!Y7="","",IF('Художественно-эстетическое разв'!Y7&gt;1.5,"сформирован",IF('Художественно-эстетическое разв'!Y7&lt;0.5,"не сформирован", "в стадии формирования")))</f>
        <v/>
      </c>
      <c r="AR6" s="82" t="str">
        <f>IF('Художественно-эстетическое разв'!Z7="","",IF('Художественно-эстетическое разв'!Z7&gt;1.5,"сформирован",IF('Художественно-эстетическое разв'!Z7&lt;0.5,"не сформирован", "в стадии формирования")))</f>
        <v/>
      </c>
      <c r="AS6" s="214" t="str">
        <f>IF('Социально-коммуникативное разви'!U7="","",IF('Социально-коммуникативное разви'!V7="","",IF('Социально-коммуникативное разви'!W7="","",IF('Художественно-эстетическое разв'!AC7="","",IF('Художественно-эстетическое разв'!AD7="","",('Социально-коммуникативное разви'!U7+'Социально-коммуникативное разви'!V7+'Социально-коммуникативное разви'!W7+'Художественно-эстетическое разв'!AC7+'Художественно-эстетическое разв'!AD7)/5)))))</f>
        <v/>
      </c>
      <c r="AT6" s="82" t="str">
        <f t="shared" si="2"/>
        <v/>
      </c>
      <c r="AU6" s="82" t="str">
        <f>IF('Речевое развитие'!D6="","",IF('Речевое развитие'!D6&gt;1.5,"сформирован",IF('Речевое развитие'!D6&lt;0.5,"не сформирован", "в стадии формирования")))</f>
        <v/>
      </c>
      <c r="AV6" s="82" t="str">
        <f>IF('Речевое развитие'!E6="","",IF('Речевое развитие'!E6&gt;1.5,"сформирован",IF('Речевое развитие'!E6&lt;0.5,"не сформирован", "в стадии формирования")))</f>
        <v/>
      </c>
      <c r="AW6" s="82" t="str">
        <f>IF('Речевое развитие'!F6="","",IF('Речевое развитие'!F6&gt;1.5,"сформирован",IF('Речевое развитие'!F6&lt;0.5,"не сформирован", "в стадии формирования")))</f>
        <v/>
      </c>
      <c r="AX6" s="82" t="str">
        <f>IF('Речевое развитие'!G6="","",IF('Речевое развитие'!G6&gt;1.5,"сформирован",IF('Речевое развитие'!G6&lt;0.5,"не сформирован", "в стадии формирования")))</f>
        <v/>
      </c>
      <c r="AY6" s="82" t="str">
        <f>IF('Речевое развитие'!H6="","",IF('Речевое развитие'!H6&gt;1.5,"сформирован",IF('Речевое развитие'!H6&lt;0.5,"не сформирован", "в стадии формирования")))</f>
        <v/>
      </c>
      <c r="AZ6" s="82" t="str">
        <f>IF('Речевое развитие'!I6="","",IF('Речевое развитие'!I6&gt;1.5,"сформирован",IF('Речевое развитие'!I6&lt;0.5,"не сформирован", "в стадии формирования")))</f>
        <v/>
      </c>
      <c r="BA6" s="82" t="str">
        <f>IF('Речевое развитие'!J6="","",IF('Речевое развитие'!J6&gt;1.5,"сформирован",IF('Речевое развитие'!J6&lt;0.5,"не сформирован", "в стадии формирования")))</f>
        <v/>
      </c>
      <c r="BB6" s="82" t="str">
        <f>IF('Речевое развитие'!K6="","",IF('Речевое развитие'!K6&gt;1.5,"сформирован",IF('Речевое развитие'!K6&lt;0.5,"не сформирован", "в стадии формирования")))</f>
        <v/>
      </c>
      <c r="BC6" s="82" t="str">
        <f>IF('Речевое развитие'!L6="","",IF('Речевое развитие'!L6&gt;1.5,"сформирован",IF('Речевое развитие'!L6&lt;0.5,"не сформирован", "в стадии формирования")))</f>
        <v/>
      </c>
      <c r="BD6" s="82" t="str">
        <f>IF('Речевое развитие'!M6="","",IF('Речевое развитие'!M6&gt;1.5,"сформирован",IF('Речевое развитие'!M6&lt;0.5,"не сформирован", "в стадии формирования")))</f>
        <v/>
      </c>
      <c r="BE6" s="82" t="str">
        <f>IF('Речевое развитие'!N6="","",IF('Речевое развитие'!N6&gt;1.5,"сформирован",IF('Речевое развитие'!N6&lt;0.5,"не сформирован", "в стадии формирования")))</f>
        <v/>
      </c>
      <c r="BF6" s="214" t="str">
        <f>IF('Речевое развитие'!D6="","",IF('Речевое развитие'!E6="","",IF('Речевое развитие'!F6="","",IF('Речевое развитие'!G6="","",IF('Речевое развитие'!H6="","",IF('Речевое развитие'!I6="","",IF('Речевое развитие'!J6="","",IF('Речевое развитие'!K6="","",IF('Речевое развитие'!L6="","",IF('Речевое развитие'!M6="","",IF('Речевое развитие'!N6="","",('Речевое развитие'!D6+'Речевое развитие'!E6+'Речевое развитие'!F6+'Речевое развитие'!G6+'Речевое развитие'!H6+'Речевое развитие'!I6+'Речевое развитие'!J6+'Речевое развитие'!K6+'Речевое развитие'!L6+'Речевое развитие'!M6+'Речевое развитие'!N6)/11)))))))))))</f>
        <v/>
      </c>
      <c r="BG6" s="82" t="str">
        <f t="shared" si="3"/>
        <v/>
      </c>
      <c r="BH6" s="82" t="str">
        <f>IF('Художественно-эстетическое разв'!Y7="","",IF('Художественно-эстетическое разв'!Y7&gt;1.5,"сформирован",IF('Художественно-эстетическое разв'!Y7&lt;0.5,"не сформирован", "в стадии формирования")))</f>
        <v/>
      </c>
      <c r="BI6" s="82" t="str">
        <f>IF('Физическое развитие'!D6="","",IF('Физическое развитие'!D6&gt;1.5,"сформирован",IF('Физическое развитие'!D6&lt;0.5,"не сформирован", "в стадии формирования")))</f>
        <v/>
      </c>
      <c r="BJ6" s="82" t="str">
        <f>IF('Физическое развитие'!E6="","",IF('Физическое развитие'!E6&gt;1.5,"сформирован",IF('Физическое развитие'!E6&lt;0.5,"не сформирован", "в стадии формирования")))</f>
        <v/>
      </c>
      <c r="BK6" s="82" t="str">
        <f>IF('Физическое развитие'!F6="","",IF('Физическое развитие'!F6&gt;1.5,"сформирован",IF('Физическое развитие'!F6&lt;0.5,"не сформирован", "в стадии формирования")))</f>
        <v/>
      </c>
      <c r="BL6" s="82" t="str">
        <f>IF('Физическое развитие'!G6="","",IF('Физическое развитие'!G6&gt;1.5,"сформирован",IF('Физическое развитие'!G6&lt;0.5,"не сформирован", "в стадии формирования")))</f>
        <v/>
      </c>
      <c r="BM6" s="82" t="str">
        <f>IF('Физическое развитие'!H6="","",IF('Физическое развитие'!H6&gt;1.5,"сформирован",IF('Физическое развитие'!H6&lt;0.5,"не сформирован", "в стадии формирования")))</f>
        <v/>
      </c>
      <c r="BN6" s="82" t="str">
        <f>IF('Физическое развитие'!I6="","",IF('Физическое развитие'!I6&gt;1.5,"сформирован",IF('Физическое развитие'!I6&lt;0.5,"не сформирован", "в стадии формирования")))</f>
        <v/>
      </c>
      <c r="BO6" s="82" t="str">
        <f>IF('Физическое развитие'!J6="","",IF('Физическое развитие'!J6&gt;1.5,"сформирован",IF('Физическое развитие'!J6&lt;0.5,"не сформирован", "в стадии формирования")))</f>
        <v/>
      </c>
      <c r="BP6" s="82" t="str">
        <f>IF('Физическое развитие'!K6="","",IF('Физическое развитие'!K6&gt;1.5,"сформирован",IF('Физическое развитие'!K6&lt;0.5,"не сформирован", "в стадии формирования")))</f>
        <v/>
      </c>
      <c r="BQ6" s="82" t="str">
        <f>IF('Физическое развитие'!L6="","",IF('Физическое развитие'!L6&gt;1.5,"сформирован",IF('Физическое развитие'!L6&lt;0.5,"не сформирован", "в стадии формирования")))</f>
        <v/>
      </c>
      <c r="BR6" s="82" t="str">
        <f>IF('Физическое развитие'!M6="","",IF('Физическое развитие'!M6&gt;1.5,"сформирован",IF('Физическое развитие'!M6&lt;0.5,"не сформирован", "в стадии формирования")))</f>
        <v/>
      </c>
      <c r="BS6" s="82" t="str">
        <f>IF('Физическое развитие'!N6="","",IF('Физическое развитие'!N6&gt;1.5,"сформирован",IF('Физическое развитие'!N6&lt;0.5,"не сформирован", "в стадии формирования")))</f>
        <v/>
      </c>
      <c r="BT6" s="82" t="str">
        <f>IF('Физическое развитие'!O6="","",IF('Физическое развитие'!O6&gt;1.5,"сформирован",IF('Физическое развитие'!O6&lt;0.5,"не сформирован", "в стадии формирования")))</f>
        <v/>
      </c>
      <c r="BU6" s="82" t="str">
        <f>IF('Физическое развитие'!P6="","",IF('Физическое развитие'!P6&gt;1.5,"сформирован",IF('Физическое развитие'!P6&lt;0.5,"не сформирован", "в стадии формирования")))</f>
        <v/>
      </c>
      <c r="BV6" s="214" t="str">
        <f>IF('Художественно-эстетическое разв'!Y7="","",IF('Физическое развитие'!D6="","",IF('Физическое развитие'!E6="","",IF('Физическое развитие'!F6="","",IF('Физическое развитие'!H6="","",IF('Физическое развитие'!I6="","",IF('Физическое развитие'!J6="","",IF('Физическое развитие'!L6="","",IF('Физическое развитие'!M6="","",IF('Физическое развитие'!G6="","",IF('Физическое развитие'!N6="","",IF('Физическое развитие'!O6="","",IF('Физическое развитие'!P6="","",IF('Физическое развитие'!Q6="","",('Художественно-эстетическое разв'!Y7+'Физическое развитие'!D6+'Физическое развитие'!E6+'Физическое развитие'!F6+'Физическое развитие'!H6+'Физическое развитие'!I6+'Физическое развитие'!J6+'Физическое развитие'!L6+'Физическое развитие'!M6+'Физическое развитие'!G6+'Физическое развитие'!N6+'Физическое развитие'!O6+'Физическое развитие'!P6+'Физическое развитие'!Q6)/14))))))))))))))</f>
        <v/>
      </c>
      <c r="BW6" s="82" t="str">
        <f t="shared" si="4"/>
        <v/>
      </c>
      <c r="BX6" s="82" t="str">
        <f>IF('Социально-коммуникативное разви'!M7="","",IF('Социально-коммуникативное разви'!M7&gt;1.5,"сформирован",IF('Социально-коммуникативное разви'!M7&lt;0.5,"не сформирован", "в стадии формирования")))</f>
        <v/>
      </c>
      <c r="BY6" s="82" t="str">
        <f>IF('Социально-коммуникативное разви'!N7="","",IF('Социально-коммуникативное разви'!N7&gt;1.5,"сформирован",IF('Социально-коммуникативное разви'!N7&lt;0.5,"не сформирован", "в стадии формирования")))</f>
        <v/>
      </c>
      <c r="BZ6" s="82" t="str">
        <f>IF('Социально-коммуникативное разви'!O7="","",IF('Социально-коммуникативное разви'!O7&gt;1.5,"сформирован",IF('Социально-коммуникативное разви'!O7&lt;0.5,"не сформирован", "в стадии формирования")))</f>
        <v/>
      </c>
      <c r="CA6" s="82" t="str">
        <f>IF('Социально-коммуникативное разви'!P7="","",IF('Социально-коммуникативное разви'!P7&gt;1.5,"сформирован",IF('Социально-коммуникативное разви'!P7&lt;0.5,"не сформирован", "в стадии формирования")))</f>
        <v/>
      </c>
      <c r="CB6" s="82" t="str">
        <f>IF('Социально-коммуникативное разви'!Q7="","",IF('Социально-коммуникативное разви'!Q7&gt;1.5,"сформирован",IF('Социально-коммуникативное разви'!Q7&lt;0.5,"не сформирован", "в стадии формирования")))</f>
        <v/>
      </c>
      <c r="CC6" s="82" t="str">
        <f>IF('Социально-коммуникативное разви'!R7="","",IF('Социально-коммуникативное разви'!R7&gt;1.5,"сформирован",IF('Социально-коммуникативное разви'!R7&lt;0.5,"не сформирован", "в стадии формирования")))</f>
        <v/>
      </c>
      <c r="CD6" s="82" t="str">
        <f>IF('Социально-коммуникативное разви'!S7="","",IF('Социально-коммуникативное разви'!S7&gt;1.5,"сформирован",IF('Социально-коммуникативное разви'!S7&lt;0.5,"не сформирован", "в стадии формирования")))</f>
        <v/>
      </c>
      <c r="CE6" s="82" t="str">
        <f>IF('Социально-коммуникативное разви'!T7="","",IF('Социально-коммуникативное разви'!T7&gt;1.5,"сформирован",IF('Социально-коммуникативное разви'!T7&lt;0.5,"не сформирован", "в стадии формирования")))</f>
        <v/>
      </c>
      <c r="CF6" s="82" t="str">
        <f>IF('Социально-коммуникативное разви'!U7="","",IF('Социально-коммуникативное разви'!U7&gt;1.5,"сформирован",IF('Социально-коммуникативное разви'!U7&lt;0.5,"не сформирован", "в стадии формирования")))</f>
        <v/>
      </c>
      <c r="CG6" s="82" t="str">
        <f>IF('Социально-коммуникативное разви'!V7="","",IF('Социально-коммуникативное разви'!V7&gt;1.5,"сформирован",IF('Социально-коммуникативное разви'!V7&lt;0.5,"не сформирован", "в стадии формирования")))</f>
        <v/>
      </c>
      <c r="CH6" s="82" t="str">
        <f>IF('Социально-коммуникативное разви'!W7="","",IF('Социально-коммуникативное разви'!W7&gt;1.5,"сформирован",IF('Социально-коммуникативное разви'!W7&lt;0.5,"не сформирован", "в стадии формирования")))</f>
        <v/>
      </c>
      <c r="CI6" s="82" t="str">
        <f>IF('Социально-коммуникативное разви'!X7="","",IF('Социально-коммуникативное разви'!X7&gt;1.5,"сформирован",IF('Социально-коммуникативное разви'!X7&lt;0.5,"не сформирован", "в стадии формирования")))</f>
        <v/>
      </c>
      <c r="CJ6" s="82" t="str">
        <f>IF('Социально-коммуникативное разви'!Y7="","",IF('Социально-коммуникативное разви'!Y7&gt;1.5,"сформирован",IF('Социально-коммуникативное разви'!Y7&lt;0.5,"не сформирован", "в стадии формирования")))</f>
        <v/>
      </c>
      <c r="CK6" s="82" t="str">
        <f>IF('Социально-коммуникативное разви'!Z7="","",IF('Социально-коммуникативное разви'!Z7&gt;1.5,"сформирован",IF('Социально-коммуникативное разви'!Z7&lt;0.5,"не сформирован", "в стадии формирования")))</f>
        <v/>
      </c>
      <c r="CL6" s="82" t="str">
        <f>IF('Физическое развитие'!K6="","",IF('Физическое развитие'!K6&gt;1.5,"сформирован",IF('Физическое развитие'!K6&lt;0.5,"не сформирован", "в стадии формирования")))</f>
        <v/>
      </c>
      <c r="CM6" s="214" t="str">
        <f>IF('Социально-коммуникативное разви'!M7="","",IF('Социально-коммуникативное разви'!N7="","",IF('Социально-коммуникативное разви'!AI7="","",IF('Социально-коммуникативное разви'!AN7="","",IF('Социально-коммуникативное разви'!AO7="","",IF('Социально-коммуникативное разви'!AP7="","",IF('Социально-коммуникативное разви'!AQ7="","",IF('Социально-коммуникативное разви'!AR7="","",IF('Социально-коммуникативное разви'!AS7="","",IF('Социально-коммуникативное разви'!AT7="","",IF('Социально-коммуникативное разви'!AV7="","",IF('Социально-коммуникативное разви'!AW7="","",IF('Социально-коммуникативное разви'!AX7="","",IF('Социально-коммуникативное разви'!AY7="","",IF('Физическое развитие'!K6="","",('Социально-коммуникативное разви'!M7+'Социально-коммуникативное разви'!N7+'Социально-коммуникативное разви'!AI7+'Социально-коммуникативное разви'!AN7+'Социально-коммуникативное разви'!AO7+'Социально-коммуникативное разви'!AP7+'Социально-коммуникативное разви'!AQ7+'Социально-коммуникативное разви'!AR7+'Социально-коммуникативное разви'!AS7+'Социально-коммуникативное разви'!AT7+'Социально-коммуникативное разви'!AV7+'Социально-коммуникативное разви'!AW7+'Социально-коммуникативное разви'!AX7+'Социально-коммуникативное разви'!AY7+'Физическое развитие'!K6)/15)))))))))))))))</f>
        <v/>
      </c>
      <c r="CN6" s="82" t="str">
        <f t="shared" si="5"/>
        <v/>
      </c>
      <c r="CO6" s="82" t="str">
        <f>IF('Социально-коммуникативное разви'!D7="","",IF('Социально-коммуникативное разви'!D7&gt;1.5,"сформирован",IF('Социально-коммуникативное разви'!D7&lt;0.5,"не сформирован", "в стадии формирования")))</f>
        <v/>
      </c>
      <c r="CP6" s="82" t="str">
        <f>IF('Социально-коммуникативное разви'!E7="","",IF('Социально-коммуникативное разви'!E7&gt;1.5,"сформирован",IF('Социально-коммуникативное разви'!E7&lt;0.5,"не сформирован", "в стадии формирования")))</f>
        <v/>
      </c>
      <c r="CQ6" s="82" t="str">
        <f>IF('Социально-коммуникативное разви'!F7="","",IF('Социально-коммуникативное разви'!F7&gt;1.5,"сформирован",IF('Социально-коммуникативное разви'!F7&lt;0.5,"не сформирован", "в стадии формирования")))</f>
        <v/>
      </c>
      <c r="CR6" s="82" t="str">
        <f>IF('Социально-коммуникативное разви'!Q7="","",IF('Социально-коммуникативное разви'!Q7&gt;1.5,"сформирован",IF('Социально-коммуникативное разви'!Q7&lt;0.5,"не сформирован", "в стадии формирования")))</f>
        <v/>
      </c>
      <c r="CS6" s="82" t="str">
        <f>IF('Социально-коммуникативное разви'!R7="","",IF('Социально-коммуникативное разви'!R7&gt;1.5,"сформирован",IF('Социально-коммуникативное разви'!R7&lt;0.5,"не сформирован", "в стадии формирования")))</f>
        <v/>
      </c>
      <c r="CT6" s="82" t="str">
        <f>IF('Социально-коммуникативное разви'!S7="","",IF('Социально-коммуникативное разви'!S7&gt;1.5,"сформирован",IF('Социально-коммуникативное разви'!S7&lt;0.5,"не сформирован", "в стадии формирования")))</f>
        <v/>
      </c>
      <c r="CU6" s="82" t="str">
        <f>IF('Социально-коммуникативное разви'!T7="","",IF('Социально-коммуникативное разви'!T7&gt;1.5,"сформирован",IF('Социально-коммуникативное разви'!T7&lt;0.5,"не сформирован", "в стадии формирования")))</f>
        <v/>
      </c>
      <c r="CV6" s="82" t="str">
        <f>IF('Социально-коммуникативное разви'!Y7="","",IF('Социально-коммуникативное разви'!Y7&gt;1.5,"сформирован",IF('Социально-коммуникативное разви'!Y7&lt;0.5,"не сформирован", "в стадии формирования")))</f>
        <v/>
      </c>
      <c r="CW6" s="82" t="str">
        <f>IF('Социально-коммуникативное разви'!Z7="","",IF('Социально-коммуникативное разви'!Z7&gt;1.5,"сформирован",IF('Социально-коммуникативное разви'!Z7&lt;0.5,"не сформирован", "в стадии формирования")))</f>
        <v/>
      </c>
      <c r="CX6" s="82" t="str">
        <f>IF('Социально-коммуникативное разви'!AU7="","",IF('Социально-коммуникативное разви'!AU7&gt;1.5,"сформирован",IF('Социально-коммуникативное разви'!AU7&lt;0.5,"не сформирован", "в стадии формирования")))</f>
        <v/>
      </c>
      <c r="CY6" s="82" t="str">
        <f>IF('Социально-коммуникативное разви'!AZ7="","",IF('Социально-коммуникативное разви'!AZ7&gt;1.5,"сформирован",IF('Социально-коммуникативное разви'!AZ7&lt;0.5,"не сформирован", "в стадии формирования")))</f>
        <v/>
      </c>
      <c r="CZ6" s="82" t="str">
        <f>IF('Социально-коммуникативное разви'!BA7="","",IF('Социально-коммуникативное разви'!BA7&gt;1.5,"сформирован",IF('Социально-коммуникативное разви'!BA7&lt;0.5,"не сформирован", "в стадии формирования")))</f>
        <v/>
      </c>
      <c r="DA6" s="82" t="str">
        <f>IF('Социально-коммуникативное разви'!BB7="","",IF('Социально-коммуникативное разви'!BB7&gt;1.5,"сформирован",IF('Социально-коммуникативное разви'!BB7&lt;0.5,"не сформирован", "в стадии формирования")))</f>
        <v/>
      </c>
      <c r="DB6" s="82" t="str">
        <f>IF('Познавательное развитие'!G7="","",IF('Познавательное развитие'!G7&gt;1.5,"сформирован",IF('Познавательное развитие'!G7&lt;0.5,"не сформирован", "в стадии формирования")))</f>
        <v/>
      </c>
      <c r="DC6" s="82" t="str">
        <f>IF('Познавательное развитие'!H7="","",IF('Познавательное развитие'!H7&gt;1.5,"сформирован",IF('Познавательное развитие'!H7&lt;0.5,"не сформирован", "в стадии формирования")))</f>
        <v/>
      </c>
      <c r="DD6" s="82" t="str">
        <f>IF('Познавательное развитие'!T7="","",IF('Познавательное развитие'!T7&gt;1.5,"сформирован",IF('Познавательное развитие'!T7&lt;0.5,"не сформирован", "в стадии формирования")))</f>
        <v/>
      </c>
      <c r="DE6" s="82" t="str">
        <f>IF('Познавательное развитие'!U7="","",IF('Познавательное развитие'!U7&gt;1.5,"сформирован",IF('Познавательное развитие'!U7&lt;0.5,"не сформирован", "в стадии формирования")))</f>
        <v/>
      </c>
      <c r="DF6" s="82" t="str">
        <f>IF('Познавательное развитие'!W7="","",IF('Познавательное развитие'!W7&gt;1.5,"сформирован",IF('Познавательное развитие'!W7&lt;0.5,"не сформирован", "в стадии формирования")))</f>
        <v/>
      </c>
      <c r="DG6" s="82" t="str">
        <f>IF('Познавательное развитие'!X7="","",IF('Познавательное развитие'!X7&gt;1.5,"сформирован",IF('Познавательное развитие'!X7&lt;0.5,"не сформирован", "в стадии формирования")))</f>
        <v/>
      </c>
      <c r="DH6" s="82" t="str">
        <f>IF('Познавательное развитие'!AB7="","",IF('Познавательное развитие'!AB7&gt;1.5,"сформирован",IF('Познавательное развитие'!AB7&lt;0.5,"не сформирован", "в стадии формирования")))</f>
        <v/>
      </c>
      <c r="DI6" s="82" t="str">
        <f>IF('Познавательное развитие'!AC7="","",IF('Познавательное развитие'!AC7&gt;1.5,"сформирован",IF('Познавательное развитие'!AC7&lt;0.5,"не сформирован", "в стадии формирования")))</f>
        <v/>
      </c>
      <c r="DJ6" s="82" t="str">
        <f>IF('Познавательное развитие'!AD7="","",IF('Познавательное развитие'!AD7&gt;1.5,"сформирован",IF('Познавательное развитие'!AD7&lt;0.5,"не сформирован", "в стадии формирования")))</f>
        <v/>
      </c>
      <c r="DK6" s="82" t="str">
        <f>IF('Познавательное развитие'!AE7="","",IF('Познавательное развитие'!AE7&gt;1.5,"сформирован",IF('Познавательное развитие'!AE7&lt;0.5,"не сформирован", "в стадии формирования")))</f>
        <v/>
      </c>
      <c r="DL6" s="82" t="str">
        <f>IF('Познавательное развитие'!AF7="","",IF('Познавательное развитие'!AF7&gt;1.5,"сформирован",IF('Познавательное развитие'!AF7&lt;0.5,"не сформирован", "в стадии формирования")))</f>
        <v/>
      </c>
      <c r="DM6" s="82" t="str">
        <f>IF('Познавательное развитие'!AG7="","",IF('Познавательное развитие'!AG7&gt;1.5,"сформирован",IF('Познавательное развитие'!AG7&lt;0.5,"не сформирован", "в стадии формирования")))</f>
        <v/>
      </c>
      <c r="DN6" s="82" t="str">
        <f>IF('Познавательное развитие'!AI7="","",IF('Познавательное развитие'!AI7&gt;1.5,"сформирован",IF('Познавательное развитие'!AI7&lt;0.5,"не сформирован", "в стадии формирования")))</f>
        <v/>
      </c>
      <c r="DO6" s="82" t="str">
        <f>IF('Познавательное развитие'!AJ7="","",IF('Познавательное развитие'!AJ7&gt;1.5,"сформирован",IF('Познавательное развитие'!AJ7&lt;0.5,"не сформирован", "в стадии формирования")))</f>
        <v/>
      </c>
      <c r="DP6" s="82" t="str">
        <f>IF('Познавательное развитие'!AK7="","",IF('Познавательное развитие'!AK7&gt;1.5,"сформирован",IF('Познавательное развитие'!AK7&lt;0.5,"не сформирован", "в стадии формирования")))</f>
        <v/>
      </c>
      <c r="DQ6" s="82" t="str">
        <f>IF('Познавательное развитие'!AL7="","",IF('Познавательное развитие'!AL7&gt;1.5,"сформирован",IF('Познавательное развитие'!AL7&lt;0.5,"не сформирован", "в стадии формирования")))</f>
        <v/>
      </c>
      <c r="DR6" s="82" t="str">
        <f>IF('Речевое развитие'!Q6="","",IF('Речевое развитие'!Q6&gt;1.5,"сформирован",IF('Речевое развитие'!Q6&lt;0.5,"не сформирован", "в стадии формирования")))</f>
        <v/>
      </c>
      <c r="DS6" s="82" t="str">
        <f>IF('Речевое развитие'!R6="","",IF('Речевое развитие'!R6&gt;1.5,"сформирован",IF('Речевое развитие'!R6&lt;0.5,"не сформирован", "в стадии формирования")))</f>
        <v/>
      </c>
      <c r="DT6" s="82" t="str">
        <f>IF('Речевое развитие'!S6="","",IF('Речевое развитие'!S6&gt;1.5,"сформирован",IF('Речевое развитие'!S6&lt;0.5,"не сформирован", "в стадии формирования")))</f>
        <v/>
      </c>
      <c r="DU6" s="82" t="str">
        <f>IF('Речевое развитие'!T6="","",IF('Речевое развитие'!T6&gt;1.5,"сформирован",IF('Речевое развитие'!T6&lt;0.5,"не сформирован", "в стадии формирования")))</f>
        <v/>
      </c>
      <c r="DV6" s="82" t="str">
        <f>IF('Речевое развитие'!U6="","",IF('Речевое развитие'!U6&gt;1.5,"сформирован",IF('Речевое развитие'!U6&lt;0.5,"не сформирован", "в стадии формирования")))</f>
        <v/>
      </c>
      <c r="DW6" s="82" t="str">
        <f>IF('Художественно-эстетическое разв'!S7="","",IF('Художественно-эстетическое разв'!S7&gt;1.5,"сформирован",IF('Художественно-эстетическое разв'!S7&lt;0.5,"не сформирован", "в стадии формирования")))</f>
        <v/>
      </c>
      <c r="DX6" s="82" t="str">
        <f>IF('Художественно-эстетическое разв'!T7="","",IF('Художественно-эстетическое разв'!T7&gt;1.5,"сформирован",IF('Художественно-эстетическое разв'!T7&lt;0.5,"не сформирован", "в стадии формирования")))</f>
        <v/>
      </c>
      <c r="DY6" s="82" t="str">
        <f>IF('Физическое развитие'!T6="","",IF('Физическое развитие'!T6&gt;1.5,"сформирован",IF('Физическое развитие'!T6&lt;0.5,"не сформирован", "в стадии формирования")))</f>
        <v/>
      </c>
      <c r="DZ6" s="82" t="str">
        <f>IF('Физическое развитие'!U6="","",IF('Физическое развитие'!U6&gt;1.5,"сформирован",IF('Физическое развитие'!U6&lt;0.5,"не сформирован", "в стадии формирования")))</f>
        <v/>
      </c>
      <c r="EA6" s="82" t="str">
        <f>IF('Физическое развитие'!V6="","",IF('Физическое развитие'!V6&gt;1.5,"сформирован",IF('Физическое развитие'!V6&lt;0.5,"не сформирован", "в стадии формирования")))</f>
        <v/>
      </c>
      <c r="EB6" s="214" t="str">
        <f>IF('Социально-коммуникативное разви'!D7="","",IF('Социально-коммуникативное разви'!E7="","",IF('Социально-коммуникативное разви'!F7="","",IF('Социально-коммуникативное разви'!Q7="","",IF('Социально-коммуникативное разви'!R7="","",IF('Социально-коммуникативное разви'!S7="","",IF('Социально-коммуникативное разви'!T7="","",IF('Социально-коммуникативное разви'!Y7="","",IF('Социально-коммуникативное разви'!Z7="","",IF('Социально-коммуникативное разви'!AU7="","",IF('Социально-коммуникативное разви'!AZ7="","",IF('Социально-коммуникативное разви'!BA7="","",IF('Социально-коммуникативное разви'!BB7="","",IF('Познавательное развитие'!G7="","",IF('Познавательное развитие'!H7="","",IF('Познавательное развитие'!T7="","",IF('Познавательное развитие'!U7="","",IF('Познавательное развитие'!W7="","",IF('Познавательное развитие'!X7="","",IF('Познавательное развитие'!AB7="","",IF('Познавательное развитие'!AC7="","",IF('Познавательное развитие'!AD7="","",IF('Познавательное развитие'!AE7="","",IF('Познавательное развитие'!AF7="","",IF('Познавательное развитие'!AG7="","",IF('Познавательное развитие'!AI7="","",IF('Познавательное развитие'!AJ7="","",IF('Познавательное развитие'!AK7="","",IF('Познавательное развитие'!AL7="","",IF('Речевое развитие'!Q6="","",IF('Речевое развитие'!R6="","",IF('Речевое развитие'!S6="","",IF('Речевое развитие'!T6="","",IF('Речевое развитие'!U6="","",IF('Художественно-эстетическое разв'!S7="","",IF('Художественно-эстетическое разв'!T7="","",IF('Физическое развитие'!T6="","",IF('Физическое развитие'!U6="","",IF('Физическое развитие'!V6="","",('Социально-коммуникативное разви'!D7+'Социально-коммуникативное разви'!E7+'Социально-коммуникативное разви'!F7+'Социально-коммуникативное разви'!Q7+'Социально-коммуникативное разви'!R7+'Социально-коммуникативное разви'!S7+'Социально-коммуникативное разви'!T7+'Социально-коммуникативное разви'!Y7+'Социально-коммуникативное разви'!Z7+'Социально-коммуникативное разви'!AU7+'Социально-коммуникативное разви'!AZ7+'Социально-коммуникативное разви'!BA7+'Социально-коммуникативное разви'!BB7+'Познавательное развитие'!G7+'Познавательное развитие'!H7+'Познавательное развитие'!T7+'Познавательное развитие'!U7+'Познавательное развитие'!W7+'Познавательное развитие'!X7+'Познавательное развитие'!AB7+'Познавательное развитие'!AC7+'Познавательное развитие'!AD7+'Познавательное развитие'!AE7+'Познавательное развитие'!AF7+'Познавательное развитие'!AG7+'Познавательное развитие'!AI7+'Познавательное развитие'!AJ7+'Познавательное развитие'!AK7+'Познавательное развитие'!AL7+'Речевое развитие'!Q6+'Речевое развитие'!R6+'Речевое развитие'!S6+'Речевое развитие'!T6+'Речевое развитие'!U6+'Художественно-эстетическое разв'!S7+'Художественно-эстетическое разв'!T7+'Физическое развитие'!T6+'Физическое развитие'!U6+'Физическое развитие'!V6)/39)))))))))))))))))))))))))))))))))))))))</f>
        <v/>
      </c>
      <c r="EC6" s="82" t="str">
        <f t="shared" si="6"/>
        <v/>
      </c>
    </row>
    <row r="7" spans="1:133" x14ac:dyDescent="0.25">
      <c r="A7" s="89">
        <f>список!A5</f>
        <v>4</v>
      </c>
      <c r="B7" s="82" t="str">
        <f>IF(список!B5="","",список!B5)</f>
        <v/>
      </c>
      <c r="C7" s="82">
        <f>IF(список!C5="","",список!C5)</f>
        <v>0</v>
      </c>
      <c r="D7" s="82" t="str">
        <f>IF('Социально-коммуникативное разви'!AA8="","",IF('Социально-коммуникативное разви'!AA8&gt;1.5,"сформирован",IF('Социально-коммуникативное разви'!AA8&lt;0.5,"не сформирован", "в стадии формирования")))</f>
        <v/>
      </c>
      <c r="E7" s="82" t="str">
        <f>IF('Социально-коммуникативное разви'!AB8="","",IF('Социально-коммуникативное разви'!AB8&gt;1.5,"сформирован",IF('Социально-коммуникативное разви'!AB8&lt;0.5,"не сформирован", "в стадии формирования")))</f>
        <v/>
      </c>
      <c r="F7" s="82" t="str">
        <f>IF('Социально-коммуникативное разви'!AC8="","",IF('Социально-коммуникативное разви'!AC8&gt;1.5,"сформирован",IF('Социально-коммуникативное разви'!AC8&lt;0.5,"не сформирован", "в стадии формирования")))</f>
        <v/>
      </c>
      <c r="G7" s="82" t="str">
        <f>IF('Социально-коммуникативное разви'!AD8="","",IF('Социально-коммуникативное разви'!AD8&gt;1.5,"сформирован",IF('Социально-коммуникативное разви'!AD8&lt;0.5,"не сформирован", "в стадии формирования")))</f>
        <v/>
      </c>
      <c r="H7" s="82" t="str">
        <f>IF('Социально-коммуникативное разви'!AE8="","",IF('Социально-коммуникативное разви'!AE8&gt;1.5,"сформирован",IF('Социально-коммуникативное разви'!AE8&lt;0.5,"не сформирован", "в стадии формирования")))</f>
        <v/>
      </c>
      <c r="I7" s="82" t="str">
        <f>IF('Социально-коммуникативное разви'!AF8="","",IF('Социально-коммуникативное разви'!AF8&gt;1.5,"сформирован",IF('Социально-коммуникативное разви'!AF8&lt;0.5,"не сформирован", "в стадии формирования")))</f>
        <v/>
      </c>
      <c r="J7" s="82" t="str">
        <f>IF('Познавательное развитие'!D8="","",IF('Познавательное развитие'!D8&gt;1.5,"сформирован",IF('Познавательное развитие'!D8&lt;0.5,"не сформирован", "в стадии формирования")))</f>
        <v/>
      </c>
      <c r="K7" s="82" t="str">
        <f>IF('Познавательное развитие'!E8="","",IF('Познавательное развитие'!E8&gt;1.5,"сформирован",IF('Познавательное развитие'!E8&lt;0.5,"не сформирован", "в стадии формирования")))</f>
        <v/>
      </c>
      <c r="L7" s="82" t="str">
        <f>IF('Познавательное развитие'!F8="","",IF('Познавательное развитие'!F8&gt;1.5,"сформирован",IF('Познавательное развитие'!F8&lt;0.5,"не сформирован", "в стадии формирования")))</f>
        <v/>
      </c>
      <c r="M7" s="82" t="str">
        <f>IF('Познавательное развитие'!G8="","",IF('Познавательное развитие'!G8&gt;1.5,"сформирован",IF('Познавательное развитие'!G8&lt;0.5,"не сформирован", "в стадии формирования")))</f>
        <v/>
      </c>
      <c r="N7" s="82" t="str">
        <f>IF('Познавательное развитие'!H8="","",IF('Познавательное развитие'!H8&gt;1.5,"сформирован",IF('Познавательное развитие'!H8&lt;0.5,"не сформирован", "в стадии формирования")))</f>
        <v/>
      </c>
      <c r="O7" s="82" t="str">
        <f>IF('Познавательное развитие'!I8="","",IF('Познавательное развитие'!I8&gt;1.5,"сформирован",IF('Познавательное развитие'!I8&lt;0.5,"не сформирован", "в стадии формирования")))</f>
        <v/>
      </c>
      <c r="P7" s="82" t="str">
        <f>IF('Познавательное развитие'!J8="","",IF('Познавательное развитие'!J8&gt;1.5,"сформирован",IF('Познавательное развитие'!J8&lt;0.5,"не сформирован", "в стадии формирования")))</f>
        <v/>
      </c>
      <c r="Q7" s="82" t="str">
        <f>IF('Познавательное развитие'!K8="","",IF('Познавательное развитие'!K8&gt;1.5,"сформирован",IF('Познавательное развитие'!K8&lt;0.5,"не сформирован", "в стадии формирования")))</f>
        <v/>
      </c>
      <c r="R7" s="82" t="str">
        <f>IF('Художественно-эстетическое разв'!D8="","",IF('Художественно-эстетическое разв'!D8&gt;1.5,"сформирован",IF('Художественно-эстетическое разв'!D8&lt;0.5,"не сформирован", "в стадии формирования")))</f>
        <v/>
      </c>
      <c r="S7" s="82" t="str">
        <f>IF('Художественно-эстетическое разв'!E8="","",IF('Художественно-эстетическое разв'!E8&gt;1.5,"сформирован",IF('Художественно-эстетическое разв'!E8&lt;0.5,"не сформирован", "в стадии формирования")))</f>
        <v/>
      </c>
      <c r="T7" s="82" t="str">
        <f>IF('Художественно-эстетическое разв'!F8="","",IF('Художественно-эстетическое разв'!F8&gt;1.5,"сформирован",IF('Художественно-эстетическое разв'!F8&lt;0.5,"не сформирован", "в стадии формирования")))</f>
        <v/>
      </c>
      <c r="U7" s="82" t="str">
        <f>IF('Художественно-эстетическое разв'!G8="","",IF('Художественно-эстетическое разв'!G8&gt;1.5,"сформирован",IF('Художественно-эстетическое разв'!G8&lt;0.5,"не сформирован", "в стадии формирования")))</f>
        <v/>
      </c>
      <c r="V7" s="82" t="str">
        <f>IF('Художественно-эстетическое разв'!H8="","",IF('Художественно-эстетическое разв'!H8&gt;1.5,"сформирован",IF('Художественно-эстетическое разв'!H8&lt;0.5,"не сформирован", "в стадии формирования")))</f>
        <v/>
      </c>
      <c r="W7" s="82" t="str">
        <f>IF('Художественно-эстетическое разв'!I8="","",IF('Художественно-эстетическое разв'!I8&gt;1.5,"сформирован",IF('Художественно-эстетическое разв'!I8&lt;0.5,"не сформирован", "в стадии формирования")))</f>
        <v/>
      </c>
      <c r="X7" s="82" t="str">
        <f>IF('Художественно-эстетическое разв'!J8="","",IF('Художественно-эстетическое разв'!J8&gt;1.5,"сформирован",IF('Художественно-эстетическое разв'!J8&lt;0.5,"не сформирован", "в стадии формирования")))</f>
        <v/>
      </c>
      <c r="Y7" s="82" t="str">
        <f>IF('Физическое развитие'!W7="","",IF('Физическое развитие'!W7&gt;1.5,"сформирован",IF('Физическое развитие'!W7&lt;0.5,"не сформирован", "в стадии формирования")))</f>
        <v/>
      </c>
      <c r="Z7" s="214" t="str">
        <f>IF('Социально-коммуникативное разви'!AA8="","",IF('Социально-коммуникативное разви'!AF8="","",IF('Социально-коммуникативное разви'!AG8="","",IF('Социально-коммуникативное разви'!AH8="","",IF('Социально-коммуникативное разви'!AJ8="","",IF('Социально-коммуникативное разви'!AK8="","",IF('Познавательное развитие'!D8="","",IF('Познавательное развитие'!I8="","",IF('Познавательное развитие'!M8="","",IF('Познавательное развитие'!N8="","",IF('Познавательное развитие'!O8="","",IF('Познавательное развитие'!P8="","",IF('Познавательное развитие'!Q8="","",IF('Познавательное развитие'!Y8="","",IF('Художественно-эстетическое разв'!D8="","",IF('Художественно-эстетическое разв'!G8="","",IF('Художественно-эстетическое разв'!H8="","",IF('Художественно-эстетическое разв'!I8="","",IF('Физическое развитие'!W7="","",IF('Художественно-эстетическое разв'!L8="","",IF('Художественно-эстетическое разв'!M8="","",IF('Художественно-эстетическое разв'!U8="","",('Социально-коммуникативное разви'!AA8+'Социально-коммуникативное разви'!AF8+'Социально-коммуникативное разви'!AG8+'Социально-коммуникативное разви'!AH8+'Социально-коммуникативное разви'!AJ8+'Социально-коммуникативное разви'!AK8+'Познавательное развитие'!D8+'Познавательное развитие'!I8+'Познавательное развитие'!M8+'Познавательное развитие'!N8+'Познавательное развитие'!O8+'Познавательное развитие'!P8+'Познавательное развитие'!Q8+'Познавательное развитие'!Y8+'Художественно-эстетическое разв'!D8+'Художественно-эстетическое разв'!G8+'Художественно-эстетическое разв'!H8+'Художественно-эстетическое разв'!I8+'Художественно-эстетическое разв'!L8+'Художественно-эстетическое разв'!M8+'Художественно-эстетическое разв'!U8+'Физическое развитие'!W7)/22))))))))))))))))))))))</f>
        <v/>
      </c>
      <c r="AA7" s="82" t="str">
        <f t="shared" si="0"/>
        <v/>
      </c>
      <c r="AB7" s="82" t="str">
        <f>IF('Социально-коммуникативное разви'!G8="","",IF('Социально-коммуникативное разви'!G8&gt;1.5,"сформирован",IF('Социально-коммуникативное разви'!G8&lt;0.5,"не сформирован", "в стадии формирования")))</f>
        <v/>
      </c>
      <c r="AC7" s="82" t="str">
        <f>IF('Социально-коммуникативное разви'!H8="","",IF('Социально-коммуникативное разви'!H8&gt;1.5,"сформирован",IF('Социально-коммуникативное разви'!H8&lt;0.5,"не сформирован", "в стадии формирования")))</f>
        <v/>
      </c>
      <c r="AD7" s="82" t="str">
        <f>IF('Социально-коммуникативное разви'!I8="","",IF('Социально-коммуникативное разви'!I8&gt;1.5,"сформирован",IF('Социально-коммуникативное разви'!I8&lt;0.5,"не сформирован", "в стадии формирования")))</f>
        <v/>
      </c>
      <c r="AE7" s="82" t="str">
        <f>IF('Социально-коммуникативное разви'!J8="","",IF('Социально-коммуникативное разви'!J8&gt;1.5,"сформирован",IF('Социально-коммуникативное разви'!J8&lt;0.5,"не сформирован", "в стадии формирования")))</f>
        <v/>
      </c>
      <c r="AF7" s="82" t="str">
        <f>IF('Социально-коммуникативное разви'!K8="","",IF('Социально-коммуникативное разви'!K8&gt;1.5,"сформирован",IF('Социально-коммуникативное разви'!K8&lt;0.5,"не сформирован", "в стадии формирования")))</f>
        <v/>
      </c>
      <c r="AG7" s="82" t="str">
        <f>IF('Социально-коммуникативное разви'!L8="","",IF('Социально-коммуникативное разви'!L8&gt;1.5,"сформирован",IF('Социально-коммуникативное разви'!L8&lt;0.5,"не сформирован", "в стадии формирования")))</f>
        <v/>
      </c>
      <c r="AH7" s="82" t="str">
        <f>IF('Социально-коммуникативное разви'!M8="","",IF('Социально-коммуникативное разви'!M8&gt;1.5,"сформирован",IF('Социально-коммуникативное разви'!M8&lt;0.5,"не сформирован", "в стадии формирования")))</f>
        <v/>
      </c>
      <c r="AI7" s="82" t="str">
        <f>IF('Познавательное развитие'!V8="","",IF('Познавательное развитие'!V8&gt;1.5,"сформирован",IF('Познавательное развитие'!V8&lt;0.5,"не сформирован", "в стадии формирования")))</f>
        <v/>
      </c>
      <c r="AJ7" s="82" t="str">
        <f>IF('Художественно-эстетическое разв'!Z8="","",IF('Художественно-эстетическое разв'!Z8&gt;1.5,"сформирован",IF('Художественно-эстетическое разв'!Z8&lt;0.5,"не сформирован", "в стадии формирования")))</f>
        <v/>
      </c>
      <c r="AK7" s="82" t="str">
        <f>IF('Художественно-эстетическое разв'!AA8="","",IF('Художественно-эстетическое разв'!AA8&gt;1.5,"сформирован",IF('Художественно-эстетическое разв'!AA8&lt;0.5,"не сформирован", "в стадии формирования")))</f>
        <v/>
      </c>
      <c r="AL7" s="214" t="str">
        <f>IF('Социально-коммуникативное разви'!G8="","",IF('Социально-коммуникативное разви'!H8="","",IF('Социально-коммуникативное разви'!I8="","",IF('Социально-коммуникативное разви'!J8="","",IF('Социально-коммуникативное разви'!K8="","",IF('Социально-коммуникативное разви'!L8="","",IF('Социально-коммуникативное разви'!X8="","",IF('Познавательное развитие'!V8="","",IF('Художественно-эстетическое разв'!Z8="","",IF('Художественно-эстетическое разв'!AE8="","",('Социально-коммуникативное разви'!G8+'Социально-коммуникативное разви'!H8+'Социально-коммуникативное разви'!I8+'Социально-коммуникативное разви'!J8+'Социально-коммуникативное разви'!K8+'Социально-коммуникативное разви'!L8+'Социально-коммуникативное разви'!X8+'Познавательное развитие'!V8+'Художественно-эстетическое разв'!Z8+'Художественно-эстетическое разв'!AE8)/10))))))))))</f>
        <v/>
      </c>
      <c r="AM7" s="82" t="str">
        <f t="shared" si="1"/>
        <v/>
      </c>
      <c r="AN7" s="82" t="str">
        <f>IF('Социально-коммуникативное разви'!U8="","",IF('Социально-коммуникативное разви'!U8&gt;1.5,"сформирован",IF('Социально-коммуникативное разви'!U8&lt;0.5,"не сформирован", "в стадии формирования")))</f>
        <v/>
      </c>
      <c r="AO7" s="82" t="str">
        <f>IF('Социально-коммуникативное разви'!V8="","",IF('Социально-коммуникативное разви'!V8&gt;1.5,"сформирован",IF('Социально-коммуникативное разви'!V8&lt;0.5,"не сформирован", "в стадии формирования")))</f>
        <v/>
      </c>
      <c r="AP7" s="82" t="str">
        <f>IF('Социально-коммуникативное разви'!W8="","",IF('Социально-коммуникативное разви'!W8&gt;1.5,"сформирован",IF('Социально-коммуникативное разви'!W8&lt;0.5,"не сформирован", "в стадии формирования")))</f>
        <v/>
      </c>
      <c r="AQ7" s="82" t="str">
        <f>IF('Художественно-эстетическое разв'!Y8="","",IF('Художественно-эстетическое разв'!Y8&gt;1.5,"сформирован",IF('Художественно-эстетическое разв'!Y8&lt;0.5,"не сформирован", "в стадии формирования")))</f>
        <v/>
      </c>
      <c r="AR7" s="82" t="str">
        <f>IF('Художественно-эстетическое разв'!Z8="","",IF('Художественно-эстетическое разв'!Z8&gt;1.5,"сформирован",IF('Художественно-эстетическое разв'!Z8&lt;0.5,"не сформирован", "в стадии формирования")))</f>
        <v/>
      </c>
      <c r="AS7" s="214" t="str">
        <f>IF('Социально-коммуникативное разви'!U8="","",IF('Социально-коммуникативное разви'!V8="","",IF('Социально-коммуникативное разви'!W8="","",IF('Художественно-эстетическое разв'!AC8="","",IF('Художественно-эстетическое разв'!AD8="","",('Социально-коммуникативное разви'!U8+'Социально-коммуникативное разви'!V8+'Социально-коммуникативное разви'!W8+'Художественно-эстетическое разв'!AC8+'Художественно-эстетическое разв'!AD8)/5)))))</f>
        <v/>
      </c>
      <c r="AT7" s="82" t="str">
        <f t="shared" si="2"/>
        <v/>
      </c>
      <c r="AU7" s="82" t="str">
        <f>IF('Речевое развитие'!D7="","",IF('Речевое развитие'!D7&gt;1.5,"сформирован",IF('Речевое развитие'!D7&lt;0.5,"не сформирован", "в стадии формирования")))</f>
        <v/>
      </c>
      <c r="AV7" s="82" t="str">
        <f>IF('Речевое развитие'!E7="","",IF('Речевое развитие'!E7&gt;1.5,"сформирован",IF('Речевое развитие'!E7&lt;0.5,"не сформирован", "в стадии формирования")))</f>
        <v/>
      </c>
      <c r="AW7" s="82" t="str">
        <f>IF('Речевое развитие'!F7="","",IF('Речевое развитие'!F7&gt;1.5,"сформирован",IF('Речевое развитие'!F7&lt;0.5,"не сформирован", "в стадии формирования")))</f>
        <v/>
      </c>
      <c r="AX7" s="82" t="str">
        <f>IF('Речевое развитие'!G7="","",IF('Речевое развитие'!G7&gt;1.5,"сформирован",IF('Речевое развитие'!G7&lt;0.5,"не сформирован", "в стадии формирования")))</f>
        <v/>
      </c>
      <c r="AY7" s="82" t="str">
        <f>IF('Речевое развитие'!H7="","",IF('Речевое развитие'!H7&gt;1.5,"сформирован",IF('Речевое развитие'!H7&lt;0.5,"не сформирован", "в стадии формирования")))</f>
        <v/>
      </c>
      <c r="AZ7" s="82" t="str">
        <f>IF('Речевое развитие'!I7="","",IF('Речевое развитие'!I7&gt;1.5,"сформирован",IF('Речевое развитие'!I7&lt;0.5,"не сформирован", "в стадии формирования")))</f>
        <v/>
      </c>
      <c r="BA7" s="82" t="str">
        <f>IF('Речевое развитие'!J7="","",IF('Речевое развитие'!J7&gt;1.5,"сформирован",IF('Речевое развитие'!J7&lt;0.5,"не сформирован", "в стадии формирования")))</f>
        <v/>
      </c>
      <c r="BB7" s="82" t="str">
        <f>IF('Речевое развитие'!K7="","",IF('Речевое развитие'!K7&gt;1.5,"сформирован",IF('Речевое развитие'!K7&lt;0.5,"не сформирован", "в стадии формирования")))</f>
        <v/>
      </c>
      <c r="BC7" s="82" t="str">
        <f>IF('Речевое развитие'!L7="","",IF('Речевое развитие'!L7&gt;1.5,"сформирован",IF('Речевое развитие'!L7&lt;0.5,"не сформирован", "в стадии формирования")))</f>
        <v/>
      </c>
      <c r="BD7" s="82" t="str">
        <f>IF('Речевое развитие'!M7="","",IF('Речевое развитие'!M7&gt;1.5,"сформирован",IF('Речевое развитие'!M7&lt;0.5,"не сформирован", "в стадии формирования")))</f>
        <v/>
      </c>
      <c r="BE7" s="82" t="str">
        <f>IF('Речевое развитие'!N7="","",IF('Речевое развитие'!N7&gt;1.5,"сформирован",IF('Речевое развитие'!N7&lt;0.5,"не сформирован", "в стадии формирования")))</f>
        <v/>
      </c>
      <c r="BF7" s="214" t="str">
        <f>IF('Речевое развитие'!D7="","",IF('Речевое развитие'!E7="","",IF('Речевое развитие'!F7="","",IF('Речевое развитие'!G7="","",IF('Речевое развитие'!H7="","",IF('Речевое развитие'!I7="","",IF('Речевое развитие'!J7="","",IF('Речевое развитие'!K7="","",IF('Речевое развитие'!L7="","",IF('Речевое развитие'!M7="","",IF('Речевое развитие'!N7="","",('Речевое развитие'!D7+'Речевое развитие'!E7+'Речевое развитие'!F7+'Речевое развитие'!G7+'Речевое развитие'!H7+'Речевое развитие'!I7+'Речевое развитие'!J7+'Речевое развитие'!K7+'Речевое развитие'!L7+'Речевое развитие'!M7+'Речевое развитие'!N7)/11)))))))))))</f>
        <v/>
      </c>
      <c r="BG7" s="82" t="str">
        <f t="shared" si="3"/>
        <v/>
      </c>
      <c r="BH7" s="82" t="str">
        <f>IF('Художественно-эстетическое разв'!Y8="","",IF('Художественно-эстетическое разв'!Y8&gt;1.5,"сформирован",IF('Художественно-эстетическое разв'!Y8&lt;0.5,"не сформирован", "в стадии формирования")))</f>
        <v/>
      </c>
      <c r="BI7" s="82" t="str">
        <f>IF('Физическое развитие'!D7="","",IF('Физическое развитие'!D7&gt;1.5,"сформирован",IF('Физическое развитие'!D7&lt;0.5,"не сформирован", "в стадии формирования")))</f>
        <v/>
      </c>
      <c r="BJ7" s="82" t="str">
        <f>IF('Физическое развитие'!E7="","",IF('Физическое развитие'!E7&gt;1.5,"сформирован",IF('Физическое развитие'!E7&lt;0.5,"не сформирован", "в стадии формирования")))</f>
        <v/>
      </c>
      <c r="BK7" s="82" t="str">
        <f>IF('Физическое развитие'!F7="","",IF('Физическое развитие'!F7&gt;1.5,"сформирован",IF('Физическое развитие'!F7&lt;0.5,"не сформирован", "в стадии формирования")))</f>
        <v/>
      </c>
      <c r="BL7" s="82" t="str">
        <f>IF('Физическое развитие'!G7="","",IF('Физическое развитие'!G7&gt;1.5,"сформирован",IF('Физическое развитие'!G7&lt;0.5,"не сформирован", "в стадии формирования")))</f>
        <v/>
      </c>
      <c r="BM7" s="82" t="str">
        <f>IF('Физическое развитие'!H7="","",IF('Физическое развитие'!H7&gt;1.5,"сформирован",IF('Физическое развитие'!H7&lt;0.5,"не сформирован", "в стадии формирования")))</f>
        <v/>
      </c>
      <c r="BN7" s="82" t="str">
        <f>IF('Физическое развитие'!I7="","",IF('Физическое развитие'!I7&gt;1.5,"сформирован",IF('Физическое развитие'!I7&lt;0.5,"не сформирован", "в стадии формирования")))</f>
        <v/>
      </c>
      <c r="BO7" s="82" t="str">
        <f>IF('Физическое развитие'!J7="","",IF('Физическое развитие'!J7&gt;1.5,"сформирован",IF('Физическое развитие'!J7&lt;0.5,"не сформирован", "в стадии формирования")))</f>
        <v/>
      </c>
      <c r="BP7" s="82" t="str">
        <f>IF('Физическое развитие'!K7="","",IF('Физическое развитие'!K7&gt;1.5,"сформирован",IF('Физическое развитие'!K7&lt;0.5,"не сформирован", "в стадии формирования")))</f>
        <v/>
      </c>
      <c r="BQ7" s="82" t="str">
        <f>IF('Физическое развитие'!L7="","",IF('Физическое развитие'!L7&gt;1.5,"сформирован",IF('Физическое развитие'!L7&lt;0.5,"не сформирован", "в стадии формирования")))</f>
        <v/>
      </c>
      <c r="BR7" s="82" t="str">
        <f>IF('Физическое развитие'!M7="","",IF('Физическое развитие'!M7&gt;1.5,"сформирован",IF('Физическое развитие'!M7&lt;0.5,"не сформирован", "в стадии формирования")))</f>
        <v/>
      </c>
      <c r="BS7" s="82" t="str">
        <f>IF('Физическое развитие'!N7="","",IF('Физическое развитие'!N7&gt;1.5,"сформирован",IF('Физическое развитие'!N7&lt;0.5,"не сформирован", "в стадии формирования")))</f>
        <v/>
      </c>
      <c r="BT7" s="82" t="str">
        <f>IF('Физическое развитие'!O7="","",IF('Физическое развитие'!O7&gt;1.5,"сформирован",IF('Физическое развитие'!O7&lt;0.5,"не сформирован", "в стадии формирования")))</f>
        <v/>
      </c>
      <c r="BU7" s="82" t="str">
        <f>IF('Физическое развитие'!P7="","",IF('Физическое развитие'!P7&gt;1.5,"сформирован",IF('Физическое развитие'!P7&lt;0.5,"не сформирован", "в стадии формирования")))</f>
        <v/>
      </c>
      <c r="BV7" s="214" t="str">
        <f>IF('Художественно-эстетическое разв'!Y8="","",IF('Физическое развитие'!D7="","",IF('Физическое развитие'!E7="","",IF('Физическое развитие'!F7="","",IF('Физическое развитие'!H7="","",IF('Физическое развитие'!I7="","",IF('Физическое развитие'!J7="","",IF('Физическое развитие'!L7="","",IF('Физическое развитие'!M7="","",IF('Физическое развитие'!G7="","",IF('Физическое развитие'!N7="","",IF('Физическое развитие'!O7="","",IF('Физическое развитие'!P7="","",IF('Физическое развитие'!Q7="","",('Художественно-эстетическое разв'!Y8+'Физическое развитие'!D7+'Физическое развитие'!E7+'Физическое развитие'!F7+'Физическое развитие'!H7+'Физическое развитие'!I7+'Физическое развитие'!J7+'Физическое развитие'!L7+'Физическое развитие'!M7+'Физическое развитие'!G7+'Физическое развитие'!N7+'Физическое развитие'!O7+'Физическое развитие'!P7+'Физическое развитие'!Q7)/14))))))))))))))</f>
        <v/>
      </c>
      <c r="BW7" s="82" t="str">
        <f t="shared" si="4"/>
        <v/>
      </c>
      <c r="BX7" s="82" t="str">
        <f>IF('Социально-коммуникативное разви'!M8="","",IF('Социально-коммуникативное разви'!M8&gt;1.5,"сформирован",IF('Социально-коммуникативное разви'!M8&lt;0.5,"не сформирован", "в стадии формирования")))</f>
        <v/>
      </c>
      <c r="BY7" s="82" t="str">
        <f>IF('Социально-коммуникативное разви'!N8="","",IF('Социально-коммуникативное разви'!N8&gt;1.5,"сформирован",IF('Социально-коммуникативное разви'!N8&lt;0.5,"не сформирован", "в стадии формирования")))</f>
        <v/>
      </c>
      <c r="BZ7" s="82" t="str">
        <f>IF('Социально-коммуникативное разви'!O8="","",IF('Социально-коммуникативное разви'!O8&gt;1.5,"сформирован",IF('Социально-коммуникативное разви'!O8&lt;0.5,"не сформирован", "в стадии формирования")))</f>
        <v/>
      </c>
      <c r="CA7" s="82" t="str">
        <f>IF('Социально-коммуникативное разви'!P8="","",IF('Социально-коммуникативное разви'!P8&gt;1.5,"сформирован",IF('Социально-коммуникативное разви'!P8&lt;0.5,"не сформирован", "в стадии формирования")))</f>
        <v/>
      </c>
      <c r="CB7" s="82" t="str">
        <f>IF('Социально-коммуникативное разви'!Q8="","",IF('Социально-коммуникативное разви'!Q8&gt;1.5,"сформирован",IF('Социально-коммуникативное разви'!Q8&lt;0.5,"не сформирован", "в стадии формирования")))</f>
        <v/>
      </c>
      <c r="CC7" s="82" t="str">
        <f>IF('Социально-коммуникативное разви'!R8="","",IF('Социально-коммуникативное разви'!R8&gt;1.5,"сформирован",IF('Социально-коммуникативное разви'!R8&lt;0.5,"не сформирован", "в стадии формирования")))</f>
        <v/>
      </c>
      <c r="CD7" s="82" t="str">
        <f>IF('Социально-коммуникативное разви'!S8="","",IF('Социально-коммуникативное разви'!S8&gt;1.5,"сформирован",IF('Социально-коммуникативное разви'!S8&lt;0.5,"не сформирован", "в стадии формирования")))</f>
        <v/>
      </c>
      <c r="CE7" s="82" t="str">
        <f>IF('Социально-коммуникативное разви'!T8="","",IF('Социально-коммуникативное разви'!T8&gt;1.5,"сформирован",IF('Социально-коммуникативное разви'!T8&lt;0.5,"не сформирован", "в стадии формирования")))</f>
        <v/>
      </c>
      <c r="CF7" s="82" t="str">
        <f>IF('Социально-коммуникативное разви'!U8="","",IF('Социально-коммуникативное разви'!U8&gt;1.5,"сформирован",IF('Социально-коммуникативное разви'!U8&lt;0.5,"не сформирован", "в стадии формирования")))</f>
        <v/>
      </c>
      <c r="CG7" s="82" t="str">
        <f>IF('Социально-коммуникативное разви'!V8="","",IF('Социально-коммуникативное разви'!V8&gt;1.5,"сформирован",IF('Социально-коммуникативное разви'!V8&lt;0.5,"не сформирован", "в стадии формирования")))</f>
        <v/>
      </c>
      <c r="CH7" s="82" t="str">
        <f>IF('Социально-коммуникативное разви'!W8="","",IF('Социально-коммуникативное разви'!W8&gt;1.5,"сформирован",IF('Социально-коммуникативное разви'!W8&lt;0.5,"не сформирован", "в стадии формирования")))</f>
        <v/>
      </c>
      <c r="CI7" s="82" t="str">
        <f>IF('Социально-коммуникативное разви'!X8="","",IF('Социально-коммуникативное разви'!X8&gt;1.5,"сформирован",IF('Социально-коммуникативное разви'!X8&lt;0.5,"не сформирован", "в стадии формирования")))</f>
        <v/>
      </c>
      <c r="CJ7" s="82" t="str">
        <f>IF('Социально-коммуникативное разви'!Y8="","",IF('Социально-коммуникативное разви'!Y8&gt;1.5,"сформирован",IF('Социально-коммуникативное разви'!Y8&lt;0.5,"не сформирован", "в стадии формирования")))</f>
        <v/>
      </c>
      <c r="CK7" s="82" t="str">
        <f>IF('Социально-коммуникативное разви'!Z8="","",IF('Социально-коммуникативное разви'!Z8&gt;1.5,"сформирован",IF('Социально-коммуникативное разви'!Z8&lt;0.5,"не сформирован", "в стадии формирования")))</f>
        <v/>
      </c>
      <c r="CL7" s="82" t="str">
        <f>IF('Физическое развитие'!K7="","",IF('Физическое развитие'!K7&gt;1.5,"сформирован",IF('Физическое развитие'!K7&lt;0.5,"не сформирован", "в стадии формирования")))</f>
        <v/>
      </c>
      <c r="CM7" s="214" t="str">
        <f>IF('Социально-коммуникативное разви'!M8="","",IF('Социально-коммуникативное разви'!N8="","",IF('Социально-коммуникативное разви'!AI8="","",IF('Социально-коммуникативное разви'!AN8="","",IF('Социально-коммуникативное разви'!AO8="","",IF('Социально-коммуникативное разви'!AP8="","",IF('Социально-коммуникативное разви'!AQ8="","",IF('Социально-коммуникативное разви'!AR8="","",IF('Социально-коммуникативное разви'!AS8="","",IF('Социально-коммуникативное разви'!AT8="","",IF('Социально-коммуникативное разви'!AV8="","",IF('Социально-коммуникативное разви'!AW8="","",IF('Социально-коммуникативное разви'!AX8="","",IF('Социально-коммуникативное разви'!AY8="","",IF('Физическое развитие'!K7="","",('Социально-коммуникативное разви'!M8+'Социально-коммуникативное разви'!N8+'Социально-коммуникативное разви'!AI8+'Социально-коммуникативное разви'!AN8+'Социально-коммуникативное разви'!AO8+'Социально-коммуникативное разви'!AP8+'Социально-коммуникативное разви'!AQ8+'Социально-коммуникативное разви'!AR8+'Социально-коммуникативное разви'!AS8+'Социально-коммуникативное разви'!AT8+'Социально-коммуникативное разви'!AV8+'Социально-коммуникативное разви'!AW8+'Социально-коммуникативное разви'!AX8+'Социально-коммуникативное разви'!AY8+'Физическое развитие'!K7)/15)))))))))))))))</f>
        <v/>
      </c>
      <c r="CN7" s="82" t="str">
        <f t="shared" si="5"/>
        <v/>
      </c>
      <c r="CO7" s="82" t="str">
        <f>IF('Социально-коммуникативное разви'!D8="","",IF('Социально-коммуникативное разви'!D8&gt;1.5,"сформирован",IF('Социально-коммуникативное разви'!D8&lt;0.5,"не сформирован", "в стадии формирования")))</f>
        <v/>
      </c>
      <c r="CP7" s="82" t="str">
        <f>IF('Социально-коммуникативное разви'!E8="","",IF('Социально-коммуникативное разви'!E8&gt;1.5,"сформирован",IF('Социально-коммуникативное разви'!E8&lt;0.5,"не сформирован", "в стадии формирования")))</f>
        <v/>
      </c>
      <c r="CQ7" s="82" t="str">
        <f>IF('Социально-коммуникативное разви'!F8="","",IF('Социально-коммуникативное разви'!F8&gt;1.5,"сформирован",IF('Социально-коммуникативное разви'!F8&lt;0.5,"не сформирован", "в стадии формирования")))</f>
        <v/>
      </c>
      <c r="CR7" s="82" t="str">
        <f>IF('Социально-коммуникативное разви'!Q8="","",IF('Социально-коммуникативное разви'!Q8&gt;1.5,"сформирован",IF('Социально-коммуникативное разви'!Q8&lt;0.5,"не сформирован", "в стадии формирования")))</f>
        <v/>
      </c>
      <c r="CS7" s="82" t="str">
        <f>IF('Социально-коммуникативное разви'!R8="","",IF('Социально-коммуникативное разви'!R8&gt;1.5,"сформирован",IF('Социально-коммуникативное разви'!R8&lt;0.5,"не сформирован", "в стадии формирования")))</f>
        <v/>
      </c>
      <c r="CT7" s="82" t="str">
        <f>IF('Социально-коммуникативное разви'!S8="","",IF('Социально-коммуникативное разви'!S8&gt;1.5,"сформирован",IF('Социально-коммуникативное разви'!S8&lt;0.5,"не сформирован", "в стадии формирования")))</f>
        <v/>
      </c>
      <c r="CU7" s="82" t="str">
        <f>IF('Социально-коммуникативное разви'!T8="","",IF('Социально-коммуникативное разви'!T8&gt;1.5,"сформирован",IF('Социально-коммуникативное разви'!T8&lt;0.5,"не сформирован", "в стадии формирования")))</f>
        <v/>
      </c>
      <c r="CV7" s="82" t="str">
        <f>IF('Социально-коммуникативное разви'!Y8="","",IF('Социально-коммуникативное разви'!Y8&gt;1.5,"сформирован",IF('Социально-коммуникативное разви'!Y8&lt;0.5,"не сформирован", "в стадии формирования")))</f>
        <v/>
      </c>
      <c r="CW7" s="82" t="str">
        <f>IF('Социально-коммуникативное разви'!Z8="","",IF('Социально-коммуникативное разви'!Z8&gt;1.5,"сформирован",IF('Социально-коммуникативное разви'!Z8&lt;0.5,"не сформирован", "в стадии формирования")))</f>
        <v/>
      </c>
      <c r="CX7" s="82" t="str">
        <f>IF('Социально-коммуникативное разви'!AU8="","",IF('Социально-коммуникативное разви'!AU8&gt;1.5,"сформирован",IF('Социально-коммуникативное разви'!AU8&lt;0.5,"не сформирован", "в стадии формирования")))</f>
        <v/>
      </c>
      <c r="CY7" s="82" t="str">
        <f>IF('Социально-коммуникативное разви'!AZ8="","",IF('Социально-коммуникативное разви'!AZ8&gt;1.5,"сформирован",IF('Социально-коммуникативное разви'!AZ8&lt;0.5,"не сформирован", "в стадии формирования")))</f>
        <v/>
      </c>
      <c r="CZ7" s="82" t="str">
        <f>IF('Социально-коммуникативное разви'!BA8="","",IF('Социально-коммуникативное разви'!BA8&gt;1.5,"сформирован",IF('Социально-коммуникативное разви'!BA8&lt;0.5,"не сформирован", "в стадии формирования")))</f>
        <v/>
      </c>
      <c r="DA7" s="82" t="str">
        <f>IF('Социально-коммуникативное разви'!BB8="","",IF('Социально-коммуникативное разви'!BB8&gt;1.5,"сформирован",IF('Социально-коммуникативное разви'!BB8&lt;0.5,"не сформирован", "в стадии формирования")))</f>
        <v/>
      </c>
      <c r="DB7" s="82" t="str">
        <f>IF('Познавательное развитие'!G8="","",IF('Познавательное развитие'!G8&gt;1.5,"сформирован",IF('Познавательное развитие'!G8&lt;0.5,"не сформирован", "в стадии формирования")))</f>
        <v/>
      </c>
      <c r="DC7" s="82" t="str">
        <f>IF('Познавательное развитие'!H8="","",IF('Познавательное развитие'!H8&gt;1.5,"сформирован",IF('Познавательное развитие'!H8&lt;0.5,"не сформирован", "в стадии формирования")))</f>
        <v/>
      </c>
      <c r="DD7" s="82" t="str">
        <f>IF('Познавательное развитие'!T8="","",IF('Познавательное развитие'!T8&gt;1.5,"сформирован",IF('Познавательное развитие'!T8&lt;0.5,"не сформирован", "в стадии формирования")))</f>
        <v/>
      </c>
      <c r="DE7" s="82" t="str">
        <f>IF('Познавательное развитие'!U8="","",IF('Познавательное развитие'!U8&gt;1.5,"сформирован",IF('Познавательное развитие'!U8&lt;0.5,"не сформирован", "в стадии формирования")))</f>
        <v/>
      </c>
      <c r="DF7" s="82" t="str">
        <f>IF('Познавательное развитие'!W8="","",IF('Познавательное развитие'!W8&gt;1.5,"сформирован",IF('Познавательное развитие'!W8&lt;0.5,"не сформирован", "в стадии формирования")))</f>
        <v/>
      </c>
      <c r="DG7" s="82" t="str">
        <f>IF('Познавательное развитие'!X8="","",IF('Познавательное развитие'!X8&gt;1.5,"сформирован",IF('Познавательное развитие'!X8&lt;0.5,"не сформирован", "в стадии формирования")))</f>
        <v/>
      </c>
      <c r="DH7" s="82" t="str">
        <f>IF('Познавательное развитие'!AB8="","",IF('Познавательное развитие'!AB8&gt;1.5,"сформирован",IF('Познавательное развитие'!AB8&lt;0.5,"не сформирован", "в стадии формирования")))</f>
        <v/>
      </c>
      <c r="DI7" s="82" t="str">
        <f>IF('Познавательное развитие'!AC8="","",IF('Познавательное развитие'!AC8&gt;1.5,"сформирован",IF('Познавательное развитие'!AC8&lt;0.5,"не сформирован", "в стадии формирования")))</f>
        <v/>
      </c>
      <c r="DJ7" s="82" t="str">
        <f>IF('Познавательное развитие'!AD8="","",IF('Познавательное развитие'!AD8&gt;1.5,"сформирован",IF('Познавательное развитие'!AD8&lt;0.5,"не сформирован", "в стадии формирования")))</f>
        <v/>
      </c>
      <c r="DK7" s="82" t="str">
        <f>IF('Познавательное развитие'!AE8="","",IF('Познавательное развитие'!AE8&gt;1.5,"сформирован",IF('Познавательное развитие'!AE8&lt;0.5,"не сформирован", "в стадии формирования")))</f>
        <v/>
      </c>
      <c r="DL7" s="82" t="str">
        <f>IF('Познавательное развитие'!AF8="","",IF('Познавательное развитие'!AF8&gt;1.5,"сформирован",IF('Познавательное развитие'!AF8&lt;0.5,"не сформирован", "в стадии формирования")))</f>
        <v/>
      </c>
      <c r="DM7" s="82" t="str">
        <f>IF('Познавательное развитие'!AG8="","",IF('Познавательное развитие'!AG8&gt;1.5,"сформирован",IF('Познавательное развитие'!AG8&lt;0.5,"не сформирован", "в стадии формирования")))</f>
        <v/>
      </c>
      <c r="DN7" s="82" t="str">
        <f>IF('Познавательное развитие'!AI8="","",IF('Познавательное развитие'!AI8&gt;1.5,"сформирован",IF('Познавательное развитие'!AI8&lt;0.5,"не сформирован", "в стадии формирования")))</f>
        <v/>
      </c>
      <c r="DO7" s="82" t="str">
        <f>IF('Познавательное развитие'!AJ8="","",IF('Познавательное развитие'!AJ8&gt;1.5,"сформирован",IF('Познавательное развитие'!AJ8&lt;0.5,"не сформирован", "в стадии формирования")))</f>
        <v/>
      </c>
      <c r="DP7" s="82" t="str">
        <f>IF('Познавательное развитие'!AK8="","",IF('Познавательное развитие'!AK8&gt;1.5,"сформирован",IF('Познавательное развитие'!AK8&lt;0.5,"не сформирован", "в стадии формирования")))</f>
        <v/>
      </c>
      <c r="DQ7" s="82" t="str">
        <f>IF('Познавательное развитие'!AL8="","",IF('Познавательное развитие'!AL8&gt;1.5,"сформирован",IF('Познавательное развитие'!AL8&lt;0.5,"не сформирован", "в стадии формирования")))</f>
        <v/>
      </c>
      <c r="DR7" s="82" t="str">
        <f>IF('Речевое развитие'!Q7="","",IF('Речевое развитие'!Q7&gt;1.5,"сформирован",IF('Речевое развитие'!Q7&lt;0.5,"не сформирован", "в стадии формирования")))</f>
        <v/>
      </c>
      <c r="DS7" s="82" t="str">
        <f>IF('Речевое развитие'!R7="","",IF('Речевое развитие'!R7&gt;1.5,"сформирован",IF('Речевое развитие'!R7&lt;0.5,"не сформирован", "в стадии формирования")))</f>
        <v/>
      </c>
      <c r="DT7" s="82" t="str">
        <f>IF('Речевое развитие'!S7="","",IF('Речевое развитие'!S7&gt;1.5,"сформирован",IF('Речевое развитие'!S7&lt;0.5,"не сформирован", "в стадии формирования")))</f>
        <v/>
      </c>
      <c r="DU7" s="82" t="str">
        <f>IF('Речевое развитие'!T7="","",IF('Речевое развитие'!T7&gt;1.5,"сформирован",IF('Речевое развитие'!T7&lt;0.5,"не сформирован", "в стадии формирования")))</f>
        <v/>
      </c>
      <c r="DV7" s="82" t="str">
        <f>IF('Речевое развитие'!U7="","",IF('Речевое развитие'!U7&gt;1.5,"сформирован",IF('Речевое развитие'!U7&lt;0.5,"не сформирован", "в стадии формирования")))</f>
        <v/>
      </c>
      <c r="DW7" s="82" t="str">
        <f>IF('Художественно-эстетическое разв'!S8="","",IF('Художественно-эстетическое разв'!S8&gt;1.5,"сформирован",IF('Художественно-эстетическое разв'!S8&lt;0.5,"не сформирован", "в стадии формирования")))</f>
        <v/>
      </c>
      <c r="DX7" s="82" t="str">
        <f>IF('Художественно-эстетическое разв'!T8="","",IF('Художественно-эстетическое разв'!T8&gt;1.5,"сформирован",IF('Художественно-эстетическое разв'!T8&lt;0.5,"не сформирован", "в стадии формирования")))</f>
        <v/>
      </c>
      <c r="DY7" s="82" t="str">
        <f>IF('Физическое развитие'!T7="","",IF('Физическое развитие'!T7&gt;1.5,"сформирован",IF('Физическое развитие'!T7&lt;0.5,"не сформирован", "в стадии формирования")))</f>
        <v/>
      </c>
      <c r="DZ7" s="82" t="str">
        <f>IF('Физическое развитие'!U7="","",IF('Физическое развитие'!U7&gt;1.5,"сформирован",IF('Физическое развитие'!U7&lt;0.5,"не сформирован", "в стадии формирования")))</f>
        <v/>
      </c>
      <c r="EA7" s="82" t="str">
        <f>IF('Физическое развитие'!V7="","",IF('Физическое развитие'!V7&gt;1.5,"сформирован",IF('Физическое развитие'!V7&lt;0.5,"не сформирован", "в стадии формирования")))</f>
        <v/>
      </c>
      <c r="EB7" s="214" t="str">
        <f>IF('Социально-коммуникативное разви'!D8="","",IF('Социально-коммуникативное разви'!E8="","",IF('Социально-коммуникативное разви'!F8="","",IF('Социально-коммуникативное разви'!Q8="","",IF('Социально-коммуникативное разви'!R8="","",IF('Социально-коммуникативное разви'!S8="","",IF('Социально-коммуникативное разви'!T8="","",IF('Социально-коммуникативное разви'!Y8="","",IF('Социально-коммуникативное разви'!Z8="","",IF('Социально-коммуникативное разви'!AU8="","",IF('Социально-коммуникативное разви'!AZ8="","",IF('Социально-коммуникативное разви'!BA8="","",IF('Социально-коммуникативное разви'!BB8="","",IF('Познавательное развитие'!G8="","",IF('Познавательное развитие'!H8="","",IF('Познавательное развитие'!T8="","",IF('Познавательное развитие'!U8="","",IF('Познавательное развитие'!W8="","",IF('Познавательное развитие'!X8="","",IF('Познавательное развитие'!AB8="","",IF('Познавательное развитие'!AC8="","",IF('Познавательное развитие'!AD8="","",IF('Познавательное развитие'!AE8="","",IF('Познавательное развитие'!AF8="","",IF('Познавательное развитие'!AG8="","",IF('Познавательное развитие'!AI8="","",IF('Познавательное развитие'!AJ8="","",IF('Познавательное развитие'!AK8="","",IF('Познавательное развитие'!AL8="","",IF('Речевое развитие'!Q7="","",IF('Речевое развитие'!R7="","",IF('Речевое развитие'!S7="","",IF('Речевое развитие'!T7="","",IF('Речевое развитие'!U7="","",IF('Художественно-эстетическое разв'!S8="","",IF('Художественно-эстетическое разв'!T8="","",IF('Физическое развитие'!T7="","",IF('Физическое развитие'!U7="","",IF('Физическое развитие'!V7="","",('Социально-коммуникативное разви'!D8+'Социально-коммуникативное разви'!E8+'Социально-коммуникативное разви'!F8+'Социально-коммуникативное разви'!Q8+'Социально-коммуникативное разви'!R8+'Социально-коммуникативное разви'!S8+'Социально-коммуникативное разви'!T8+'Социально-коммуникативное разви'!Y8+'Социально-коммуникативное разви'!Z8+'Социально-коммуникативное разви'!AU8+'Социально-коммуникативное разви'!AZ8+'Социально-коммуникативное разви'!BA8+'Социально-коммуникативное разви'!BB8+'Познавательное развитие'!G8+'Познавательное развитие'!H8+'Познавательное развитие'!T8+'Познавательное развитие'!U8+'Познавательное развитие'!W8+'Познавательное развитие'!X8+'Познавательное развитие'!AB8+'Познавательное развитие'!AC8+'Познавательное развитие'!AD8+'Познавательное развитие'!AE8+'Познавательное развитие'!AF8+'Познавательное развитие'!AG8+'Познавательное развитие'!AI8+'Познавательное развитие'!AJ8+'Познавательное развитие'!AK8+'Познавательное развитие'!AL8+'Речевое развитие'!Q7+'Речевое развитие'!R7+'Речевое развитие'!S7+'Речевое развитие'!T7+'Речевое развитие'!U7+'Художественно-эстетическое разв'!S8+'Художественно-эстетическое разв'!T8+'Физическое развитие'!T7+'Физическое развитие'!U7+'Физическое развитие'!V7)/39)))))))))))))))))))))))))))))))))))))))</f>
        <v/>
      </c>
      <c r="EC7" s="82" t="str">
        <f t="shared" si="6"/>
        <v/>
      </c>
    </row>
    <row r="8" spans="1:133" x14ac:dyDescent="0.25">
      <c r="A8" s="89">
        <f>список!A6</f>
        <v>5</v>
      </c>
      <c r="B8" s="82" t="str">
        <f>IF(список!B6="","",список!B6)</f>
        <v/>
      </c>
      <c r="C8" s="82">
        <f>IF(список!C6="","",список!C6)</f>
        <v>0</v>
      </c>
      <c r="D8" s="82" t="str">
        <f>IF('Социально-коммуникативное разви'!AA9="","",IF('Социально-коммуникативное разви'!AA9&gt;1.5,"сформирован",IF('Социально-коммуникативное разви'!AA9&lt;0.5,"не сформирован", "в стадии формирования")))</f>
        <v/>
      </c>
      <c r="E8" s="82" t="str">
        <f>IF('Социально-коммуникативное разви'!AB9="","",IF('Социально-коммуникативное разви'!AB9&gt;1.5,"сформирован",IF('Социально-коммуникативное разви'!AB9&lt;0.5,"не сформирован", "в стадии формирования")))</f>
        <v/>
      </c>
      <c r="F8" s="82" t="str">
        <f>IF('Социально-коммуникативное разви'!AC9="","",IF('Социально-коммуникативное разви'!AC9&gt;1.5,"сформирован",IF('Социально-коммуникативное разви'!AC9&lt;0.5,"не сформирован", "в стадии формирования")))</f>
        <v/>
      </c>
      <c r="G8" s="82" t="str">
        <f>IF('Социально-коммуникативное разви'!AD9="","",IF('Социально-коммуникативное разви'!AD9&gt;1.5,"сформирован",IF('Социально-коммуникативное разви'!AD9&lt;0.5,"не сформирован", "в стадии формирования")))</f>
        <v/>
      </c>
      <c r="H8" s="82" t="str">
        <f>IF('Социально-коммуникативное разви'!AE9="","",IF('Социально-коммуникативное разви'!AE9&gt;1.5,"сформирован",IF('Социально-коммуникативное разви'!AE9&lt;0.5,"не сформирован", "в стадии формирования")))</f>
        <v/>
      </c>
      <c r="I8" s="82" t="str">
        <f>IF('Социально-коммуникативное разви'!AF9="","",IF('Социально-коммуникативное разви'!AF9&gt;1.5,"сформирован",IF('Социально-коммуникативное разви'!AF9&lt;0.5,"не сформирован", "в стадии формирования")))</f>
        <v/>
      </c>
      <c r="J8" s="82" t="str">
        <f>IF('Познавательное развитие'!D9="","",IF('Познавательное развитие'!D9&gt;1.5,"сформирован",IF('Познавательное развитие'!D9&lt;0.5,"не сформирован", "в стадии формирования")))</f>
        <v/>
      </c>
      <c r="K8" s="82" t="str">
        <f>IF('Познавательное развитие'!E9="","",IF('Познавательное развитие'!E9&gt;1.5,"сформирован",IF('Познавательное развитие'!E9&lt;0.5,"не сформирован", "в стадии формирования")))</f>
        <v/>
      </c>
      <c r="L8" s="82" t="str">
        <f>IF('Познавательное развитие'!F9="","",IF('Познавательное развитие'!F9&gt;1.5,"сформирован",IF('Познавательное развитие'!F9&lt;0.5,"не сформирован", "в стадии формирования")))</f>
        <v/>
      </c>
      <c r="M8" s="82" t="str">
        <f>IF('Познавательное развитие'!G9="","",IF('Познавательное развитие'!G9&gt;1.5,"сформирован",IF('Познавательное развитие'!G9&lt;0.5,"не сформирован", "в стадии формирования")))</f>
        <v/>
      </c>
      <c r="N8" s="82" t="str">
        <f>IF('Познавательное развитие'!H9="","",IF('Познавательное развитие'!H9&gt;1.5,"сформирован",IF('Познавательное развитие'!H9&lt;0.5,"не сформирован", "в стадии формирования")))</f>
        <v/>
      </c>
      <c r="O8" s="82" t="str">
        <f>IF('Познавательное развитие'!I9="","",IF('Познавательное развитие'!I9&gt;1.5,"сформирован",IF('Познавательное развитие'!I9&lt;0.5,"не сформирован", "в стадии формирования")))</f>
        <v/>
      </c>
      <c r="P8" s="82" t="str">
        <f>IF('Познавательное развитие'!J9="","",IF('Познавательное развитие'!J9&gt;1.5,"сформирован",IF('Познавательное развитие'!J9&lt;0.5,"не сформирован", "в стадии формирования")))</f>
        <v/>
      </c>
      <c r="Q8" s="82" t="str">
        <f>IF('Познавательное развитие'!K9="","",IF('Познавательное развитие'!K9&gt;1.5,"сформирован",IF('Познавательное развитие'!K9&lt;0.5,"не сформирован", "в стадии формирования")))</f>
        <v/>
      </c>
      <c r="R8" s="82" t="str">
        <f>IF('Художественно-эстетическое разв'!D9="","",IF('Художественно-эстетическое разв'!D9&gt;1.5,"сформирован",IF('Художественно-эстетическое разв'!D9&lt;0.5,"не сформирован", "в стадии формирования")))</f>
        <v/>
      </c>
      <c r="S8" s="82" t="str">
        <f>IF('Художественно-эстетическое разв'!E9="","",IF('Художественно-эстетическое разв'!E9&gt;1.5,"сформирован",IF('Художественно-эстетическое разв'!E9&lt;0.5,"не сформирован", "в стадии формирования")))</f>
        <v/>
      </c>
      <c r="T8" s="82" t="str">
        <f>IF('Художественно-эстетическое разв'!F9="","",IF('Художественно-эстетическое разв'!F9&gt;1.5,"сформирован",IF('Художественно-эстетическое разв'!F9&lt;0.5,"не сформирован", "в стадии формирования")))</f>
        <v/>
      </c>
      <c r="U8" s="82" t="str">
        <f>IF('Художественно-эстетическое разв'!G9="","",IF('Художественно-эстетическое разв'!G9&gt;1.5,"сформирован",IF('Художественно-эстетическое разв'!G9&lt;0.5,"не сформирован", "в стадии формирования")))</f>
        <v/>
      </c>
      <c r="V8" s="82" t="str">
        <f>IF('Художественно-эстетическое разв'!H9="","",IF('Художественно-эстетическое разв'!H9&gt;1.5,"сформирован",IF('Художественно-эстетическое разв'!H9&lt;0.5,"не сформирован", "в стадии формирования")))</f>
        <v/>
      </c>
      <c r="W8" s="82" t="str">
        <f>IF('Художественно-эстетическое разв'!I9="","",IF('Художественно-эстетическое разв'!I9&gt;1.5,"сформирован",IF('Художественно-эстетическое разв'!I9&lt;0.5,"не сформирован", "в стадии формирования")))</f>
        <v/>
      </c>
      <c r="X8" s="82" t="str">
        <f>IF('Художественно-эстетическое разв'!J9="","",IF('Художественно-эстетическое разв'!J9&gt;1.5,"сформирован",IF('Художественно-эстетическое разв'!J9&lt;0.5,"не сформирован", "в стадии формирования")))</f>
        <v/>
      </c>
      <c r="Y8" s="82" t="str">
        <f>IF('Физическое развитие'!W8="","",IF('Физическое развитие'!W8&gt;1.5,"сформирован",IF('Физическое развитие'!W8&lt;0.5,"не сформирован", "в стадии формирования")))</f>
        <v/>
      </c>
      <c r="Z8" s="214" t="str">
        <f>IF('Социально-коммуникативное разви'!AA9="","",IF('Социально-коммуникативное разви'!AF9="","",IF('Социально-коммуникативное разви'!AG9="","",IF('Социально-коммуникативное разви'!AH9="","",IF('Социально-коммуникативное разви'!AJ9="","",IF('Социально-коммуникативное разви'!AK9="","",IF('Познавательное развитие'!D9="","",IF('Познавательное развитие'!I9="","",IF('Познавательное развитие'!M9="","",IF('Познавательное развитие'!N9="","",IF('Познавательное развитие'!O9="","",IF('Познавательное развитие'!P9="","",IF('Познавательное развитие'!Q9="","",IF('Познавательное развитие'!Y9="","",IF('Художественно-эстетическое разв'!D9="","",IF('Художественно-эстетическое разв'!G9="","",IF('Художественно-эстетическое разв'!H9="","",IF('Художественно-эстетическое разв'!I9="","",IF('Физическое развитие'!W8="","",IF('Художественно-эстетическое разв'!L9="","",IF('Художественно-эстетическое разв'!M9="","",IF('Художественно-эстетическое разв'!U9="","",('Социально-коммуникативное разви'!AA9+'Социально-коммуникативное разви'!AF9+'Социально-коммуникативное разви'!AG9+'Социально-коммуникативное разви'!AH9+'Социально-коммуникативное разви'!AJ9+'Социально-коммуникативное разви'!AK9+'Познавательное развитие'!D9+'Познавательное развитие'!I9+'Познавательное развитие'!M9+'Познавательное развитие'!N9+'Познавательное развитие'!O9+'Познавательное развитие'!P9+'Познавательное развитие'!Q9+'Познавательное развитие'!Y9+'Художественно-эстетическое разв'!D9+'Художественно-эстетическое разв'!G9+'Художественно-эстетическое разв'!H9+'Художественно-эстетическое разв'!I9+'Художественно-эстетическое разв'!L9+'Художественно-эстетическое разв'!M9+'Художественно-эстетическое разв'!U9+'Физическое развитие'!W8)/22))))))))))))))))))))))</f>
        <v/>
      </c>
      <c r="AA8" s="82" t="str">
        <f t="shared" si="0"/>
        <v/>
      </c>
      <c r="AB8" s="82" t="str">
        <f>IF('Социально-коммуникативное разви'!G9="","",IF('Социально-коммуникативное разви'!G9&gt;1.5,"сформирован",IF('Социально-коммуникативное разви'!G9&lt;0.5,"не сформирован", "в стадии формирования")))</f>
        <v/>
      </c>
      <c r="AC8" s="82" t="str">
        <f>IF('Социально-коммуникативное разви'!H9="","",IF('Социально-коммуникативное разви'!H9&gt;1.5,"сформирован",IF('Социально-коммуникативное разви'!H9&lt;0.5,"не сформирован", "в стадии формирования")))</f>
        <v/>
      </c>
      <c r="AD8" s="82" t="str">
        <f>IF('Социально-коммуникативное разви'!I9="","",IF('Социально-коммуникативное разви'!I9&gt;1.5,"сформирован",IF('Социально-коммуникативное разви'!I9&lt;0.5,"не сформирован", "в стадии формирования")))</f>
        <v/>
      </c>
      <c r="AE8" s="82" t="str">
        <f>IF('Социально-коммуникативное разви'!J9="","",IF('Социально-коммуникативное разви'!J9&gt;1.5,"сформирован",IF('Социально-коммуникативное разви'!J9&lt;0.5,"не сформирован", "в стадии формирования")))</f>
        <v/>
      </c>
      <c r="AF8" s="82" t="str">
        <f>IF('Социально-коммуникативное разви'!K9="","",IF('Социально-коммуникативное разви'!K9&gt;1.5,"сформирован",IF('Социально-коммуникативное разви'!K9&lt;0.5,"не сформирован", "в стадии формирования")))</f>
        <v/>
      </c>
      <c r="AG8" s="82" t="str">
        <f>IF('Социально-коммуникативное разви'!L9="","",IF('Социально-коммуникативное разви'!L9&gt;1.5,"сформирован",IF('Социально-коммуникативное разви'!L9&lt;0.5,"не сформирован", "в стадии формирования")))</f>
        <v/>
      </c>
      <c r="AH8" s="82" t="str">
        <f>IF('Социально-коммуникативное разви'!M9="","",IF('Социально-коммуникативное разви'!M9&gt;1.5,"сформирован",IF('Социально-коммуникативное разви'!M9&lt;0.5,"не сформирован", "в стадии формирования")))</f>
        <v/>
      </c>
      <c r="AI8" s="82" t="str">
        <f>IF('Познавательное развитие'!V9="","",IF('Познавательное развитие'!V9&gt;1.5,"сформирован",IF('Познавательное развитие'!V9&lt;0.5,"не сформирован", "в стадии формирования")))</f>
        <v/>
      </c>
      <c r="AJ8" s="82" t="str">
        <f>IF('Художественно-эстетическое разв'!Z9="","",IF('Художественно-эстетическое разв'!Z9&gt;1.5,"сформирован",IF('Художественно-эстетическое разв'!Z9&lt;0.5,"не сформирован", "в стадии формирования")))</f>
        <v/>
      </c>
      <c r="AK8" s="82" t="str">
        <f>IF('Художественно-эстетическое разв'!AA9="","",IF('Художественно-эстетическое разв'!AA9&gt;1.5,"сформирован",IF('Художественно-эстетическое разв'!AA9&lt;0.5,"не сформирован", "в стадии формирования")))</f>
        <v/>
      </c>
      <c r="AL8" s="214" t="str">
        <f>IF('Социально-коммуникативное разви'!G9="","",IF('Социально-коммуникативное разви'!H9="","",IF('Социально-коммуникативное разви'!I9="","",IF('Социально-коммуникативное разви'!J9="","",IF('Социально-коммуникативное разви'!K9="","",IF('Социально-коммуникативное разви'!L9="","",IF('Социально-коммуникативное разви'!X9="","",IF('Познавательное развитие'!V9="","",IF('Художественно-эстетическое разв'!Z9="","",IF('Художественно-эстетическое разв'!AE9="","",('Социально-коммуникативное разви'!G9+'Социально-коммуникативное разви'!H9+'Социально-коммуникативное разви'!I9+'Социально-коммуникативное разви'!J9+'Социально-коммуникативное разви'!K9+'Социально-коммуникативное разви'!L9+'Социально-коммуникативное разви'!X9+'Познавательное развитие'!V9+'Художественно-эстетическое разв'!Z9+'Художественно-эстетическое разв'!AE9)/10))))))))))</f>
        <v/>
      </c>
      <c r="AM8" s="82" t="str">
        <f t="shared" si="1"/>
        <v/>
      </c>
      <c r="AN8" s="82" t="str">
        <f>IF('Социально-коммуникативное разви'!U9="","",IF('Социально-коммуникативное разви'!U9&gt;1.5,"сформирован",IF('Социально-коммуникативное разви'!U9&lt;0.5,"не сформирован", "в стадии формирования")))</f>
        <v/>
      </c>
      <c r="AO8" s="82" t="str">
        <f>IF('Социально-коммуникативное разви'!V9="","",IF('Социально-коммуникативное разви'!V9&gt;1.5,"сформирован",IF('Социально-коммуникативное разви'!V9&lt;0.5,"не сформирован", "в стадии формирования")))</f>
        <v/>
      </c>
      <c r="AP8" s="82" t="str">
        <f>IF('Социально-коммуникативное разви'!W9="","",IF('Социально-коммуникативное разви'!W9&gt;1.5,"сформирован",IF('Социально-коммуникативное разви'!W9&lt;0.5,"не сформирован", "в стадии формирования")))</f>
        <v/>
      </c>
      <c r="AQ8" s="82" t="str">
        <f>IF('Художественно-эстетическое разв'!Y9="","",IF('Художественно-эстетическое разв'!Y9&gt;1.5,"сформирован",IF('Художественно-эстетическое разв'!Y9&lt;0.5,"не сформирован", "в стадии формирования")))</f>
        <v/>
      </c>
      <c r="AR8" s="82" t="str">
        <f>IF('Художественно-эстетическое разв'!Z9="","",IF('Художественно-эстетическое разв'!Z9&gt;1.5,"сформирован",IF('Художественно-эстетическое разв'!Z9&lt;0.5,"не сформирован", "в стадии формирования")))</f>
        <v/>
      </c>
      <c r="AS8" s="214" t="str">
        <f>IF('Социально-коммуникативное разви'!U9="","",IF('Социально-коммуникативное разви'!V9="","",IF('Социально-коммуникативное разви'!W9="","",IF('Художественно-эстетическое разв'!AC9="","",IF('Художественно-эстетическое разв'!AD9="","",('Социально-коммуникативное разви'!U9+'Социально-коммуникативное разви'!V9+'Социально-коммуникативное разви'!W9+'Художественно-эстетическое разв'!AC9+'Художественно-эстетическое разв'!AD9)/5)))))</f>
        <v/>
      </c>
      <c r="AT8" s="82" t="str">
        <f t="shared" si="2"/>
        <v/>
      </c>
      <c r="AU8" s="82" t="str">
        <f>IF('Речевое развитие'!D8="","",IF('Речевое развитие'!D8&gt;1.5,"сформирован",IF('Речевое развитие'!D8&lt;0.5,"не сформирован", "в стадии формирования")))</f>
        <v/>
      </c>
      <c r="AV8" s="82" t="str">
        <f>IF('Речевое развитие'!E8="","",IF('Речевое развитие'!E8&gt;1.5,"сформирован",IF('Речевое развитие'!E8&lt;0.5,"не сформирован", "в стадии формирования")))</f>
        <v/>
      </c>
      <c r="AW8" s="82" t="str">
        <f>IF('Речевое развитие'!F8="","",IF('Речевое развитие'!F8&gt;1.5,"сформирован",IF('Речевое развитие'!F8&lt;0.5,"не сформирован", "в стадии формирования")))</f>
        <v/>
      </c>
      <c r="AX8" s="82" t="str">
        <f>IF('Речевое развитие'!G8="","",IF('Речевое развитие'!G8&gt;1.5,"сформирован",IF('Речевое развитие'!G8&lt;0.5,"не сформирован", "в стадии формирования")))</f>
        <v/>
      </c>
      <c r="AY8" s="82" t="str">
        <f>IF('Речевое развитие'!H8="","",IF('Речевое развитие'!H8&gt;1.5,"сформирован",IF('Речевое развитие'!H8&lt;0.5,"не сформирован", "в стадии формирования")))</f>
        <v/>
      </c>
      <c r="AZ8" s="82" t="str">
        <f>IF('Речевое развитие'!I8="","",IF('Речевое развитие'!I8&gt;1.5,"сформирован",IF('Речевое развитие'!I8&lt;0.5,"не сформирован", "в стадии формирования")))</f>
        <v/>
      </c>
      <c r="BA8" s="82" t="str">
        <f>IF('Речевое развитие'!J8="","",IF('Речевое развитие'!J8&gt;1.5,"сформирован",IF('Речевое развитие'!J8&lt;0.5,"не сформирован", "в стадии формирования")))</f>
        <v/>
      </c>
      <c r="BB8" s="82" t="str">
        <f>IF('Речевое развитие'!K8="","",IF('Речевое развитие'!K8&gt;1.5,"сформирован",IF('Речевое развитие'!K8&lt;0.5,"не сформирован", "в стадии формирования")))</f>
        <v/>
      </c>
      <c r="BC8" s="82" t="str">
        <f>IF('Речевое развитие'!L8="","",IF('Речевое развитие'!L8&gt;1.5,"сформирован",IF('Речевое развитие'!L8&lt;0.5,"не сформирован", "в стадии формирования")))</f>
        <v/>
      </c>
      <c r="BD8" s="82" t="str">
        <f>IF('Речевое развитие'!M8="","",IF('Речевое развитие'!M8&gt;1.5,"сформирован",IF('Речевое развитие'!M8&lt;0.5,"не сформирован", "в стадии формирования")))</f>
        <v/>
      </c>
      <c r="BE8" s="82" t="str">
        <f>IF('Речевое развитие'!N8="","",IF('Речевое развитие'!N8&gt;1.5,"сформирован",IF('Речевое развитие'!N8&lt;0.5,"не сформирован", "в стадии формирования")))</f>
        <v/>
      </c>
      <c r="BF8" s="214" t="str">
        <f>IF('Речевое развитие'!D8="","",IF('Речевое развитие'!E8="","",IF('Речевое развитие'!F8="","",IF('Речевое развитие'!G8="","",IF('Речевое развитие'!H8="","",IF('Речевое развитие'!I8="","",IF('Речевое развитие'!J8="","",IF('Речевое развитие'!K8="","",IF('Речевое развитие'!L8="","",IF('Речевое развитие'!M8="","",IF('Речевое развитие'!N8="","",('Речевое развитие'!D8+'Речевое развитие'!E8+'Речевое развитие'!F8+'Речевое развитие'!G8+'Речевое развитие'!H8+'Речевое развитие'!I8+'Речевое развитие'!J8+'Речевое развитие'!K8+'Речевое развитие'!L8+'Речевое развитие'!M8+'Речевое развитие'!N8)/11)))))))))))</f>
        <v/>
      </c>
      <c r="BG8" s="82" t="str">
        <f t="shared" si="3"/>
        <v/>
      </c>
      <c r="BH8" s="82" t="str">
        <f>IF('Художественно-эстетическое разв'!Y9="","",IF('Художественно-эстетическое разв'!Y9&gt;1.5,"сформирован",IF('Художественно-эстетическое разв'!Y9&lt;0.5,"не сформирован", "в стадии формирования")))</f>
        <v/>
      </c>
      <c r="BI8" s="82" t="str">
        <f>IF('Физическое развитие'!D8="","",IF('Физическое развитие'!D8&gt;1.5,"сформирован",IF('Физическое развитие'!D8&lt;0.5,"не сформирован", "в стадии формирования")))</f>
        <v/>
      </c>
      <c r="BJ8" s="82" t="str">
        <f>IF('Физическое развитие'!E8="","",IF('Физическое развитие'!E8&gt;1.5,"сформирован",IF('Физическое развитие'!E8&lt;0.5,"не сформирован", "в стадии формирования")))</f>
        <v/>
      </c>
      <c r="BK8" s="82" t="str">
        <f>IF('Физическое развитие'!F8="","",IF('Физическое развитие'!F8&gt;1.5,"сформирован",IF('Физическое развитие'!F8&lt;0.5,"не сформирован", "в стадии формирования")))</f>
        <v/>
      </c>
      <c r="BL8" s="82" t="str">
        <f>IF('Физическое развитие'!G8="","",IF('Физическое развитие'!G8&gt;1.5,"сформирован",IF('Физическое развитие'!G8&lt;0.5,"не сформирован", "в стадии формирования")))</f>
        <v/>
      </c>
      <c r="BM8" s="82" t="str">
        <f>IF('Физическое развитие'!H8="","",IF('Физическое развитие'!H8&gt;1.5,"сформирован",IF('Физическое развитие'!H8&lt;0.5,"не сформирован", "в стадии формирования")))</f>
        <v/>
      </c>
      <c r="BN8" s="82" t="str">
        <f>IF('Физическое развитие'!I8="","",IF('Физическое развитие'!I8&gt;1.5,"сформирован",IF('Физическое развитие'!I8&lt;0.5,"не сформирован", "в стадии формирования")))</f>
        <v/>
      </c>
      <c r="BO8" s="82" t="str">
        <f>IF('Физическое развитие'!J8="","",IF('Физическое развитие'!J8&gt;1.5,"сформирован",IF('Физическое развитие'!J8&lt;0.5,"не сформирован", "в стадии формирования")))</f>
        <v/>
      </c>
      <c r="BP8" s="82" t="str">
        <f>IF('Физическое развитие'!K8="","",IF('Физическое развитие'!K8&gt;1.5,"сформирован",IF('Физическое развитие'!K8&lt;0.5,"не сформирован", "в стадии формирования")))</f>
        <v/>
      </c>
      <c r="BQ8" s="82" t="str">
        <f>IF('Физическое развитие'!L8="","",IF('Физическое развитие'!L8&gt;1.5,"сформирован",IF('Физическое развитие'!L8&lt;0.5,"не сформирован", "в стадии формирования")))</f>
        <v/>
      </c>
      <c r="BR8" s="82" t="str">
        <f>IF('Физическое развитие'!M8="","",IF('Физическое развитие'!M8&gt;1.5,"сформирован",IF('Физическое развитие'!M8&lt;0.5,"не сформирован", "в стадии формирования")))</f>
        <v/>
      </c>
      <c r="BS8" s="82" t="str">
        <f>IF('Физическое развитие'!N8="","",IF('Физическое развитие'!N8&gt;1.5,"сформирован",IF('Физическое развитие'!N8&lt;0.5,"не сформирован", "в стадии формирования")))</f>
        <v/>
      </c>
      <c r="BT8" s="82" t="str">
        <f>IF('Физическое развитие'!O8="","",IF('Физическое развитие'!O8&gt;1.5,"сформирован",IF('Физическое развитие'!O8&lt;0.5,"не сформирован", "в стадии формирования")))</f>
        <v/>
      </c>
      <c r="BU8" s="82" t="str">
        <f>IF('Физическое развитие'!P8="","",IF('Физическое развитие'!P8&gt;1.5,"сформирован",IF('Физическое развитие'!P8&lt;0.5,"не сформирован", "в стадии формирования")))</f>
        <v/>
      </c>
      <c r="BV8" s="214" t="str">
        <f>IF('Художественно-эстетическое разв'!Y9="","",IF('Физическое развитие'!D8="","",IF('Физическое развитие'!E8="","",IF('Физическое развитие'!F8="","",IF('Физическое развитие'!H8="","",IF('Физическое развитие'!I8="","",IF('Физическое развитие'!J8="","",IF('Физическое развитие'!L8="","",IF('Физическое развитие'!M8="","",IF('Физическое развитие'!G8="","",IF('Физическое развитие'!N8="","",IF('Физическое развитие'!O8="","",IF('Физическое развитие'!P8="","",IF('Физическое развитие'!Q8="","",('Художественно-эстетическое разв'!Y9+'Физическое развитие'!D8+'Физическое развитие'!E8+'Физическое развитие'!F8+'Физическое развитие'!H8+'Физическое развитие'!I8+'Физическое развитие'!J8+'Физическое развитие'!L8+'Физическое развитие'!M8+'Физическое развитие'!G8+'Физическое развитие'!N8+'Физическое развитие'!O8+'Физическое развитие'!P8+'Физическое развитие'!Q8)/14))))))))))))))</f>
        <v/>
      </c>
      <c r="BW8" s="82" t="str">
        <f t="shared" si="4"/>
        <v/>
      </c>
      <c r="BX8" s="82" t="str">
        <f>IF('Социально-коммуникативное разви'!M9="","",IF('Социально-коммуникативное разви'!M9&gt;1.5,"сформирован",IF('Социально-коммуникативное разви'!M9&lt;0.5,"не сформирован", "в стадии формирования")))</f>
        <v/>
      </c>
      <c r="BY8" s="82" t="str">
        <f>IF('Социально-коммуникативное разви'!N9="","",IF('Социально-коммуникативное разви'!N9&gt;1.5,"сформирован",IF('Социально-коммуникативное разви'!N9&lt;0.5,"не сформирован", "в стадии формирования")))</f>
        <v/>
      </c>
      <c r="BZ8" s="82" t="str">
        <f>IF('Социально-коммуникативное разви'!O9="","",IF('Социально-коммуникативное разви'!O9&gt;1.5,"сформирован",IF('Социально-коммуникативное разви'!O9&lt;0.5,"не сформирован", "в стадии формирования")))</f>
        <v/>
      </c>
      <c r="CA8" s="82" t="str">
        <f>IF('Социально-коммуникативное разви'!P9="","",IF('Социально-коммуникативное разви'!P9&gt;1.5,"сформирован",IF('Социально-коммуникативное разви'!P9&lt;0.5,"не сформирован", "в стадии формирования")))</f>
        <v/>
      </c>
      <c r="CB8" s="82" t="str">
        <f>IF('Социально-коммуникативное разви'!Q9="","",IF('Социально-коммуникативное разви'!Q9&gt;1.5,"сформирован",IF('Социально-коммуникативное разви'!Q9&lt;0.5,"не сформирован", "в стадии формирования")))</f>
        <v/>
      </c>
      <c r="CC8" s="82" t="str">
        <f>IF('Социально-коммуникативное разви'!R9="","",IF('Социально-коммуникативное разви'!R9&gt;1.5,"сформирован",IF('Социально-коммуникативное разви'!R9&lt;0.5,"не сформирован", "в стадии формирования")))</f>
        <v/>
      </c>
      <c r="CD8" s="82" t="str">
        <f>IF('Социально-коммуникативное разви'!S9="","",IF('Социально-коммуникативное разви'!S9&gt;1.5,"сформирован",IF('Социально-коммуникативное разви'!S9&lt;0.5,"не сформирован", "в стадии формирования")))</f>
        <v/>
      </c>
      <c r="CE8" s="82" t="str">
        <f>IF('Социально-коммуникативное разви'!T9="","",IF('Социально-коммуникативное разви'!T9&gt;1.5,"сформирован",IF('Социально-коммуникативное разви'!T9&lt;0.5,"не сформирован", "в стадии формирования")))</f>
        <v/>
      </c>
      <c r="CF8" s="82" t="str">
        <f>IF('Социально-коммуникативное разви'!U9="","",IF('Социально-коммуникативное разви'!U9&gt;1.5,"сформирован",IF('Социально-коммуникативное разви'!U9&lt;0.5,"не сформирован", "в стадии формирования")))</f>
        <v/>
      </c>
      <c r="CG8" s="82" t="str">
        <f>IF('Социально-коммуникативное разви'!V9="","",IF('Социально-коммуникативное разви'!V9&gt;1.5,"сформирован",IF('Социально-коммуникативное разви'!V9&lt;0.5,"не сформирован", "в стадии формирования")))</f>
        <v/>
      </c>
      <c r="CH8" s="82" t="str">
        <f>IF('Социально-коммуникативное разви'!W9="","",IF('Социально-коммуникативное разви'!W9&gt;1.5,"сформирован",IF('Социально-коммуникативное разви'!W9&lt;0.5,"не сформирован", "в стадии формирования")))</f>
        <v/>
      </c>
      <c r="CI8" s="82" t="str">
        <f>IF('Социально-коммуникативное разви'!X9="","",IF('Социально-коммуникативное разви'!X9&gt;1.5,"сформирован",IF('Социально-коммуникативное разви'!X9&lt;0.5,"не сформирован", "в стадии формирования")))</f>
        <v/>
      </c>
      <c r="CJ8" s="82" t="str">
        <f>IF('Социально-коммуникативное разви'!Y9="","",IF('Социально-коммуникативное разви'!Y9&gt;1.5,"сформирован",IF('Социально-коммуникативное разви'!Y9&lt;0.5,"не сформирован", "в стадии формирования")))</f>
        <v/>
      </c>
      <c r="CK8" s="82" t="str">
        <f>IF('Социально-коммуникативное разви'!Z9="","",IF('Социально-коммуникативное разви'!Z9&gt;1.5,"сформирован",IF('Социально-коммуникативное разви'!Z9&lt;0.5,"не сформирован", "в стадии формирования")))</f>
        <v/>
      </c>
      <c r="CL8" s="82" t="str">
        <f>IF('Физическое развитие'!K8="","",IF('Физическое развитие'!K8&gt;1.5,"сформирован",IF('Физическое развитие'!K8&lt;0.5,"не сформирован", "в стадии формирования")))</f>
        <v/>
      </c>
      <c r="CM8" s="214" t="str">
        <f>IF('Социально-коммуникативное разви'!M9="","",IF('Социально-коммуникативное разви'!N9="","",IF('Социально-коммуникативное разви'!AI9="","",IF('Социально-коммуникативное разви'!AN9="","",IF('Социально-коммуникативное разви'!AO9="","",IF('Социально-коммуникативное разви'!AP9="","",IF('Социально-коммуникативное разви'!AQ9="","",IF('Социально-коммуникативное разви'!AR9="","",IF('Социально-коммуникативное разви'!AS9="","",IF('Социально-коммуникативное разви'!AT9="","",IF('Социально-коммуникативное разви'!AV9="","",IF('Социально-коммуникативное разви'!AW9="","",IF('Социально-коммуникативное разви'!AX9="","",IF('Социально-коммуникативное разви'!AY9="","",IF('Физическое развитие'!K8="","",('Социально-коммуникативное разви'!M9+'Социально-коммуникативное разви'!N9+'Социально-коммуникативное разви'!AI9+'Социально-коммуникативное разви'!AN9+'Социально-коммуникативное разви'!AO9+'Социально-коммуникативное разви'!AP9+'Социально-коммуникативное разви'!AQ9+'Социально-коммуникативное разви'!AR9+'Социально-коммуникативное разви'!AS9+'Социально-коммуникативное разви'!AT9+'Социально-коммуникативное разви'!AV9+'Социально-коммуникативное разви'!AW9+'Социально-коммуникативное разви'!AX9+'Социально-коммуникативное разви'!AY9+'Физическое развитие'!K8)/15)))))))))))))))</f>
        <v/>
      </c>
      <c r="CN8" s="82" t="str">
        <f t="shared" si="5"/>
        <v/>
      </c>
      <c r="CO8" s="82" t="str">
        <f>IF('Социально-коммуникативное разви'!D9="","",IF('Социально-коммуникативное разви'!D9&gt;1.5,"сформирован",IF('Социально-коммуникативное разви'!D9&lt;0.5,"не сформирован", "в стадии формирования")))</f>
        <v/>
      </c>
      <c r="CP8" s="82" t="str">
        <f>IF('Социально-коммуникативное разви'!E9="","",IF('Социально-коммуникативное разви'!E9&gt;1.5,"сформирован",IF('Социально-коммуникативное разви'!E9&lt;0.5,"не сформирован", "в стадии формирования")))</f>
        <v/>
      </c>
      <c r="CQ8" s="82" t="str">
        <f>IF('Социально-коммуникативное разви'!F9="","",IF('Социально-коммуникативное разви'!F9&gt;1.5,"сформирован",IF('Социально-коммуникативное разви'!F9&lt;0.5,"не сформирован", "в стадии формирования")))</f>
        <v/>
      </c>
      <c r="CR8" s="82" t="str">
        <f>IF('Социально-коммуникативное разви'!Q9="","",IF('Социально-коммуникативное разви'!Q9&gt;1.5,"сформирован",IF('Социально-коммуникативное разви'!Q9&lt;0.5,"не сформирован", "в стадии формирования")))</f>
        <v/>
      </c>
      <c r="CS8" s="82" t="str">
        <f>IF('Социально-коммуникативное разви'!R9="","",IF('Социально-коммуникативное разви'!R9&gt;1.5,"сформирован",IF('Социально-коммуникативное разви'!R9&lt;0.5,"не сформирован", "в стадии формирования")))</f>
        <v/>
      </c>
      <c r="CT8" s="82" t="str">
        <f>IF('Социально-коммуникативное разви'!S9="","",IF('Социально-коммуникативное разви'!S9&gt;1.5,"сформирован",IF('Социально-коммуникативное разви'!S9&lt;0.5,"не сформирован", "в стадии формирования")))</f>
        <v/>
      </c>
      <c r="CU8" s="82" t="str">
        <f>IF('Социально-коммуникативное разви'!T9="","",IF('Социально-коммуникативное разви'!T9&gt;1.5,"сформирован",IF('Социально-коммуникативное разви'!T9&lt;0.5,"не сформирован", "в стадии формирования")))</f>
        <v/>
      </c>
      <c r="CV8" s="82" t="str">
        <f>IF('Социально-коммуникативное разви'!Y9="","",IF('Социально-коммуникативное разви'!Y9&gt;1.5,"сформирован",IF('Социально-коммуникативное разви'!Y9&lt;0.5,"не сформирован", "в стадии формирования")))</f>
        <v/>
      </c>
      <c r="CW8" s="82" t="str">
        <f>IF('Социально-коммуникативное разви'!Z9="","",IF('Социально-коммуникативное разви'!Z9&gt;1.5,"сформирован",IF('Социально-коммуникативное разви'!Z9&lt;0.5,"не сформирован", "в стадии формирования")))</f>
        <v/>
      </c>
      <c r="CX8" s="82" t="str">
        <f>IF('Социально-коммуникативное разви'!AU9="","",IF('Социально-коммуникативное разви'!AU9&gt;1.5,"сформирован",IF('Социально-коммуникативное разви'!AU9&lt;0.5,"не сформирован", "в стадии формирования")))</f>
        <v/>
      </c>
      <c r="CY8" s="82" t="str">
        <f>IF('Социально-коммуникативное разви'!AZ9="","",IF('Социально-коммуникативное разви'!AZ9&gt;1.5,"сформирован",IF('Социально-коммуникативное разви'!AZ9&lt;0.5,"не сформирован", "в стадии формирования")))</f>
        <v/>
      </c>
      <c r="CZ8" s="82" t="str">
        <f>IF('Социально-коммуникативное разви'!BA9="","",IF('Социально-коммуникативное разви'!BA9&gt;1.5,"сформирован",IF('Социально-коммуникативное разви'!BA9&lt;0.5,"не сформирован", "в стадии формирования")))</f>
        <v/>
      </c>
      <c r="DA8" s="82" t="str">
        <f>IF('Социально-коммуникативное разви'!BB9="","",IF('Социально-коммуникативное разви'!BB9&gt;1.5,"сформирован",IF('Социально-коммуникативное разви'!BB9&lt;0.5,"не сформирован", "в стадии формирования")))</f>
        <v/>
      </c>
      <c r="DB8" s="82" t="str">
        <f>IF('Познавательное развитие'!G9="","",IF('Познавательное развитие'!G9&gt;1.5,"сформирован",IF('Познавательное развитие'!G9&lt;0.5,"не сформирован", "в стадии формирования")))</f>
        <v/>
      </c>
      <c r="DC8" s="82" t="str">
        <f>IF('Познавательное развитие'!H9="","",IF('Познавательное развитие'!H9&gt;1.5,"сформирован",IF('Познавательное развитие'!H9&lt;0.5,"не сформирован", "в стадии формирования")))</f>
        <v/>
      </c>
      <c r="DD8" s="82" t="str">
        <f>IF('Познавательное развитие'!T9="","",IF('Познавательное развитие'!T9&gt;1.5,"сформирован",IF('Познавательное развитие'!T9&lt;0.5,"не сформирован", "в стадии формирования")))</f>
        <v/>
      </c>
      <c r="DE8" s="82" t="str">
        <f>IF('Познавательное развитие'!U9="","",IF('Познавательное развитие'!U9&gt;1.5,"сформирован",IF('Познавательное развитие'!U9&lt;0.5,"не сформирован", "в стадии формирования")))</f>
        <v/>
      </c>
      <c r="DF8" s="82" t="str">
        <f>IF('Познавательное развитие'!W9="","",IF('Познавательное развитие'!W9&gt;1.5,"сформирован",IF('Познавательное развитие'!W9&lt;0.5,"не сформирован", "в стадии формирования")))</f>
        <v/>
      </c>
      <c r="DG8" s="82" t="str">
        <f>IF('Познавательное развитие'!X9="","",IF('Познавательное развитие'!X9&gt;1.5,"сформирован",IF('Познавательное развитие'!X9&lt;0.5,"не сформирован", "в стадии формирования")))</f>
        <v/>
      </c>
      <c r="DH8" s="82" t="str">
        <f>IF('Познавательное развитие'!AB9="","",IF('Познавательное развитие'!AB9&gt;1.5,"сформирован",IF('Познавательное развитие'!AB9&lt;0.5,"не сформирован", "в стадии формирования")))</f>
        <v/>
      </c>
      <c r="DI8" s="82" t="str">
        <f>IF('Познавательное развитие'!AC9="","",IF('Познавательное развитие'!AC9&gt;1.5,"сформирован",IF('Познавательное развитие'!AC9&lt;0.5,"не сформирован", "в стадии формирования")))</f>
        <v/>
      </c>
      <c r="DJ8" s="82" t="str">
        <f>IF('Познавательное развитие'!AD9="","",IF('Познавательное развитие'!AD9&gt;1.5,"сформирован",IF('Познавательное развитие'!AD9&lt;0.5,"не сформирован", "в стадии формирования")))</f>
        <v/>
      </c>
      <c r="DK8" s="82" t="str">
        <f>IF('Познавательное развитие'!AE9="","",IF('Познавательное развитие'!AE9&gt;1.5,"сформирован",IF('Познавательное развитие'!AE9&lt;0.5,"не сформирован", "в стадии формирования")))</f>
        <v/>
      </c>
      <c r="DL8" s="82" t="str">
        <f>IF('Познавательное развитие'!AF9="","",IF('Познавательное развитие'!AF9&gt;1.5,"сформирован",IF('Познавательное развитие'!AF9&lt;0.5,"не сформирован", "в стадии формирования")))</f>
        <v/>
      </c>
      <c r="DM8" s="82" t="str">
        <f>IF('Познавательное развитие'!AG9="","",IF('Познавательное развитие'!AG9&gt;1.5,"сформирован",IF('Познавательное развитие'!AG9&lt;0.5,"не сформирован", "в стадии формирования")))</f>
        <v/>
      </c>
      <c r="DN8" s="82" t="str">
        <f>IF('Познавательное развитие'!AI9="","",IF('Познавательное развитие'!AI9&gt;1.5,"сформирован",IF('Познавательное развитие'!AI9&lt;0.5,"не сформирован", "в стадии формирования")))</f>
        <v/>
      </c>
      <c r="DO8" s="82" t="str">
        <f>IF('Познавательное развитие'!AJ9="","",IF('Познавательное развитие'!AJ9&gt;1.5,"сформирован",IF('Познавательное развитие'!AJ9&lt;0.5,"не сформирован", "в стадии формирования")))</f>
        <v/>
      </c>
      <c r="DP8" s="82" t="str">
        <f>IF('Познавательное развитие'!AK9="","",IF('Познавательное развитие'!AK9&gt;1.5,"сформирован",IF('Познавательное развитие'!AK9&lt;0.5,"не сформирован", "в стадии формирования")))</f>
        <v/>
      </c>
      <c r="DQ8" s="82" t="str">
        <f>IF('Познавательное развитие'!AL9="","",IF('Познавательное развитие'!AL9&gt;1.5,"сформирован",IF('Познавательное развитие'!AL9&lt;0.5,"не сформирован", "в стадии формирования")))</f>
        <v/>
      </c>
      <c r="DR8" s="82" t="str">
        <f>IF('Речевое развитие'!Q8="","",IF('Речевое развитие'!Q8&gt;1.5,"сформирован",IF('Речевое развитие'!Q8&lt;0.5,"не сформирован", "в стадии формирования")))</f>
        <v/>
      </c>
      <c r="DS8" s="82" t="str">
        <f>IF('Речевое развитие'!R8="","",IF('Речевое развитие'!R8&gt;1.5,"сформирован",IF('Речевое развитие'!R8&lt;0.5,"не сформирован", "в стадии формирования")))</f>
        <v/>
      </c>
      <c r="DT8" s="82" t="str">
        <f>IF('Речевое развитие'!S8="","",IF('Речевое развитие'!S8&gt;1.5,"сформирован",IF('Речевое развитие'!S8&lt;0.5,"не сформирован", "в стадии формирования")))</f>
        <v/>
      </c>
      <c r="DU8" s="82" t="str">
        <f>IF('Речевое развитие'!T8="","",IF('Речевое развитие'!T8&gt;1.5,"сформирован",IF('Речевое развитие'!T8&lt;0.5,"не сформирован", "в стадии формирования")))</f>
        <v/>
      </c>
      <c r="DV8" s="82" t="str">
        <f>IF('Речевое развитие'!U8="","",IF('Речевое развитие'!U8&gt;1.5,"сформирован",IF('Речевое развитие'!U8&lt;0.5,"не сформирован", "в стадии формирования")))</f>
        <v/>
      </c>
      <c r="DW8" s="82" t="str">
        <f>IF('Художественно-эстетическое разв'!S9="","",IF('Художественно-эстетическое разв'!S9&gt;1.5,"сформирован",IF('Художественно-эстетическое разв'!S9&lt;0.5,"не сформирован", "в стадии формирования")))</f>
        <v/>
      </c>
      <c r="DX8" s="82" t="str">
        <f>IF('Художественно-эстетическое разв'!T9="","",IF('Художественно-эстетическое разв'!T9&gt;1.5,"сформирован",IF('Художественно-эстетическое разв'!T9&lt;0.5,"не сформирован", "в стадии формирования")))</f>
        <v/>
      </c>
      <c r="DY8" s="82" t="str">
        <f>IF('Физическое развитие'!T8="","",IF('Физическое развитие'!T8&gt;1.5,"сформирован",IF('Физическое развитие'!T8&lt;0.5,"не сформирован", "в стадии формирования")))</f>
        <v/>
      </c>
      <c r="DZ8" s="82" t="str">
        <f>IF('Физическое развитие'!U8="","",IF('Физическое развитие'!U8&gt;1.5,"сформирован",IF('Физическое развитие'!U8&lt;0.5,"не сформирован", "в стадии формирования")))</f>
        <v/>
      </c>
      <c r="EA8" s="82" t="str">
        <f>IF('Физическое развитие'!V8="","",IF('Физическое развитие'!V8&gt;1.5,"сформирован",IF('Физическое развитие'!V8&lt;0.5,"не сформирован", "в стадии формирования")))</f>
        <v/>
      </c>
      <c r="EB8" s="214" t="str">
        <f>IF('Социально-коммуникативное разви'!D9="","",IF('Социально-коммуникативное разви'!E9="","",IF('Социально-коммуникативное разви'!F9="","",IF('Социально-коммуникативное разви'!Q9="","",IF('Социально-коммуникативное разви'!R9="","",IF('Социально-коммуникативное разви'!S9="","",IF('Социально-коммуникативное разви'!T9="","",IF('Социально-коммуникативное разви'!Y9="","",IF('Социально-коммуникативное разви'!Z9="","",IF('Социально-коммуникативное разви'!AU9="","",IF('Социально-коммуникативное разви'!AZ9="","",IF('Социально-коммуникативное разви'!BA9="","",IF('Социально-коммуникативное разви'!BB9="","",IF('Познавательное развитие'!G9="","",IF('Познавательное развитие'!H9="","",IF('Познавательное развитие'!T9="","",IF('Познавательное развитие'!U9="","",IF('Познавательное развитие'!W9="","",IF('Познавательное развитие'!X9="","",IF('Познавательное развитие'!AB9="","",IF('Познавательное развитие'!AC9="","",IF('Познавательное развитие'!AD9="","",IF('Познавательное развитие'!AE9="","",IF('Познавательное развитие'!AF9="","",IF('Познавательное развитие'!AG9="","",IF('Познавательное развитие'!AI9="","",IF('Познавательное развитие'!AJ9="","",IF('Познавательное развитие'!AK9="","",IF('Познавательное развитие'!AL9="","",IF('Речевое развитие'!Q8="","",IF('Речевое развитие'!R8="","",IF('Речевое развитие'!S8="","",IF('Речевое развитие'!T8="","",IF('Речевое развитие'!U8="","",IF('Художественно-эстетическое разв'!S9="","",IF('Художественно-эстетическое разв'!T9="","",IF('Физическое развитие'!T8="","",IF('Физическое развитие'!U8="","",IF('Физическое развитие'!V8="","",('Социально-коммуникативное разви'!D9+'Социально-коммуникативное разви'!E9+'Социально-коммуникативное разви'!F9+'Социально-коммуникативное разви'!Q9+'Социально-коммуникативное разви'!R9+'Социально-коммуникативное разви'!S9+'Социально-коммуникативное разви'!T9+'Социально-коммуникативное разви'!Y9+'Социально-коммуникативное разви'!Z9+'Социально-коммуникативное разви'!AU9+'Социально-коммуникативное разви'!AZ9+'Социально-коммуникативное разви'!BA9+'Социально-коммуникативное разви'!BB9+'Познавательное развитие'!G9+'Познавательное развитие'!H9+'Познавательное развитие'!T9+'Познавательное развитие'!U9+'Познавательное развитие'!W9+'Познавательное развитие'!X9+'Познавательное развитие'!AB9+'Познавательное развитие'!AC9+'Познавательное развитие'!AD9+'Познавательное развитие'!AE9+'Познавательное развитие'!AF9+'Познавательное развитие'!AG9+'Познавательное развитие'!AI9+'Познавательное развитие'!AJ9+'Познавательное развитие'!AK9+'Познавательное развитие'!AL9+'Речевое развитие'!Q8+'Речевое развитие'!R8+'Речевое развитие'!S8+'Речевое развитие'!T8+'Речевое развитие'!U8+'Художественно-эстетическое разв'!S9+'Художественно-эстетическое разв'!T9+'Физическое развитие'!T8+'Физическое развитие'!U8+'Физическое развитие'!V8)/39)))))))))))))))))))))))))))))))))))))))</f>
        <v/>
      </c>
      <c r="EC8" s="82" t="str">
        <f t="shared" si="6"/>
        <v/>
      </c>
    </row>
    <row r="9" spans="1:133" x14ac:dyDescent="0.25">
      <c r="A9" s="89">
        <f>список!A7</f>
        <v>6</v>
      </c>
      <c r="B9" s="82" t="str">
        <f>IF(список!B7="","",список!B7)</f>
        <v/>
      </c>
      <c r="C9" s="82">
        <f>IF(список!C7="","",список!C7)</f>
        <v>0</v>
      </c>
      <c r="D9" s="82" t="str">
        <f>IF('Социально-коммуникативное разви'!AA10="","",IF('Социально-коммуникативное разви'!AA10&gt;1.5,"сформирован",IF('Социально-коммуникативное разви'!AA10&lt;0.5,"не сформирован", "в стадии формирования")))</f>
        <v/>
      </c>
      <c r="E9" s="82" t="str">
        <f>IF('Социально-коммуникативное разви'!AB10="","",IF('Социально-коммуникативное разви'!AB10&gt;1.5,"сформирован",IF('Социально-коммуникативное разви'!AB10&lt;0.5,"не сформирован", "в стадии формирования")))</f>
        <v/>
      </c>
      <c r="F9" s="82" t="str">
        <f>IF('Социально-коммуникативное разви'!AC10="","",IF('Социально-коммуникативное разви'!AC10&gt;1.5,"сформирован",IF('Социально-коммуникативное разви'!AC10&lt;0.5,"не сформирован", "в стадии формирования")))</f>
        <v/>
      </c>
      <c r="G9" s="82" t="str">
        <f>IF('Социально-коммуникативное разви'!AD10="","",IF('Социально-коммуникативное разви'!AD10&gt;1.5,"сформирован",IF('Социально-коммуникативное разви'!AD10&lt;0.5,"не сформирован", "в стадии формирования")))</f>
        <v/>
      </c>
      <c r="H9" s="82" t="str">
        <f>IF('Социально-коммуникативное разви'!AE10="","",IF('Социально-коммуникативное разви'!AE10&gt;1.5,"сформирован",IF('Социально-коммуникативное разви'!AE10&lt;0.5,"не сформирован", "в стадии формирования")))</f>
        <v/>
      </c>
      <c r="I9" s="82" t="str">
        <f>IF('Социально-коммуникативное разви'!AF10="","",IF('Социально-коммуникативное разви'!AF10&gt;1.5,"сформирован",IF('Социально-коммуникативное разви'!AF10&lt;0.5,"не сформирован", "в стадии формирования")))</f>
        <v/>
      </c>
      <c r="J9" s="82" t="str">
        <f>IF('Познавательное развитие'!D10="","",IF('Познавательное развитие'!D10&gt;1.5,"сформирован",IF('Познавательное развитие'!D10&lt;0.5,"не сформирован", "в стадии формирования")))</f>
        <v/>
      </c>
      <c r="K9" s="82" t="str">
        <f>IF('Познавательное развитие'!E10="","",IF('Познавательное развитие'!E10&gt;1.5,"сформирован",IF('Познавательное развитие'!E10&lt;0.5,"не сформирован", "в стадии формирования")))</f>
        <v/>
      </c>
      <c r="L9" s="82" t="str">
        <f>IF('Познавательное развитие'!F10="","",IF('Познавательное развитие'!F10&gt;1.5,"сформирован",IF('Познавательное развитие'!F10&lt;0.5,"не сформирован", "в стадии формирования")))</f>
        <v/>
      </c>
      <c r="M9" s="82" t="str">
        <f>IF('Познавательное развитие'!G10="","",IF('Познавательное развитие'!G10&gt;1.5,"сформирован",IF('Познавательное развитие'!G10&lt;0.5,"не сформирован", "в стадии формирования")))</f>
        <v/>
      </c>
      <c r="N9" s="82" t="str">
        <f>IF('Познавательное развитие'!H10="","",IF('Познавательное развитие'!H10&gt;1.5,"сформирован",IF('Познавательное развитие'!H10&lt;0.5,"не сформирован", "в стадии формирования")))</f>
        <v/>
      </c>
      <c r="O9" s="82" t="str">
        <f>IF('Познавательное развитие'!I10="","",IF('Познавательное развитие'!I10&gt;1.5,"сформирован",IF('Познавательное развитие'!I10&lt;0.5,"не сформирован", "в стадии формирования")))</f>
        <v/>
      </c>
      <c r="P9" s="82" t="str">
        <f>IF('Познавательное развитие'!J10="","",IF('Познавательное развитие'!J10&gt;1.5,"сформирован",IF('Познавательное развитие'!J10&lt;0.5,"не сформирован", "в стадии формирования")))</f>
        <v/>
      </c>
      <c r="Q9" s="82" t="str">
        <f>IF('Познавательное развитие'!K10="","",IF('Познавательное развитие'!K10&gt;1.5,"сформирован",IF('Познавательное развитие'!K10&lt;0.5,"не сформирован", "в стадии формирования")))</f>
        <v/>
      </c>
      <c r="R9" s="82" t="str">
        <f>IF('Художественно-эстетическое разв'!D10="","",IF('Художественно-эстетическое разв'!D10&gt;1.5,"сформирован",IF('Художественно-эстетическое разв'!D10&lt;0.5,"не сформирован", "в стадии формирования")))</f>
        <v/>
      </c>
      <c r="S9" s="82" t="str">
        <f>IF('Художественно-эстетическое разв'!E10="","",IF('Художественно-эстетическое разв'!E10&gt;1.5,"сформирован",IF('Художественно-эстетическое разв'!E10&lt;0.5,"не сформирован", "в стадии формирования")))</f>
        <v/>
      </c>
      <c r="T9" s="82" t="str">
        <f>IF('Художественно-эстетическое разв'!F10="","",IF('Художественно-эстетическое разв'!F10&gt;1.5,"сформирован",IF('Художественно-эстетическое разв'!F10&lt;0.5,"не сформирован", "в стадии формирования")))</f>
        <v/>
      </c>
      <c r="U9" s="82" t="str">
        <f>IF('Художественно-эстетическое разв'!G10="","",IF('Художественно-эстетическое разв'!G10&gt;1.5,"сформирован",IF('Художественно-эстетическое разв'!G10&lt;0.5,"не сформирован", "в стадии формирования")))</f>
        <v/>
      </c>
      <c r="V9" s="82" t="str">
        <f>IF('Художественно-эстетическое разв'!H10="","",IF('Художественно-эстетическое разв'!H10&gt;1.5,"сформирован",IF('Художественно-эстетическое разв'!H10&lt;0.5,"не сформирован", "в стадии формирования")))</f>
        <v/>
      </c>
      <c r="W9" s="82" t="str">
        <f>IF('Художественно-эстетическое разв'!I10="","",IF('Художественно-эстетическое разв'!I10&gt;1.5,"сформирован",IF('Художественно-эстетическое разв'!I10&lt;0.5,"не сформирован", "в стадии формирования")))</f>
        <v/>
      </c>
      <c r="X9" s="82" t="str">
        <f>IF('Художественно-эстетическое разв'!J10="","",IF('Художественно-эстетическое разв'!J10&gt;1.5,"сформирован",IF('Художественно-эстетическое разв'!J10&lt;0.5,"не сформирован", "в стадии формирования")))</f>
        <v/>
      </c>
      <c r="Y9" s="82" t="str">
        <f>IF('Физическое развитие'!W9="","",IF('Физическое развитие'!W9&gt;1.5,"сформирован",IF('Физическое развитие'!W9&lt;0.5,"не сформирован", "в стадии формирования")))</f>
        <v/>
      </c>
      <c r="Z9" s="214" t="str">
        <f>IF('Социально-коммуникативное разви'!AA10="","",IF('Социально-коммуникативное разви'!AF10="","",IF('Социально-коммуникативное разви'!AG10="","",IF('Социально-коммуникативное разви'!AH10="","",IF('Социально-коммуникативное разви'!AJ10="","",IF('Социально-коммуникативное разви'!AK10="","",IF('Познавательное развитие'!D10="","",IF('Познавательное развитие'!I10="","",IF('Познавательное развитие'!M10="","",IF('Познавательное развитие'!N10="","",IF('Познавательное развитие'!O10="","",IF('Познавательное развитие'!P10="","",IF('Познавательное развитие'!Q10="","",IF('Познавательное развитие'!Y10="","",IF('Художественно-эстетическое разв'!D10="","",IF('Художественно-эстетическое разв'!G10="","",IF('Художественно-эстетическое разв'!H10="","",IF('Художественно-эстетическое разв'!I10="","",IF('Физическое развитие'!W9="","",IF('Художественно-эстетическое разв'!L10="","",IF('Художественно-эстетическое разв'!M10="","",IF('Художественно-эстетическое разв'!U10="","",('Социально-коммуникативное разви'!AA10+'Социально-коммуникативное разви'!AF10+'Социально-коммуникативное разви'!AG10+'Социально-коммуникативное разви'!AH10+'Социально-коммуникативное разви'!AJ10+'Социально-коммуникативное разви'!AK10+'Познавательное развитие'!D10+'Познавательное развитие'!I10+'Познавательное развитие'!M10+'Познавательное развитие'!N10+'Познавательное развитие'!O10+'Познавательное развитие'!P10+'Познавательное развитие'!Q10+'Познавательное развитие'!Y10+'Художественно-эстетическое разв'!D10+'Художественно-эстетическое разв'!G10+'Художественно-эстетическое разв'!H10+'Художественно-эстетическое разв'!I10+'Художественно-эстетическое разв'!L10+'Художественно-эстетическое разв'!M10+'Художественно-эстетическое разв'!U10+'Физическое развитие'!W9)/22))))))))))))))))))))))</f>
        <v/>
      </c>
      <c r="AA9" s="82" t="str">
        <f t="shared" si="0"/>
        <v/>
      </c>
      <c r="AB9" s="82" t="str">
        <f>IF('Социально-коммуникативное разви'!G10="","",IF('Социально-коммуникативное разви'!G10&gt;1.5,"сформирован",IF('Социально-коммуникативное разви'!G10&lt;0.5,"не сформирован", "в стадии формирования")))</f>
        <v/>
      </c>
      <c r="AC9" s="82" t="str">
        <f>IF('Социально-коммуникативное разви'!H10="","",IF('Социально-коммуникативное разви'!H10&gt;1.5,"сформирован",IF('Социально-коммуникативное разви'!H10&lt;0.5,"не сформирован", "в стадии формирования")))</f>
        <v/>
      </c>
      <c r="AD9" s="82" t="str">
        <f>IF('Социально-коммуникативное разви'!I10="","",IF('Социально-коммуникативное разви'!I10&gt;1.5,"сформирован",IF('Социально-коммуникативное разви'!I10&lt;0.5,"не сформирован", "в стадии формирования")))</f>
        <v/>
      </c>
      <c r="AE9" s="82" t="str">
        <f>IF('Социально-коммуникативное разви'!J10="","",IF('Социально-коммуникативное разви'!J10&gt;1.5,"сформирован",IF('Социально-коммуникативное разви'!J10&lt;0.5,"не сформирован", "в стадии формирования")))</f>
        <v/>
      </c>
      <c r="AF9" s="82" t="str">
        <f>IF('Социально-коммуникативное разви'!K10="","",IF('Социально-коммуникативное разви'!K10&gt;1.5,"сформирован",IF('Социально-коммуникативное разви'!K10&lt;0.5,"не сформирован", "в стадии формирования")))</f>
        <v/>
      </c>
      <c r="AG9" s="82" t="str">
        <f>IF('Социально-коммуникативное разви'!L10="","",IF('Социально-коммуникативное разви'!L10&gt;1.5,"сформирован",IF('Социально-коммуникативное разви'!L10&lt;0.5,"не сформирован", "в стадии формирования")))</f>
        <v/>
      </c>
      <c r="AH9" s="82" t="str">
        <f>IF('Социально-коммуникативное разви'!M10="","",IF('Социально-коммуникативное разви'!M10&gt;1.5,"сформирован",IF('Социально-коммуникативное разви'!M10&lt;0.5,"не сформирован", "в стадии формирования")))</f>
        <v/>
      </c>
      <c r="AI9" s="82" t="str">
        <f>IF('Познавательное развитие'!V10="","",IF('Познавательное развитие'!V10&gt;1.5,"сформирован",IF('Познавательное развитие'!V10&lt;0.5,"не сформирован", "в стадии формирования")))</f>
        <v/>
      </c>
      <c r="AJ9" s="82" t="str">
        <f>IF('Художественно-эстетическое разв'!Z10="","",IF('Художественно-эстетическое разв'!Z10&gt;1.5,"сформирован",IF('Художественно-эстетическое разв'!Z10&lt;0.5,"не сформирован", "в стадии формирования")))</f>
        <v/>
      </c>
      <c r="AK9" s="82" t="str">
        <f>IF('Художественно-эстетическое разв'!AA10="","",IF('Художественно-эстетическое разв'!AA10&gt;1.5,"сформирован",IF('Художественно-эстетическое разв'!AA10&lt;0.5,"не сформирован", "в стадии формирования")))</f>
        <v/>
      </c>
      <c r="AL9" s="214" t="str">
        <f>IF('Социально-коммуникативное разви'!G10="","",IF('Социально-коммуникативное разви'!H10="","",IF('Социально-коммуникативное разви'!I10="","",IF('Социально-коммуникативное разви'!J10="","",IF('Социально-коммуникативное разви'!K10="","",IF('Социально-коммуникативное разви'!L10="","",IF('Социально-коммуникативное разви'!X10="","",IF('Познавательное развитие'!V10="","",IF('Художественно-эстетическое разв'!Z10="","",IF('Художественно-эстетическое разв'!AE10="","",('Социально-коммуникативное разви'!G10+'Социально-коммуникативное разви'!H10+'Социально-коммуникативное разви'!I10+'Социально-коммуникативное разви'!J10+'Социально-коммуникативное разви'!K10+'Социально-коммуникативное разви'!L10+'Социально-коммуникативное разви'!X10+'Познавательное развитие'!V10+'Художественно-эстетическое разв'!Z10+'Художественно-эстетическое разв'!AE10)/10))))))))))</f>
        <v/>
      </c>
      <c r="AM9" s="82" t="str">
        <f t="shared" si="1"/>
        <v/>
      </c>
      <c r="AN9" s="82" t="str">
        <f>IF('Социально-коммуникативное разви'!U10="","",IF('Социально-коммуникативное разви'!U10&gt;1.5,"сформирован",IF('Социально-коммуникативное разви'!U10&lt;0.5,"не сформирован", "в стадии формирования")))</f>
        <v/>
      </c>
      <c r="AO9" s="82" t="str">
        <f>IF('Социально-коммуникативное разви'!V10="","",IF('Социально-коммуникативное разви'!V10&gt;1.5,"сформирован",IF('Социально-коммуникативное разви'!V10&lt;0.5,"не сформирован", "в стадии формирования")))</f>
        <v/>
      </c>
      <c r="AP9" s="82" t="str">
        <f>IF('Социально-коммуникативное разви'!W10="","",IF('Социально-коммуникативное разви'!W10&gt;1.5,"сформирован",IF('Социально-коммуникативное разви'!W10&lt;0.5,"не сформирован", "в стадии формирования")))</f>
        <v/>
      </c>
      <c r="AQ9" s="82" t="str">
        <f>IF('Художественно-эстетическое разв'!Y10="","",IF('Художественно-эстетическое разв'!Y10&gt;1.5,"сформирован",IF('Художественно-эстетическое разв'!Y10&lt;0.5,"не сформирован", "в стадии формирования")))</f>
        <v/>
      </c>
      <c r="AR9" s="82" t="str">
        <f>IF('Художественно-эстетическое разв'!Z10="","",IF('Художественно-эстетическое разв'!Z10&gt;1.5,"сформирован",IF('Художественно-эстетическое разв'!Z10&lt;0.5,"не сформирован", "в стадии формирования")))</f>
        <v/>
      </c>
      <c r="AS9" s="214" t="str">
        <f>IF('Социально-коммуникативное разви'!U10="","",IF('Социально-коммуникативное разви'!V10="","",IF('Социально-коммуникативное разви'!W10="","",IF('Художественно-эстетическое разв'!AC10="","",IF('Художественно-эстетическое разв'!AD10="","",('Социально-коммуникативное разви'!U10+'Социально-коммуникативное разви'!V10+'Социально-коммуникативное разви'!W10+'Художественно-эстетическое разв'!AC10+'Художественно-эстетическое разв'!AD10)/5)))))</f>
        <v/>
      </c>
      <c r="AT9" s="82" t="str">
        <f t="shared" si="2"/>
        <v/>
      </c>
      <c r="AU9" s="82" t="str">
        <f>IF('Речевое развитие'!D9="","",IF('Речевое развитие'!D9&gt;1.5,"сформирован",IF('Речевое развитие'!D9&lt;0.5,"не сформирован", "в стадии формирования")))</f>
        <v/>
      </c>
      <c r="AV9" s="82" t="str">
        <f>IF('Речевое развитие'!E9="","",IF('Речевое развитие'!E9&gt;1.5,"сформирован",IF('Речевое развитие'!E9&lt;0.5,"не сформирован", "в стадии формирования")))</f>
        <v/>
      </c>
      <c r="AW9" s="82" t="str">
        <f>IF('Речевое развитие'!F9="","",IF('Речевое развитие'!F9&gt;1.5,"сформирован",IF('Речевое развитие'!F9&lt;0.5,"не сформирован", "в стадии формирования")))</f>
        <v/>
      </c>
      <c r="AX9" s="82" t="str">
        <f>IF('Речевое развитие'!G9="","",IF('Речевое развитие'!G9&gt;1.5,"сформирован",IF('Речевое развитие'!G9&lt;0.5,"не сформирован", "в стадии формирования")))</f>
        <v/>
      </c>
      <c r="AY9" s="82" t="str">
        <f>IF('Речевое развитие'!H9="","",IF('Речевое развитие'!H9&gt;1.5,"сформирован",IF('Речевое развитие'!H9&lt;0.5,"не сформирован", "в стадии формирования")))</f>
        <v/>
      </c>
      <c r="AZ9" s="82" t="str">
        <f>IF('Речевое развитие'!I9="","",IF('Речевое развитие'!I9&gt;1.5,"сформирован",IF('Речевое развитие'!I9&lt;0.5,"не сформирован", "в стадии формирования")))</f>
        <v/>
      </c>
      <c r="BA9" s="82" t="str">
        <f>IF('Речевое развитие'!J9="","",IF('Речевое развитие'!J9&gt;1.5,"сформирован",IF('Речевое развитие'!J9&lt;0.5,"не сформирован", "в стадии формирования")))</f>
        <v/>
      </c>
      <c r="BB9" s="82" t="str">
        <f>IF('Речевое развитие'!K9="","",IF('Речевое развитие'!K9&gt;1.5,"сформирован",IF('Речевое развитие'!K9&lt;0.5,"не сформирован", "в стадии формирования")))</f>
        <v/>
      </c>
      <c r="BC9" s="82" t="str">
        <f>IF('Речевое развитие'!L9="","",IF('Речевое развитие'!L9&gt;1.5,"сформирован",IF('Речевое развитие'!L9&lt;0.5,"не сформирован", "в стадии формирования")))</f>
        <v/>
      </c>
      <c r="BD9" s="82" t="str">
        <f>IF('Речевое развитие'!M9="","",IF('Речевое развитие'!M9&gt;1.5,"сформирован",IF('Речевое развитие'!M9&lt;0.5,"не сформирован", "в стадии формирования")))</f>
        <v/>
      </c>
      <c r="BE9" s="82" t="str">
        <f>IF('Речевое развитие'!N9="","",IF('Речевое развитие'!N9&gt;1.5,"сформирован",IF('Речевое развитие'!N9&lt;0.5,"не сформирован", "в стадии формирования")))</f>
        <v/>
      </c>
      <c r="BF9" s="214" t="str">
        <f>IF('Речевое развитие'!D9="","",IF('Речевое развитие'!E9="","",IF('Речевое развитие'!F9="","",IF('Речевое развитие'!G9="","",IF('Речевое развитие'!H9="","",IF('Речевое развитие'!I9="","",IF('Речевое развитие'!J9="","",IF('Речевое развитие'!K9="","",IF('Речевое развитие'!L9="","",IF('Речевое развитие'!M9="","",IF('Речевое развитие'!N9="","",('Речевое развитие'!D9+'Речевое развитие'!E9+'Речевое развитие'!F9+'Речевое развитие'!G9+'Речевое развитие'!H9+'Речевое развитие'!I9+'Речевое развитие'!J9+'Речевое развитие'!K9+'Речевое развитие'!L9+'Речевое развитие'!M9+'Речевое развитие'!N9)/11)))))))))))</f>
        <v/>
      </c>
      <c r="BG9" s="82" t="str">
        <f t="shared" si="3"/>
        <v/>
      </c>
      <c r="BH9" s="82" t="str">
        <f>IF('Художественно-эстетическое разв'!Y10="","",IF('Художественно-эстетическое разв'!Y10&gt;1.5,"сформирован",IF('Художественно-эстетическое разв'!Y10&lt;0.5,"не сформирован", "в стадии формирования")))</f>
        <v/>
      </c>
      <c r="BI9" s="82" t="str">
        <f>IF('Физическое развитие'!D9="","",IF('Физическое развитие'!D9&gt;1.5,"сформирован",IF('Физическое развитие'!D9&lt;0.5,"не сформирован", "в стадии формирования")))</f>
        <v/>
      </c>
      <c r="BJ9" s="82" t="str">
        <f>IF('Физическое развитие'!E9="","",IF('Физическое развитие'!E9&gt;1.5,"сформирован",IF('Физическое развитие'!E9&lt;0.5,"не сформирован", "в стадии формирования")))</f>
        <v/>
      </c>
      <c r="BK9" s="82" t="str">
        <f>IF('Физическое развитие'!F9="","",IF('Физическое развитие'!F9&gt;1.5,"сформирован",IF('Физическое развитие'!F9&lt;0.5,"не сформирован", "в стадии формирования")))</f>
        <v/>
      </c>
      <c r="BL9" s="82" t="str">
        <f>IF('Физическое развитие'!G9="","",IF('Физическое развитие'!G9&gt;1.5,"сформирован",IF('Физическое развитие'!G9&lt;0.5,"не сформирован", "в стадии формирования")))</f>
        <v/>
      </c>
      <c r="BM9" s="82" t="str">
        <f>IF('Физическое развитие'!H9="","",IF('Физическое развитие'!H9&gt;1.5,"сформирован",IF('Физическое развитие'!H9&lt;0.5,"не сформирован", "в стадии формирования")))</f>
        <v/>
      </c>
      <c r="BN9" s="82" t="str">
        <f>IF('Физическое развитие'!I9="","",IF('Физическое развитие'!I9&gt;1.5,"сформирован",IF('Физическое развитие'!I9&lt;0.5,"не сформирован", "в стадии формирования")))</f>
        <v/>
      </c>
      <c r="BO9" s="82" t="str">
        <f>IF('Физическое развитие'!J9="","",IF('Физическое развитие'!J9&gt;1.5,"сформирован",IF('Физическое развитие'!J9&lt;0.5,"не сформирован", "в стадии формирования")))</f>
        <v/>
      </c>
      <c r="BP9" s="82" t="str">
        <f>IF('Физическое развитие'!K9="","",IF('Физическое развитие'!K9&gt;1.5,"сформирован",IF('Физическое развитие'!K9&lt;0.5,"не сформирован", "в стадии формирования")))</f>
        <v/>
      </c>
      <c r="BQ9" s="82" t="str">
        <f>IF('Физическое развитие'!L9="","",IF('Физическое развитие'!L9&gt;1.5,"сформирован",IF('Физическое развитие'!L9&lt;0.5,"не сформирован", "в стадии формирования")))</f>
        <v/>
      </c>
      <c r="BR9" s="82" t="str">
        <f>IF('Физическое развитие'!M9="","",IF('Физическое развитие'!M9&gt;1.5,"сформирован",IF('Физическое развитие'!M9&lt;0.5,"не сформирован", "в стадии формирования")))</f>
        <v/>
      </c>
      <c r="BS9" s="82" t="str">
        <f>IF('Физическое развитие'!N9="","",IF('Физическое развитие'!N9&gt;1.5,"сформирован",IF('Физическое развитие'!N9&lt;0.5,"не сформирован", "в стадии формирования")))</f>
        <v/>
      </c>
      <c r="BT9" s="82" t="str">
        <f>IF('Физическое развитие'!O9="","",IF('Физическое развитие'!O9&gt;1.5,"сформирован",IF('Физическое развитие'!O9&lt;0.5,"не сформирован", "в стадии формирования")))</f>
        <v/>
      </c>
      <c r="BU9" s="82" t="str">
        <f>IF('Физическое развитие'!P9="","",IF('Физическое развитие'!P9&gt;1.5,"сформирован",IF('Физическое развитие'!P9&lt;0.5,"не сформирован", "в стадии формирования")))</f>
        <v/>
      </c>
      <c r="BV9" s="214" t="str">
        <f>IF('Художественно-эстетическое разв'!Y10="","",IF('Физическое развитие'!D9="","",IF('Физическое развитие'!E9="","",IF('Физическое развитие'!F9="","",IF('Физическое развитие'!H9="","",IF('Физическое развитие'!I9="","",IF('Физическое развитие'!J9="","",IF('Физическое развитие'!L9="","",IF('Физическое развитие'!M9="","",IF('Физическое развитие'!G9="","",IF('Физическое развитие'!N9="","",IF('Физическое развитие'!O9="","",IF('Физическое развитие'!P9="","",IF('Физическое развитие'!Q9="","",('Художественно-эстетическое разв'!Y10+'Физическое развитие'!D9+'Физическое развитие'!E9+'Физическое развитие'!F9+'Физическое развитие'!H9+'Физическое развитие'!I9+'Физическое развитие'!J9+'Физическое развитие'!L9+'Физическое развитие'!M9+'Физическое развитие'!G9+'Физическое развитие'!N9+'Физическое развитие'!O9+'Физическое развитие'!P9+'Физическое развитие'!Q9)/14))))))))))))))</f>
        <v/>
      </c>
      <c r="BW9" s="82" t="str">
        <f t="shared" si="4"/>
        <v/>
      </c>
      <c r="BX9" s="82" t="str">
        <f>IF('Социально-коммуникативное разви'!M10="","",IF('Социально-коммуникативное разви'!M10&gt;1.5,"сформирован",IF('Социально-коммуникативное разви'!M10&lt;0.5,"не сформирован", "в стадии формирования")))</f>
        <v/>
      </c>
      <c r="BY9" s="82" t="str">
        <f>IF('Социально-коммуникативное разви'!N10="","",IF('Социально-коммуникативное разви'!N10&gt;1.5,"сформирован",IF('Социально-коммуникативное разви'!N10&lt;0.5,"не сформирован", "в стадии формирования")))</f>
        <v/>
      </c>
      <c r="BZ9" s="82" t="str">
        <f>IF('Социально-коммуникативное разви'!O10="","",IF('Социально-коммуникативное разви'!O10&gt;1.5,"сформирован",IF('Социально-коммуникативное разви'!O10&lt;0.5,"не сформирован", "в стадии формирования")))</f>
        <v/>
      </c>
      <c r="CA9" s="82" t="str">
        <f>IF('Социально-коммуникативное разви'!P10="","",IF('Социально-коммуникативное разви'!P10&gt;1.5,"сформирован",IF('Социально-коммуникативное разви'!P10&lt;0.5,"не сформирован", "в стадии формирования")))</f>
        <v/>
      </c>
      <c r="CB9" s="82" t="str">
        <f>IF('Социально-коммуникативное разви'!Q10="","",IF('Социально-коммуникативное разви'!Q10&gt;1.5,"сформирован",IF('Социально-коммуникативное разви'!Q10&lt;0.5,"не сформирован", "в стадии формирования")))</f>
        <v/>
      </c>
      <c r="CC9" s="82" t="str">
        <f>IF('Социально-коммуникативное разви'!R10="","",IF('Социально-коммуникативное разви'!R10&gt;1.5,"сформирован",IF('Социально-коммуникативное разви'!R10&lt;0.5,"не сформирован", "в стадии формирования")))</f>
        <v/>
      </c>
      <c r="CD9" s="82" t="str">
        <f>IF('Социально-коммуникативное разви'!S10="","",IF('Социально-коммуникативное разви'!S10&gt;1.5,"сформирован",IF('Социально-коммуникативное разви'!S10&lt;0.5,"не сформирован", "в стадии формирования")))</f>
        <v/>
      </c>
      <c r="CE9" s="82" t="str">
        <f>IF('Социально-коммуникативное разви'!T10="","",IF('Социально-коммуникативное разви'!T10&gt;1.5,"сформирован",IF('Социально-коммуникативное разви'!T10&lt;0.5,"не сформирован", "в стадии формирования")))</f>
        <v/>
      </c>
      <c r="CF9" s="82" t="str">
        <f>IF('Социально-коммуникативное разви'!U10="","",IF('Социально-коммуникативное разви'!U10&gt;1.5,"сформирован",IF('Социально-коммуникативное разви'!U10&lt;0.5,"не сформирован", "в стадии формирования")))</f>
        <v/>
      </c>
      <c r="CG9" s="82" t="str">
        <f>IF('Социально-коммуникативное разви'!V10="","",IF('Социально-коммуникативное разви'!V10&gt;1.5,"сформирован",IF('Социально-коммуникативное разви'!V10&lt;0.5,"не сформирован", "в стадии формирования")))</f>
        <v/>
      </c>
      <c r="CH9" s="82" t="str">
        <f>IF('Социально-коммуникативное разви'!W10="","",IF('Социально-коммуникативное разви'!W10&gt;1.5,"сформирован",IF('Социально-коммуникативное разви'!W10&lt;0.5,"не сформирован", "в стадии формирования")))</f>
        <v/>
      </c>
      <c r="CI9" s="82" t="str">
        <f>IF('Социально-коммуникативное разви'!X10="","",IF('Социально-коммуникативное разви'!X10&gt;1.5,"сформирован",IF('Социально-коммуникативное разви'!X10&lt;0.5,"не сформирован", "в стадии формирования")))</f>
        <v/>
      </c>
      <c r="CJ9" s="82" t="str">
        <f>IF('Социально-коммуникативное разви'!Y10="","",IF('Социально-коммуникативное разви'!Y10&gt;1.5,"сформирован",IF('Социально-коммуникативное разви'!Y10&lt;0.5,"не сформирован", "в стадии формирования")))</f>
        <v/>
      </c>
      <c r="CK9" s="82" t="str">
        <f>IF('Социально-коммуникативное разви'!Z10="","",IF('Социально-коммуникативное разви'!Z10&gt;1.5,"сформирован",IF('Социально-коммуникативное разви'!Z10&lt;0.5,"не сформирован", "в стадии формирования")))</f>
        <v/>
      </c>
      <c r="CL9" s="82" t="str">
        <f>IF('Физическое развитие'!K9="","",IF('Физическое развитие'!K9&gt;1.5,"сформирован",IF('Физическое развитие'!K9&lt;0.5,"не сформирован", "в стадии формирования")))</f>
        <v/>
      </c>
      <c r="CM9" s="214" t="str">
        <f>IF('Социально-коммуникативное разви'!M10="","",IF('Социально-коммуникативное разви'!N10="","",IF('Социально-коммуникативное разви'!AI10="","",IF('Социально-коммуникативное разви'!AN10="","",IF('Социально-коммуникативное разви'!AO10="","",IF('Социально-коммуникативное разви'!AP10="","",IF('Социально-коммуникативное разви'!AQ10="","",IF('Социально-коммуникативное разви'!AR10="","",IF('Социально-коммуникативное разви'!AS10="","",IF('Социально-коммуникативное разви'!AT10="","",IF('Социально-коммуникативное разви'!AV10="","",IF('Социально-коммуникативное разви'!AW10="","",IF('Социально-коммуникативное разви'!AX10="","",IF('Социально-коммуникативное разви'!AY10="","",IF('Физическое развитие'!K9="","",('Социально-коммуникативное разви'!M10+'Социально-коммуникативное разви'!N10+'Социально-коммуникативное разви'!AI10+'Социально-коммуникативное разви'!AN10+'Социально-коммуникативное разви'!AO10+'Социально-коммуникативное разви'!AP10+'Социально-коммуникативное разви'!AQ10+'Социально-коммуникативное разви'!AR10+'Социально-коммуникативное разви'!AS10+'Социально-коммуникативное разви'!AT10+'Социально-коммуникативное разви'!AV10+'Социально-коммуникативное разви'!AW10+'Социально-коммуникативное разви'!AX10+'Социально-коммуникативное разви'!AY10+'Физическое развитие'!K9)/15)))))))))))))))</f>
        <v/>
      </c>
      <c r="CN9" s="82" t="str">
        <f t="shared" si="5"/>
        <v/>
      </c>
      <c r="CO9" s="82" t="str">
        <f>IF('Социально-коммуникативное разви'!D10="","",IF('Социально-коммуникативное разви'!D10&gt;1.5,"сформирован",IF('Социально-коммуникативное разви'!D10&lt;0.5,"не сформирован", "в стадии формирования")))</f>
        <v/>
      </c>
      <c r="CP9" s="82" t="str">
        <f>IF('Социально-коммуникативное разви'!E10="","",IF('Социально-коммуникативное разви'!E10&gt;1.5,"сформирован",IF('Социально-коммуникативное разви'!E10&lt;0.5,"не сформирован", "в стадии формирования")))</f>
        <v/>
      </c>
      <c r="CQ9" s="82" t="str">
        <f>IF('Социально-коммуникативное разви'!F10="","",IF('Социально-коммуникативное разви'!F10&gt;1.5,"сформирован",IF('Социально-коммуникативное разви'!F10&lt;0.5,"не сформирован", "в стадии формирования")))</f>
        <v/>
      </c>
      <c r="CR9" s="82" t="str">
        <f>IF('Социально-коммуникативное разви'!Q10="","",IF('Социально-коммуникативное разви'!Q10&gt;1.5,"сформирован",IF('Социально-коммуникативное разви'!Q10&lt;0.5,"не сформирован", "в стадии формирования")))</f>
        <v/>
      </c>
      <c r="CS9" s="82" t="str">
        <f>IF('Социально-коммуникативное разви'!R10="","",IF('Социально-коммуникативное разви'!R10&gt;1.5,"сформирован",IF('Социально-коммуникативное разви'!R10&lt;0.5,"не сформирован", "в стадии формирования")))</f>
        <v/>
      </c>
      <c r="CT9" s="82" t="str">
        <f>IF('Социально-коммуникативное разви'!S10="","",IF('Социально-коммуникативное разви'!S10&gt;1.5,"сформирован",IF('Социально-коммуникативное разви'!S10&lt;0.5,"не сформирован", "в стадии формирования")))</f>
        <v/>
      </c>
      <c r="CU9" s="82" t="str">
        <f>IF('Социально-коммуникативное разви'!T10="","",IF('Социально-коммуникативное разви'!T10&gt;1.5,"сформирован",IF('Социально-коммуникативное разви'!T10&lt;0.5,"не сформирован", "в стадии формирования")))</f>
        <v/>
      </c>
      <c r="CV9" s="82" t="str">
        <f>IF('Социально-коммуникативное разви'!Y10="","",IF('Социально-коммуникативное разви'!Y10&gt;1.5,"сформирован",IF('Социально-коммуникативное разви'!Y10&lt;0.5,"не сформирован", "в стадии формирования")))</f>
        <v/>
      </c>
      <c r="CW9" s="82" t="str">
        <f>IF('Социально-коммуникативное разви'!Z10="","",IF('Социально-коммуникативное разви'!Z10&gt;1.5,"сформирован",IF('Социально-коммуникативное разви'!Z10&lt;0.5,"не сформирован", "в стадии формирования")))</f>
        <v/>
      </c>
      <c r="CX9" s="82" t="str">
        <f>IF('Социально-коммуникативное разви'!AU10="","",IF('Социально-коммуникативное разви'!AU10&gt;1.5,"сформирован",IF('Социально-коммуникативное разви'!AU10&lt;0.5,"не сформирован", "в стадии формирования")))</f>
        <v/>
      </c>
      <c r="CY9" s="82" t="str">
        <f>IF('Социально-коммуникативное разви'!AZ10="","",IF('Социально-коммуникативное разви'!AZ10&gt;1.5,"сформирован",IF('Социально-коммуникативное разви'!AZ10&lt;0.5,"не сформирован", "в стадии формирования")))</f>
        <v/>
      </c>
      <c r="CZ9" s="82" t="str">
        <f>IF('Социально-коммуникативное разви'!BA10="","",IF('Социально-коммуникативное разви'!BA10&gt;1.5,"сформирован",IF('Социально-коммуникативное разви'!BA10&lt;0.5,"не сформирован", "в стадии формирования")))</f>
        <v/>
      </c>
      <c r="DA9" s="82" t="str">
        <f>IF('Социально-коммуникативное разви'!BB10="","",IF('Социально-коммуникативное разви'!BB10&gt;1.5,"сформирован",IF('Социально-коммуникативное разви'!BB10&lt;0.5,"не сформирован", "в стадии формирования")))</f>
        <v/>
      </c>
      <c r="DB9" s="82" t="str">
        <f>IF('Познавательное развитие'!G10="","",IF('Познавательное развитие'!G10&gt;1.5,"сформирован",IF('Познавательное развитие'!G10&lt;0.5,"не сформирован", "в стадии формирования")))</f>
        <v/>
      </c>
      <c r="DC9" s="82" t="str">
        <f>IF('Познавательное развитие'!H10="","",IF('Познавательное развитие'!H10&gt;1.5,"сформирован",IF('Познавательное развитие'!H10&lt;0.5,"не сформирован", "в стадии формирования")))</f>
        <v/>
      </c>
      <c r="DD9" s="82" t="str">
        <f>IF('Познавательное развитие'!T10="","",IF('Познавательное развитие'!T10&gt;1.5,"сформирован",IF('Познавательное развитие'!T10&lt;0.5,"не сформирован", "в стадии формирования")))</f>
        <v/>
      </c>
      <c r="DE9" s="82" t="str">
        <f>IF('Познавательное развитие'!U10="","",IF('Познавательное развитие'!U10&gt;1.5,"сформирован",IF('Познавательное развитие'!U10&lt;0.5,"не сформирован", "в стадии формирования")))</f>
        <v/>
      </c>
      <c r="DF9" s="82" t="str">
        <f>IF('Познавательное развитие'!W10="","",IF('Познавательное развитие'!W10&gt;1.5,"сформирован",IF('Познавательное развитие'!W10&lt;0.5,"не сформирован", "в стадии формирования")))</f>
        <v/>
      </c>
      <c r="DG9" s="82" t="str">
        <f>IF('Познавательное развитие'!X10="","",IF('Познавательное развитие'!X10&gt;1.5,"сформирован",IF('Познавательное развитие'!X10&lt;0.5,"не сформирован", "в стадии формирования")))</f>
        <v/>
      </c>
      <c r="DH9" s="82" t="str">
        <f>IF('Познавательное развитие'!AB10="","",IF('Познавательное развитие'!AB10&gt;1.5,"сформирован",IF('Познавательное развитие'!AB10&lt;0.5,"не сформирован", "в стадии формирования")))</f>
        <v/>
      </c>
      <c r="DI9" s="82" t="str">
        <f>IF('Познавательное развитие'!AC10="","",IF('Познавательное развитие'!AC10&gt;1.5,"сформирован",IF('Познавательное развитие'!AC10&lt;0.5,"не сформирован", "в стадии формирования")))</f>
        <v/>
      </c>
      <c r="DJ9" s="82" t="str">
        <f>IF('Познавательное развитие'!AD10="","",IF('Познавательное развитие'!AD10&gt;1.5,"сформирован",IF('Познавательное развитие'!AD10&lt;0.5,"не сформирован", "в стадии формирования")))</f>
        <v/>
      </c>
      <c r="DK9" s="82" t="str">
        <f>IF('Познавательное развитие'!AE10="","",IF('Познавательное развитие'!AE10&gt;1.5,"сформирован",IF('Познавательное развитие'!AE10&lt;0.5,"не сформирован", "в стадии формирования")))</f>
        <v/>
      </c>
      <c r="DL9" s="82" t="str">
        <f>IF('Познавательное развитие'!AF10="","",IF('Познавательное развитие'!AF10&gt;1.5,"сформирован",IF('Познавательное развитие'!AF10&lt;0.5,"не сформирован", "в стадии формирования")))</f>
        <v/>
      </c>
      <c r="DM9" s="82" t="str">
        <f>IF('Познавательное развитие'!AG10="","",IF('Познавательное развитие'!AG10&gt;1.5,"сформирован",IF('Познавательное развитие'!AG10&lt;0.5,"не сформирован", "в стадии формирования")))</f>
        <v/>
      </c>
      <c r="DN9" s="82" t="str">
        <f>IF('Познавательное развитие'!AI10="","",IF('Познавательное развитие'!AI10&gt;1.5,"сформирован",IF('Познавательное развитие'!AI10&lt;0.5,"не сформирован", "в стадии формирования")))</f>
        <v/>
      </c>
      <c r="DO9" s="82" t="str">
        <f>IF('Познавательное развитие'!AJ10="","",IF('Познавательное развитие'!AJ10&gt;1.5,"сформирован",IF('Познавательное развитие'!AJ10&lt;0.5,"не сформирован", "в стадии формирования")))</f>
        <v/>
      </c>
      <c r="DP9" s="82" t="str">
        <f>IF('Познавательное развитие'!AK10="","",IF('Познавательное развитие'!AK10&gt;1.5,"сформирован",IF('Познавательное развитие'!AK10&lt;0.5,"не сформирован", "в стадии формирования")))</f>
        <v/>
      </c>
      <c r="DQ9" s="82" t="str">
        <f>IF('Познавательное развитие'!AL10="","",IF('Познавательное развитие'!AL10&gt;1.5,"сформирован",IF('Познавательное развитие'!AL10&lt;0.5,"не сформирован", "в стадии формирования")))</f>
        <v/>
      </c>
      <c r="DR9" s="82" t="str">
        <f>IF('Речевое развитие'!Q9="","",IF('Речевое развитие'!Q9&gt;1.5,"сформирован",IF('Речевое развитие'!Q9&lt;0.5,"не сформирован", "в стадии формирования")))</f>
        <v/>
      </c>
      <c r="DS9" s="82" t="str">
        <f>IF('Речевое развитие'!R9="","",IF('Речевое развитие'!R9&gt;1.5,"сформирован",IF('Речевое развитие'!R9&lt;0.5,"не сформирован", "в стадии формирования")))</f>
        <v/>
      </c>
      <c r="DT9" s="82" t="str">
        <f>IF('Речевое развитие'!S9="","",IF('Речевое развитие'!S9&gt;1.5,"сформирован",IF('Речевое развитие'!S9&lt;0.5,"не сформирован", "в стадии формирования")))</f>
        <v/>
      </c>
      <c r="DU9" s="82" t="str">
        <f>IF('Речевое развитие'!T9="","",IF('Речевое развитие'!T9&gt;1.5,"сформирован",IF('Речевое развитие'!T9&lt;0.5,"не сформирован", "в стадии формирования")))</f>
        <v/>
      </c>
      <c r="DV9" s="82" t="str">
        <f>IF('Речевое развитие'!U9="","",IF('Речевое развитие'!U9&gt;1.5,"сформирован",IF('Речевое развитие'!U9&lt;0.5,"не сформирован", "в стадии формирования")))</f>
        <v/>
      </c>
      <c r="DW9" s="82" t="str">
        <f>IF('Художественно-эстетическое разв'!S10="","",IF('Художественно-эстетическое разв'!S10&gt;1.5,"сформирован",IF('Художественно-эстетическое разв'!S10&lt;0.5,"не сформирован", "в стадии формирования")))</f>
        <v/>
      </c>
      <c r="DX9" s="82" t="str">
        <f>IF('Художественно-эстетическое разв'!T10="","",IF('Художественно-эстетическое разв'!T10&gt;1.5,"сформирован",IF('Художественно-эстетическое разв'!T10&lt;0.5,"не сформирован", "в стадии формирования")))</f>
        <v/>
      </c>
      <c r="DY9" s="82" t="str">
        <f>IF('Физическое развитие'!T9="","",IF('Физическое развитие'!T9&gt;1.5,"сформирован",IF('Физическое развитие'!T9&lt;0.5,"не сформирован", "в стадии формирования")))</f>
        <v/>
      </c>
      <c r="DZ9" s="82" t="str">
        <f>IF('Физическое развитие'!U9="","",IF('Физическое развитие'!U9&gt;1.5,"сформирован",IF('Физическое развитие'!U9&lt;0.5,"не сформирован", "в стадии формирования")))</f>
        <v/>
      </c>
      <c r="EA9" s="82" t="str">
        <f>IF('Физическое развитие'!V9="","",IF('Физическое развитие'!V9&gt;1.5,"сформирован",IF('Физическое развитие'!V9&lt;0.5,"не сформирован", "в стадии формирования")))</f>
        <v/>
      </c>
      <c r="EB9" s="214" t="str">
        <f>IF('Социально-коммуникативное разви'!D10="","",IF('Социально-коммуникативное разви'!E10="","",IF('Социально-коммуникативное разви'!F10="","",IF('Социально-коммуникативное разви'!Q10="","",IF('Социально-коммуникативное разви'!R10="","",IF('Социально-коммуникативное разви'!S10="","",IF('Социально-коммуникативное разви'!T10="","",IF('Социально-коммуникативное разви'!Y10="","",IF('Социально-коммуникативное разви'!Z10="","",IF('Социально-коммуникативное разви'!AU10="","",IF('Социально-коммуникативное разви'!AZ10="","",IF('Социально-коммуникативное разви'!BA10="","",IF('Социально-коммуникативное разви'!BB10="","",IF('Познавательное развитие'!G10="","",IF('Познавательное развитие'!H10="","",IF('Познавательное развитие'!T10="","",IF('Познавательное развитие'!U10="","",IF('Познавательное развитие'!W10="","",IF('Познавательное развитие'!X10="","",IF('Познавательное развитие'!AB10="","",IF('Познавательное развитие'!AC10="","",IF('Познавательное развитие'!AD10="","",IF('Познавательное развитие'!AE10="","",IF('Познавательное развитие'!AF10="","",IF('Познавательное развитие'!AG10="","",IF('Познавательное развитие'!AI10="","",IF('Познавательное развитие'!AJ10="","",IF('Познавательное развитие'!AK10="","",IF('Познавательное развитие'!AL10="","",IF('Речевое развитие'!Q9="","",IF('Речевое развитие'!R9="","",IF('Речевое развитие'!S9="","",IF('Речевое развитие'!T9="","",IF('Речевое развитие'!U9="","",IF('Художественно-эстетическое разв'!S10="","",IF('Художественно-эстетическое разв'!T10="","",IF('Физическое развитие'!T9="","",IF('Физическое развитие'!U9="","",IF('Физическое развитие'!V9="","",('Социально-коммуникативное разви'!D10+'Социально-коммуникативное разви'!E10+'Социально-коммуникативное разви'!F10+'Социально-коммуникативное разви'!Q10+'Социально-коммуникативное разви'!R10+'Социально-коммуникативное разви'!S10+'Социально-коммуникативное разви'!T10+'Социально-коммуникативное разви'!Y10+'Социально-коммуникативное разви'!Z10+'Социально-коммуникативное разви'!AU10+'Социально-коммуникативное разви'!AZ10+'Социально-коммуникативное разви'!BA10+'Социально-коммуникативное разви'!BB10+'Познавательное развитие'!G10+'Познавательное развитие'!H10+'Познавательное развитие'!T10+'Познавательное развитие'!U10+'Познавательное развитие'!W10+'Познавательное развитие'!X10+'Познавательное развитие'!AB10+'Познавательное развитие'!AC10+'Познавательное развитие'!AD10+'Познавательное развитие'!AE10+'Познавательное развитие'!AF10+'Познавательное развитие'!AG10+'Познавательное развитие'!AI10+'Познавательное развитие'!AJ10+'Познавательное развитие'!AK10+'Познавательное развитие'!AL10+'Речевое развитие'!Q9+'Речевое развитие'!R9+'Речевое развитие'!S9+'Речевое развитие'!T9+'Речевое развитие'!U9+'Художественно-эстетическое разв'!S10+'Художественно-эстетическое разв'!T10+'Физическое развитие'!T9+'Физическое развитие'!U9+'Физическое развитие'!V9)/39)))))))))))))))))))))))))))))))))))))))</f>
        <v/>
      </c>
      <c r="EC9" s="82" t="str">
        <f t="shared" si="6"/>
        <v/>
      </c>
    </row>
    <row r="10" spans="1:133" x14ac:dyDescent="0.25">
      <c r="A10" s="89">
        <f>список!A8</f>
        <v>7</v>
      </c>
      <c r="B10" s="82" t="str">
        <f>IF(список!B8="","",список!B8)</f>
        <v/>
      </c>
      <c r="C10" s="82">
        <f>IF(список!C8="","",список!C8)</f>
        <v>0</v>
      </c>
      <c r="D10" s="82" t="str">
        <f>IF('Социально-коммуникативное разви'!AA11="","",IF('Социально-коммуникативное разви'!AA11&gt;1.5,"сформирован",IF('Социально-коммуникативное разви'!AA11&lt;0.5,"не сформирован", "в стадии формирования")))</f>
        <v/>
      </c>
      <c r="E10" s="82" t="str">
        <f>IF('Социально-коммуникативное разви'!AB11="","",IF('Социально-коммуникативное разви'!AB11&gt;1.5,"сформирован",IF('Социально-коммуникативное разви'!AB11&lt;0.5,"не сформирован", "в стадии формирования")))</f>
        <v/>
      </c>
      <c r="F10" s="82" t="str">
        <f>IF('Социально-коммуникативное разви'!AC11="","",IF('Социально-коммуникативное разви'!AC11&gt;1.5,"сформирован",IF('Социально-коммуникативное разви'!AC11&lt;0.5,"не сформирован", "в стадии формирования")))</f>
        <v/>
      </c>
      <c r="G10" s="82" t="str">
        <f>IF('Социально-коммуникативное разви'!AD11="","",IF('Социально-коммуникативное разви'!AD11&gt;1.5,"сформирован",IF('Социально-коммуникативное разви'!AD11&lt;0.5,"не сформирован", "в стадии формирования")))</f>
        <v/>
      </c>
      <c r="H10" s="82" t="str">
        <f>IF('Социально-коммуникативное разви'!AE11="","",IF('Социально-коммуникативное разви'!AE11&gt;1.5,"сформирован",IF('Социально-коммуникативное разви'!AE11&lt;0.5,"не сформирован", "в стадии формирования")))</f>
        <v/>
      </c>
      <c r="I10" s="82" t="str">
        <f>IF('Социально-коммуникативное разви'!AF11="","",IF('Социально-коммуникативное разви'!AF11&gt;1.5,"сформирован",IF('Социально-коммуникативное разви'!AF11&lt;0.5,"не сформирован", "в стадии формирования")))</f>
        <v/>
      </c>
      <c r="J10" s="82" t="str">
        <f>IF('Познавательное развитие'!D11="","",IF('Познавательное развитие'!D11&gt;1.5,"сформирован",IF('Познавательное развитие'!D11&lt;0.5,"не сформирован", "в стадии формирования")))</f>
        <v/>
      </c>
      <c r="K10" s="82" t="str">
        <f>IF('Познавательное развитие'!E11="","",IF('Познавательное развитие'!E11&gt;1.5,"сформирован",IF('Познавательное развитие'!E11&lt;0.5,"не сформирован", "в стадии формирования")))</f>
        <v/>
      </c>
      <c r="L10" s="82" t="str">
        <f>IF('Познавательное развитие'!F11="","",IF('Познавательное развитие'!F11&gt;1.5,"сформирован",IF('Познавательное развитие'!F11&lt;0.5,"не сформирован", "в стадии формирования")))</f>
        <v/>
      </c>
      <c r="M10" s="82" t="str">
        <f>IF('Познавательное развитие'!G11="","",IF('Познавательное развитие'!G11&gt;1.5,"сформирован",IF('Познавательное развитие'!G11&lt;0.5,"не сформирован", "в стадии формирования")))</f>
        <v/>
      </c>
      <c r="N10" s="82" t="str">
        <f>IF('Познавательное развитие'!H11="","",IF('Познавательное развитие'!H11&gt;1.5,"сформирован",IF('Познавательное развитие'!H11&lt;0.5,"не сформирован", "в стадии формирования")))</f>
        <v/>
      </c>
      <c r="O10" s="82" t="str">
        <f>IF('Познавательное развитие'!I11="","",IF('Познавательное развитие'!I11&gt;1.5,"сформирован",IF('Познавательное развитие'!I11&lt;0.5,"не сформирован", "в стадии формирования")))</f>
        <v/>
      </c>
      <c r="P10" s="82" t="str">
        <f>IF('Познавательное развитие'!J11="","",IF('Познавательное развитие'!J11&gt;1.5,"сформирован",IF('Познавательное развитие'!J11&lt;0.5,"не сформирован", "в стадии формирования")))</f>
        <v/>
      </c>
      <c r="Q10" s="82" t="str">
        <f>IF('Познавательное развитие'!K11="","",IF('Познавательное развитие'!K11&gt;1.5,"сформирован",IF('Познавательное развитие'!K11&lt;0.5,"не сформирован", "в стадии формирования")))</f>
        <v/>
      </c>
      <c r="R10" s="82" t="str">
        <f>IF('Художественно-эстетическое разв'!D11="","",IF('Художественно-эстетическое разв'!D11&gt;1.5,"сформирован",IF('Художественно-эстетическое разв'!D11&lt;0.5,"не сформирован", "в стадии формирования")))</f>
        <v/>
      </c>
      <c r="S10" s="82" t="str">
        <f>IF('Художественно-эстетическое разв'!E11="","",IF('Художественно-эстетическое разв'!E11&gt;1.5,"сформирован",IF('Художественно-эстетическое разв'!E11&lt;0.5,"не сформирован", "в стадии формирования")))</f>
        <v/>
      </c>
      <c r="T10" s="82" t="str">
        <f>IF('Художественно-эстетическое разв'!F11="","",IF('Художественно-эстетическое разв'!F11&gt;1.5,"сформирован",IF('Художественно-эстетическое разв'!F11&lt;0.5,"не сформирован", "в стадии формирования")))</f>
        <v/>
      </c>
      <c r="U10" s="82" t="str">
        <f>IF('Художественно-эстетическое разв'!G11="","",IF('Художественно-эстетическое разв'!G11&gt;1.5,"сформирован",IF('Художественно-эстетическое разв'!G11&lt;0.5,"не сформирован", "в стадии формирования")))</f>
        <v/>
      </c>
      <c r="V10" s="82" t="str">
        <f>IF('Художественно-эстетическое разв'!H11="","",IF('Художественно-эстетическое разв'!H11&gt;1.5,"сформирован",IF('Художественно-эстетическое разв'!H11&lt;0.5,"не сформирован", "в стадии формирования")))</f>
        <v/>
      </c>
      <c r="W10" s="82" t="str">
        <f>IF('Художественно-эстетическое разв'!I11="","",IF('Художественно-эстетическое разв'!I11&gt;1.5,"сформирован",IF('Художественно-эстетическое разв'!I11&lt;0.5,"не сформирован", "в стадии формирования")))</f>
        <v/>
      </c>
      <c r="X10" s="82" t="str">
        <f>IF('Художественно-эстетическое разв'!J11="","",IF('Художественно-эстетическое разв'!J11&gt;1.5,"сформирован",IF('Художественно-эстетическое разв'!J11&lt;0.5,"не сформирован", "в стадии формирования")))</f>
        <v/>
      </c>
      <c r="Y10" s="82" t="str">
        <f>IF('Физическое развитие'!W10="","",IF('Физическое развитие'!W10&gt;1.5,"сформирован",IF('Физическое развитие'!W10&lt;0.5,"не сформирован", "в стадии формирования")))</f>
        <v/>
      </c>
      <c r="Z10" s="214" t="str">
        <f>IF('Социально-коммуникативное разви'!AA11="","",IF('Социально-коммуникативное разви'!AF11="","",IF('Социально-коммуникативное разви'!AG11="","",IF('Социально-коммуникативное разви'!AH11="","",IF('Социально-коммуникативное разви'!AJ11="","",IF('Социально-коммуникативное разви'!AK11="","",IF('Познавательное развитие'!D11="","",IF('Познавательное развитие'!I11="","",IF('Познавательное развитие'!M11="","",IF('Познавательное развитие'!N11="","",IF('Познавательное развитие'!O11="","",IF('Познавательное развитие'!P11="","",IF('Познавательное развитие'!Q11="","",IF('Познавательное развитие'!Y11="","",IF('Художественно-эстетическое разв'!D11="","",IF('Художественно-эстетическое разв'!G11="","",IF('Художественно-эстетическое разв'!H11="","",IF('Художественно-эстетическое разв'!I11="","",IF('Физическое развитие'!W10="","",IF('Художественно-эстетическое разв'!L11="","",IF('Художественно-эстетическое разв'!M11="","",IF('Художественно-эстетическое разв'!U11="","",('Социально-коммуникативное разви'!AA11+'Социально-коммуникативное разви'!AF11+'Социально-коммуникативное разви'!AG11+'Социально-коммуникативное разви'!AH11+'Социально-коммуникативное разви'!AJ11+'Социально-коммуникативное разви'!AK11+'Познавательное развитие'!D11+'Познавательное развитие'!I11+'Познавательное развитие'!M11+'Познавательное развитие'!N11+'Познавательное развитие'!O11+'Познавательное развитие'!P11+'Познавательное развитие'!Q11+'Познавательное развитие'!Y11+'Художественно-эстетическое разв'!D11+'Художественно-эстетическое разв'!G11+'Художественно-эстетическое разв'!H11+'Художественно-эстетическое разв'!I11+'Художественно-эстетическое разв'!L11+'Художественно-эстетическое разв'!M11+'Художественно-эстетическое разв'!U11+'Физическое развитие'!W10)/22))))))))))))))))))))))</f>
        <v/>
      </c>
      <c r="AA10" s="82" t="str">
        <f t="shared" si="0"/>
        <v/>
      </c>
      <c r="AB10" s="82" t="str">
        <f>IF('Социально-коммуникативное разви'!G11="","",IF('Социально-коммуникативное разви'!G11&gt;1.5,"сформирован",IF('Социально-коммуникативное разви'!G11&lt;0.5,"не сформирован", "в стадии формирования")))</f>
        <v/>
      </c>
      <c r="AC10" s="82" t="str">
        <f>IF('Социально-коммуникативное разви'!H11="","",IF('Социально-коммуникативное разви'!H11&gt;1.5,"сформирован",IF('Социально-коммуникативное разви'!H11&lt;0.5,"не сформирован", "в стадии формирования")))</f>
        <v/>
      </c>
      <c r="AD10" s="82" t="str">
        <f>IF('Социально-коммуникативное разви'!I11="","",IF('Социально-коммуникативное разви'!I11&gt;1.5,"сформирован",IF('Социально-коммуникативное разви'!I11&lt;0.5,"не сформирован", "в стадии формирования")))</f>
        <v/>
      </c>
      <c r="AE10" s="82" t="str">
        <f>IF('Социально-коммуникативное разви'!J11="","",IF('Социально-коммуникативное разви'!J11&gt;1.5,"сформирован",IF('Социально-коммуникативное разви'!J11&lt;0.5,"не сформирован", "в стадии формирования")))</f>
        <v/>
      </c>
      <c r="AF10" s="82" t="str">
        <f>IF('Социально-коммуникативное разви'!K11="","",IF('Социально-коммуникативное разви'!K11&gt;1.5,"сформирован",IF('Социально-коммуникативное разви'!K11&lt;0.5,"не сформирован", "в стадии формирования")))</f>
        <v/>
      </c>
      <c r="AG10" s="82" t="str">
        <f>IF('Социально-коммуникативное разви'!L11="","",IF('Социально-коммуникативное разви'!L11&gt;1.5,"сформирован",IF('Социально-коммуникативное разви'!L11&lt;0.5,"не сформирован", "в стадии формирования")))</f>
        <v/>
      </c>
      <c r="AH10" s="82" t="str">
        <f>IF('Социально-коммуникативное разви'!M11="","",IF('Социально-коммуникативное разви'!M11&gt;1.5,"сформирован",IF('Социально-коммуникативное разви'!M11&lt;0.5,"не сформирован", "в стадии формирования")))</f>
        <v/>
      </c>
      <c r="AI10" s="82" t="str">
        <f>IF('Познавательное развитие'!V11="","",IF('Познавательное развитие'!V11&gt;1.5,"сформирован",IF('Познавательное развитие'!V11&lt;0.5,"не сформирован", "в стадии формирования")))</f>
        <v/>
      </c>
      <c r="AJ10" s="82" t="str">
        <f>IF('Художественно-эстетическое разв'!Z11="","",IF('Художественно-эстетическое разв'!Z11&gt;1.5,"сформирован",IF('Художественно-эстетическое разв'!Z11&lt;0.5,"не сформирован", "в стадии формирования")))</f>
        <v/>
      </c>
      <c r="AK10" s="82" t="str">
        <f>IF('Художественно-эстетическое разв'!AA11="","",IF('Художественно-эстетическое разв'!AA11&gt;1.5,"сформирован",IF('Художественно-эстетическое разв'!AA11&lt;0.5,"не сформирован", "в стадии формирования")))</f>
        <v/>
      </c>
      <c r="AL10" s="214" t="str">
        <f>IF('Социально-коммуникативное разви'!G11="","",IF('Социально-коммуникативное разви'!H11="","",IF('Социально-коммуникативное разви'!I11="","",IF('Социально-коммуникативное разви'!J11="","",IF('Социально-коммуникативное разви'!K11="","",IF('Социально-коммуникативное разви'!L11="","",IF('Социально-коммуникативное разви'!X11="","",IF('Познавательное развитие'!V11="","",IF('Художественно-эстетическое разв'!Z11="","",IF('Художественно-эстетическое разв'!AE11="","",('Социально-коммуникативное разви'!G11+'Социально-коммуникативное разви'!H11+'Социально-коммуникативное разви'!I11+'Социально-коммуникативное разви'!J11+'Социально-коммуникативное разви'!K11+'Социально-коммуникативное разви'!L11+'Социально-коммуникативное разви'!X11+'Познавательное развитие'!V11+'Художественно-эстетическое разв'!Z11+'Художественно-эстетическое разв'!AE11)/10))))))))))</f>
        <v/>
      </c>
      <c r="AM10" s="82" t="str">
        <f t="shared" si="1"/>
        <v/>
      </c>
      <c r="AN10" s="82" t="str">
        <f>IF('Социально-коммуникативное разви'!U11="","",IF('Социально-коммуникативное разви'!U11&gt;1.5,"сформирован",IF('Социально-коммуникативное разви'!U11&lt;0.5,"не сформирован", "в стадии формирования")))</f>
        <v/>
      </c>
      <c r="AO10" s="82" t="str">
        <f>IF('Социально-коммуникативное разви'!V11="","",IF('Социально-коммуникативное разви'!V11&gt;1.5,"сформирован",IF('Социально-коммуникативное разви'!V11&lt;0.5,"не сформирован", "в стадии формирования")))</f>
        <v/>
      </c>
      <c r="AP10" s="82" t="str">
        <f>IF('Социально-коммуникативное разви'!W11="","",IF('Социально-коммуникативное разви'!W11&gt;1.5,"сформирован",IF('Социально-коммуникативное разви'!W11&lt;0.5,"не сформирован", "в стадии формирования")))</f>
        <v/>
      </c>
      <c r="AQ10" s="82" t="str">
        <f>IF('Художественно-эстетическое разв'!Y11="","",IF('Художественно-эстетическое разв'!Y11&gt;1.5,"сформирован",IF('Художественно-эстетическое разв'!Y11&lt;0.5,"не сформирован", "в стадии формирования")))</f>
        <v/>
      </c>
      <c r="AR10" s="82" t="str">
        <f>IF('Художественно-эстетическое разв'!Z11="","",IF('Художественно-эстетическое разв'!Z11&gt;1.5,"сформирован",IF('Художественно-эстетическое разв'!Z11&lt;0.5,"не сформирован", "в стадии формирования")))</f>
        <v/>
      </c>
      <c r="AS10" s="214" t="str">
        <f>IF('Социально-коммуникативное разви'!U11="","",IF('Социально-коммуникативное разви'!V11="","",IF('Социально-коммуникативное разви'!W11="","",IF('Художественно-эстетическое разв'!AC11="","",IF('Художественно-эстетическое разв'!AD11="","",('Социально-коммуникативное разви'!U11+'Социально-коммуникативное разви'!V11+'Социально-коммуникативное разви'!W11+'Художественно-эстетическое разв'!AC11+'Художественно-эстетическое разв'!AD11)/5)))))</f>
        <v/>
      </c>
      <c r="AT10" s="82" t="str">
        <f t="shared" si="2"/>
        <v/>
      </c>
      <c r="AU10" s="82" t="str">
        <f>IF('Речевое развитие'!D10="","",IF('Речевое развитие'!D10&gt;1.5,"сформирован",IF('Речевое развитие'!D10&lt;0.5,"не сформирован", "в стадии формирования")))</f>
        <v/>
      </c>
      <c r="AV10" s="82" t="str">
        <f>IF('Речевое развитие'!E10="","",IF('Речевое развитие'!E10&gt;1.5,"сформирован",IF('Речевое развитие'!E10&lt;0.5,"не сформирован", "в стадии формирования")))</f>
        <v/>
      </c>
      <c r="AW10" s="82" t="str">
        <f>IF('Речевое развитие'!F10="","",IF('Речевое развитие'!F10&gt;1.5,"сформирован",IF('Речевое развитие'!F10&lt;0.5,"не сформирован", "в стадии формирования")))</f>
        <v/>
      </c>
      <c r="AX10" s="82" t="str">
        <f>IF('Речевое развитие'!G10="","",IF('Речевое развитие'!G10&gt;1.5,"сформирован",IF('Речевое развитие'!G10&lt;0.5,"не сформирован", "в стадии формирования")))</f>
        <v/>
      </c>
      <c r="AY10" s="82" t="str">
        <f>IF('Речевое развитие'!H10="","",IF('Речевое развитие'!H10&gt;1.5,"сформирован",IF('Речевое развитие'!H10&lt;0.5,"не сформирован", "в стадии формирования")))</f>
        <v/>
      </c>
      <c r="AZ10" s="82" t="str">
        <f>IF('Речевое развитие'!I10="","",IF('Речевое развитие'!I10&gt;1.5,"сформирован",IF('Речевое развитие'!I10&lt;0.5,"не сформирован", "в стадии формирования")))</f>
        <v/>
      </c>
      <c r="BA10" s="82" t="str">
        <f>IF('Речевое развитие'!J10="","",IF('Речевое развитие'!J10&gt;1.5,"сформирован",IF('Речевое развитие'!J10&lt;0.5,"не сформирован", "в стадии формирования")))</f>
        <v/>
      </c>
      <c r="BB10" s="82" t="str">
        <f>IF('Речевое развитие'!K10="","",IF('Речевое развитие'!K10&gt;1.5,"сформирован",IF('Речевое развитие'!K10&lt;0.5,"не сформирован", "в стадии формирования")))</f>
        <v/>
      </c>
      <c r="BC10" s="82" t="str">
        <f>IF('Речевое развитие'!L10="","",IF('Речевое развитие'!L10&gt;1.5,"сформирован",IF('Речевое развитие'!L10&lt;0.5,"не сформирован", "в стадии формирования")))</f>
        <v/>
      </c>
      <c r="BD10" s="82" t="str">
        <f>IF('Речевое развитие'!M10="","",IF('Речевое развитие'!M10&gt;1.5,"сформирован",IF('Речевое развитие'!M10&lt;0.5,"не сформирован", "в стадии формирования")))</f>
        <v/>
      </c>
      <c r="BE10" s="82" t="str">
        <f>IF('Речевое развитие'!N10="","",IF('Речевое развитие'!N10&gt;1.5,"сформирован",IF('Речевое развитие'!N10&lt;0.5,"не сформирован", "в стадии формирования")))</f>
        <v/>
      </c>
      <c r="BF10" s="214" t="str">
        <f>IF('Речевое развитие'!D10="","",IF('Речевое развитие'!E10="","",IF('Речевое развитие'!F10="","",IF('Речевое развитие'!G10="","",IF('Речевое развитие'!H10="","",IF('Речевое развитие'!I10="","",IF('Речевое развитие'!J10="","",IF('Речевое развитие'!K10="","",IF('Речевое развитие'!L10="","",IF('Речевое развитие'!M10="","",IF('Речевое развитие'!N10="","",('Речевое развитие'!D10+'Речевое развитие'!E10+'Речевое развитие'!F10+'Речевое развитие'!G10+'Речевое развитие'!H10+'Речевое развитие'!I10+'Речевое развитие'!J10+'Речевое развитие'!K10+'Речевое развитие'!L10+'Речевое развитие'!M10+'Речевое развитие'!N10)/11)))))))))))</f>
        <v/>
      </c>
      <c r="BG10" s="82" t="str">
        <f t="shared" si="3"/>
        <v/>
      </c>
      <c r="BH10" s="82" t="str">
        <f>IF('Художественно-эстетическое разв'!Y11="","",IF('Художественно-эстетическое разв'!Y11&gt;1.5,"сформирован",IF('Художественно-эстетическое разв'!Y11&lt;0.5,"не сформирован", "в стадии формирования")))</f>
        <v/>
      </c>
      <c r="BI10" s="82" t="str">
        <f>IF('Физическое развитие'!D10="","",IF('Физическое развитие'!D10&gt;1.5,"сформирован",IF('Физическое развитие'!D10&lt;0.5,"не сформирован", "в стадии формирования")))</f>
        <v/>
      </c>
      <c r="BJ10" s="82" t="str">
        <f>IF('Физическое развитие'!E10="","",IF('Физическое развитие'!E10&gt;1.5,"сформирован",IF('Физическое развитие'!E10&lt;0.5,"не сформирован", "в стадии формирования")))</f>
        <v/>
      </c>
      <c r="BK10" s="82" t="str">
        <f>IF('Физическое развитие'!F10="","",IF('Физическое развитие'!F10&gt;1.5,"сформирован",IF('Физическое развитие'!F10&lt;0.5,"не сформирован", "в стадии формирования")))</f>
        <v/>
      </c>
      <c r="BL10" s="82" t="str">
        <f>IF('Физическое развитие'!G10="","",IF('Физическое развитие'!G10&gt;1.5,"сформирован",IF('Физическое развитие'!G10&lt;0.5,"не сформирован", "в стадии формирования")))</f>
        <v/>
      </c>
      <c r="BM10" s="82" t="str">
        <f>IF('Физическое развитие'!H10="","",IF('Физическое развитие'!H10&gt;1.5,"сформирован",IF('Физическое развитие'!H10&lt;0.5,"не сформирован", "в стадии формирования")))</f>
        <v/>
      </c>
      <c r="BN10" s="82" t="str">
        <f>IF('Физическое развитие'!I10="","",IF('Физическое развитие'!I10&gt;1.5,"сформирован",IF('Физическое развитие'!I10&lt;0.5,"не сформирован", "в стадии формирования")))</f>
        <v/>
      </c>
      <c r="BO10" s="82" t="str">
        <f>IF('Физическое развитие'!J10="","",IF('Физическое развитие'!J10&gt;1.5,"сформирован",IF('Физическое развитие'!J10&lt;0.5,"не сформирован", "в стадии формирования")))</f>
        <v/>
      </c>
      <c r="BP10" s="82" t="str">
        <f>IF('Физическое развитие'!K10="","",IF('Физическое развитие'!K10&gt;1.5,"сформирован",IF('Физическое развитие'!K10&lt;0.5,"не сформирован", "в стадии формирования")))</f>
        <v/>
      </c>
      <c r="BQ10" s="82" t="str">
        <f>IF('Физическое развитие'!L10="","",IF('Физическое развитие'!L10&gt;1.5,"сформирован",IF('Физическое развитие'!L10&lt;0.5,"не сформирован", "в стадии формирования")))</f>
        <v/>
      </c>
      <c r="BR10" s="82" t="str">
        <f>IF('Физическое развитие'!M10="","",IF('Физическое развитие'!M10&gt;1.5,"сформирован",IF('Физическое развитие'!M10&lt;0.5,"не сформирован", "в стадии формирования")))</f>
        <v/>
      </c>
      <c r="BS10" s="82" t="str">
        <f>IF('Физическое развитие'!N10="","",IF('Физическое развитие'!N10&gt;1.5,"сформирован",IF('Физическое развитие'!N10&lt;0.5,"не сформирован", "в стадии формирования")))</f>
        <v/>
      </c>
      <c r="BT10" s="82" t="str">
        <f>IF('Физическое развитие'!O10="","",IF('Физическое развитие'!O10&gt;1.5,"сформирован",IF('Физическое развитие'!O10&lt;0.5,"не сформирован", "в стадии формирования")))</f>
        <v/>
      </c>
      <c r="BU10" s="82" t="str">
        <f>IF('Физическое развитие'!P10="","",IF('Физическое развитие'!P10&gt;1.5,"сформирован",IF('Физическое развитие'!P10&lt;0.5,"не сформирован", "в стадии формирования")))</f>
        <v/>
      </c>
      <c r="BV10" s="214" t="str">
        <f>IF('Художественно-эстетическое разв'!Y11="","",IF('Физическое развитие'!D10="","",IF('Физическое развитие'!E10="","",IF('Физическое развитие'!F10="","",IF('Физическое развитие'!H10="","",IF('Физическое развитие'!I10="","",IF('Физическое развитие'!J10="","",IF('Физическое развитие'!L10="","",IF('Физическое развитие'!M10="","",IF('Физическое развитие'!G10="","",IF('Физическое развитие'!N10="","",IF('Физическое развитие'!O10="","",IF('Физическое развитие'!P10="","",IF('Физическое развитие'!Q10="","",('Художественно-эстетическое разв'!Y11+'Физическое развитие'!D10+'Физическое развитие'!E10+'Физическое развитие'!F10+'Физическое развитие'!H10+'Физическое развитие'!I10+'Физическое развитие'!J10+'Физическое развитие'!L10+'Физическое развитие'!M10+'Физическое развитие'!G10+'Физическое развитие'!N10+'Физическое развитие'!O10+'Физическое развитие'!P10+'Физическое развитие'!Q10)/14))))))))))))))</f>
        <v/>
      </c>
      <c r="BW10" s="82" t="str">
        <f t="shared" si="4"/>
        <v/>
      </c>
      <c r="BX10" s="82" t="str">
        <f>IF('Социально-коммуникативное разви'!M11="","",IF('Социально-коммуникативное разви'!M11&gt;1.5,"сформирован",IF('Социально-коммуникативное разви'!M11&lt;0.5,"не сформирован", "в стадии формирования")))</f>
        <v/>
      </c>
      <c r="BY10" s="82" t="str">
        <f>IF('Социально-коммуникативное разви'!N11="","",IF('Социально-коммуникативное разви'!N11&gt;1.5,"сформирован",IF('Социально-коммуникативное разви'!N11&lt;0.5,"не сформирован", "в стадии формирования")))</f>
        <v/>
      </c>
      <c r="BZ10" s="82" t="str">
        <f>IF('Социально-коммуникативное разви'!O11="","",IF('Социально-коммуникативное разви'!O11&gt;1.5,"сформирован",IF('Социально-коммуникативное разви'!O11&lt;0.5,"не сформирован", "в стадии формирования")))</f>
        <v/>
      </c>
      <c r="CA10" s="82" t="str">
        <f>IF('Социально-коммуникативное разви'!P11="","",IF('Социально-коммуникативное разви'!P11&gt;1.5,"сформирован",IF('Социально-коммуникативное разви'!P11&lt;0.5,"не сформирован", "в стадии формирования")))</f>
        <v/>
      </c>
      <c r="CB10" s="82" t="str">
        <f>IF('Социально-коммуникативное разви'!Q11="","",IF('Социально-коммуникативное разви'!Q11&gt;1.5,"сформирован",IF('Социально-коммуникативное разви'!Q11&lt;0.5,"не сформирован", "в стадии формирования")))</f>
        <v/>
      </c>
      <c r="CC10" s="82" t="str">
        <f>IF('Социально-коммуникативное разви'!R11="","",IF('Социально-коммуникативное разви'!R11&gt;1.5,"сформирован",IF('Социально-коммуникативное разви'!R11&lt;0.5,"не сформирован", "в стадии формирования")))</f>
        <v/>
      </c>
      <c r="CD10" s="82" t="str">
        <f>IF('Социально-коммуникативное разви'!S11="","",IF('Социально-коммуникативное разви'!S11&gt;1.5,"сформирован",IF('Социально-коммуникативное разви'!S11&lt;0.5,"не сформирован", "в стадии формирования")))</f>
        <v/>
      </c>
      <c r="CE10" s="82" t="str">
        <f>IF('Социально-коммуникативное разви'!T11="","",IF('Социально-коммуникативное разви'!T11&gt;1.5,"сформирован",IF('Социально-коммуникативное разви'!T11&lt;0.5,"не сформирован", "в стадии формирования")))</f>
        <v/>
      </c>
      <c r="CF10" s="82" t="str">
        <f>IF('Социально-коммуникативное разви'!U11="","",IF('Социально-коммуникативное разви'!U11&gt;1.5,"сформирован",IF('Социально-коммуникативное разви'!U11&lt;0.5,"не сформирован", "в стадии формирования")))</f>
        <v/>
      </c>
      <c r="CG10" s="82" t="str">
        <f>IF('Социально-коммуникативное разви'!V11="","",IF('Социально-коммуникативное разви'!V11&gt;1.5,"сформирован",IF('Социально-коммуникативное разви'!V11&lt;0.5,"не сформирован", "в стадии формирования")))</f>
        <v/>
      </c>
      <c r="CH10" s="82" t="str">
        <f>IF('Социально-коммуникативное разви'!W11="","",IF('Социально-коммуникативное разви'!W11&gt;1.5,"сформирован",IF('Социально-коммуникативное разви'!W11&lt;0.5,"не сформирован", "в стадии формирования")))</f>
        <v/>
      </c>
      <c r="CI10" s="82" t="str">
        <f>IF('Социально-коммуникативное разви'!X11="","",IF('Социально-коммуникативное разви'!X11&gt;1.5,"сформирован",IF('Социально-коммуникативное разви'!X11&lt;0.5,"не сформирован", "в стадии формирования")))</f>
        <v/>
      </c>
      <c r="CJ10" s="82" t="str">
        <f>IF('Социально-коммуникативное разви'!Y11="","",IF('Социально-коммуникативное разви'!Y11&gt;1.5,"сформирован",IF('Социально-коммуникативное разви'!Y11&lt;0.5,"не сформирован", "в стадии формирования")))</f>
        <v/>
      </c>
      <c r="CK10" s="82" t="str">
        <f>IF('Социально-коммуникативное разви'!Z11="","",IF('Социально-коммуникативное разви'!Z11&gt;1.5,"сформирован",IF('Социально-коммуникативное разви'!Z11&lt;0.5,"не сформирован", "в стадии формирования")))</f>
        <v/>
      </c>
      <c r="CL10" s="82" t="str">
        <f>IF('Физическое развитие'!K10="","",IF('Физическое развитие'!K10&gt;1.5,"сформирован",IF('Физическое развитие'!K10&lt;0.5,"не сформирован", "в стадии формирования")))</f>
        <v/>
      </c>
      <c r="CM10" s="214" t="str">
        <f>IF('Социально-коммуникативное разви'!M11="","",IF('Социально-коммуникативное разви'!N11="","",IF('Социально-коммуникативное разви'!AI11="","",IF('Социально-коммуникативное разви'!AN11="","",IF('Социально-коммуникативное разви'!AO11="","",IF('Социально-коммуникативное разви'!AP11="","",IF('Социально-коммуникативное разви'!AQ11="","",IF('Социально-коммуникативное разви'!AR11="","",IF('Социально-коммуникативное разви'!AS11="","",IF('Социально-коммуникативное разви'!AT11="","",IF('Социально-коммуникативное разви'!AV11="","",IF('Социально-коммуникативное разви'!AW11="","",IF('Социально-коммуникативное разви'!AX11="","",IF('Социально-коммуникативное разви'!AY11="","",IF('Физическое развитие'!K10="","",('Социально-коммуникативное разви'!M11+'Социально-коммуникативное разви'!N11+'Социально-коммуникативное разви'!AI11+'Социально-коммуникативное разви'!AN11+'Социально-коммуникативное разви'!AO11+'Социально-коммуникативное разви'!AP11+'Социально-коммуникативное разви'!AQ11+'Социально-коммуникативное разви'!AR11+'Социально-коммуникативное разви'!AS11+'Социально-коммуникативное разви'!AT11+'Социально-коммуникативное разви'!AV11+'Социально-коммуникативное разви'!AW11+'Социально-коммуникативное разви'!AX11+'Социально-коммуникативное разви'!AY11+'Физическое развитие'!K10)/15)))))))))))))))</f>
        <v/>
      </c>
      <c r="CN10" s="82" t="str">
        <f t="shared" si="5"/>
        <v/>
      </c>
      <c r="CO10" s="82" t="str">
        <f>IF('Социально-коммуникативное разви'!D11="","",IF('Социально-коммуникативное разви'!D11&gt;1.5,"сформирован",IF('Социально-коммуникативное разви'!D11&lt;0.5,"не сформирован", "в стадии формирования")))</f>
        <v/>
      </c>
      <c r="CP10" s="82" t="str">
        <f>IF('Социально-коммуникативное разви'!E11="","",IF('Социально-коммуникативное разви'!E11&gt;1.5,"сформирован",IF('Социально-коммуникативное разви'!E11&lt;0.5,"не сформирован", "в стадии формирования")))</f>
        <v/>
      </c>
      <c r="CQ10" s="82" t="str">
        <f>IF('Социально-коммуникативное разви'!F11="","",IF('Социально-коммуникативное разви'!F11&gt;1.5,"сформирован",IF('Социально-коммуникативное разви'!F11&lt;0.5,"не сформирован", "в стадии формирования")))</f>
        <v/>
      </c>
      <c r="CR10" s="82" t="str">
        <f>IF('Социально-коммуникативное разви'!Q11="","",IF('Социально-коммуникативное разви'!Q11&gt;1.5,"сформирован",IF('Социально-коммуникативное разви'!Q11&lt;0.5,"не сформирован", "в стадии формирования")))</f>
        <v/>
      </c>
      <c r="CS10" s="82" t="str">
        <f>IF('Социально-коммуникативное разви'!R11="","",IF('Социально-коммуникативное разви'!R11&gt;1.5,"сформирован",IF('Социально-коммуникативное разви'!R11&lt;0.5,"не сформирован", "в стадии формирования")))</f>
        <v/>
      </c>
      <c r="CT10" s="82" t="str">
        <f>IF('Социально-коммуникативное разви'!S11="","",IF('Социально-коммуникативное разви'!S11&gt;1.5,"сформирован",IF('Социально-коммуникативное разви'!S11&lt;0.5,"не сформирован", "в стадии формирования")))</f>
        <v/>
      </c>
      <c r="CU10" s="82" t="str">
        <f>IF('Социально-коммуникативное разви'!T11="","",IF('Социально-коммуникативное разви'!T11&gt;1.5,"сформирован",IF('Социально-коммуникативное разви'!T11&lt;0.5,"не сформирован", "в стадии формирования")))</f>
        <v/>
      </c>
      <c r="CV10" s="82" t="str">
        <f>IF('Социально-коммуникативное разви'!Y11="","",IF('Социально-коммуникативное разви'!Y11&gt;1.5,"сформирован",IF('Социально-коммуникативное разви'!Y11&lt;0.5,"не сформирован", "в стадии формирования")))</f>
        <v/>
      </c>
      <c r="CW10" s="82" t="str">
        <f>IF('Социально-коммуникативное разви'!Z11="","",IF('Социально-коммуникативное разви'!Z11&gt;1.5,"сформирован",IF('Социально-коммуникативное разви'!Z11&lt;0.5,"не сформирован", "в стадии формирования")))</f>
        <v/>
      </c>
      <c r="CX10" s="82" t="str">
        <f>IF('Социально-коммуникативное разви'!AU11="","",IF('Социально-коммуникативное разви'!AU11&gt;1.5,"сформирован",IF('Социально-коммуникативное разви'!AU11&lt;0.5,"не сформирован", "в стадии формирования")))</f>
        <v/>
      </c>
      <c r="CY10" s="82" t="str">
        <f>IF('Социально-коммуникативное разви'!AZ11="","",IF('Социально-коммуникативное разви'!AZ11&gt;1.5,"сформирован",IF('Социально-коммуникативное разви'!AZ11&lt;0.5,"не сформирован", "в стадии формирования")))</f>
        <v/>
      </c>
      <c r="CZ10" s="82" t="str">
        <f>IF('Социально-коммуникативное разви'!BA11="","",IF('Социально-коммуникативное разви'!BA11&gt;1.5,"сформирован",IF('Социально-коммуникативное разви'!BA11&lt;0.5,"не сформирован", "в стадии формирования")))</f>
        <v/>
      </c>
      <c r="DA10" s="82" t="str">
        <f>IF('Социально-коммуникативное разви'!BB11="","",IF('Социально-коммуникативное разви'!BB11&gt;1.5,"сформирован",IF('Социально-коммуникативное разви'!BB11&lt;0.5,"не сформирован", "в стадии формирования")))</f>
        <v/>
      </c>
      <c r="DB10" s="82" t="str">
        <f>IF('Познавательное развитие'!G11="","",IF('Познавательное развитие'!G11&gt;1.5,"сформирован",IF('Познавательное развитие'!G11&lt;0.5,"не сформирован", "в стадии формирования")))</f>
        <v/>
      </c>
      <c r="DC10" s="82" t="str">
        <f>IF('Познавательное развитие'!H11="","",IF('Познавательное развитие'!H11&gt;1.5,"сформирован",IF('Познавательное развитие'!H11&lt;0.5,"не сформирован", "в стадии формирования")))</f>
        <v/>
      </c>
      <c r="DD10" s="82" t="str">
        <f>IF('Познавательное развитие'!T11="","",IF('Познавательное развитие'!T11&gt;1.5,"сформирован",IF('Познавательное развитие'!T11&lt;0.5,"не сформирован", "в стадии формирования")))</f>
        <v/>
      </c>
      <c r="DE10" s="82" t="str">
        <f>IF('Познавательное развитие'!U11="","",IF('Познавательное развитие'!U11&gt;1.5,"сформирован",IF('Познавательное развитие'!U11&lt;0.5,"не сформирован", "в стадии формирования")))</f>
        <v/>
      </c>
      <c r="DF10" s="82" t="str">
        <f>IF('Познавательное развитие'!W11="","",IF('Познавательное развитие'!W11&gt;1.5,"сформирован",IF('Познавательное развитие'!W11&lt;0.5,"не сформирован", "в стадии формирования")))</f>
        <v/>
      </c>
      <c r="DG10" s="82" t="str">
        <f>IF('Познавательное развитие'!X11="","",IF('Познавательное развитие'!X11&gt;1.5,"сформирован",IF('Познавательное развитие'!X11&lt;0.5,"не сформирован", "в стадии формирования")))</f>
        <v/>
      </c>
      <c r="DH10" s="82" t="str">
        <f>IF('Познавательное развитие'!AB11="","",IF('Познавательное развитие'!AB11&gt;1.5,"сформирован",IF('Познавательное развитие'!AB11&lt;0.5,"не сформирован", "в стадии формирования")))</f>
        <v/>
      </c>
      <c r="DI10" s="82" t="str">
        <f>IF('Познавательное развитие'!AC11="","",IF('Познавательное развитие'!AC11&gt;1.5,"сформирован",IF('Познавательное развитие'!AC11&lt;0.5,"не сформирован", "в стадии формирования")))</f>
        <v/>
      </c>
      <c r="DJ10" s="82" t="str">
        <f>IF('Познавательное развитие'!AD11="","",IF('Познавательное развитие'!AD11&gt;1.5,"сформирован",IF('Познавательное развитие'!AD11&lt;0.5,"не сформирован", "в стадии формирования")))</f>
        <v/>
      </c>
      <c r="DK10" s="82" t="str">
        <f>IF('Познавательное развитие'!AE11="","",IF('Познавательное развитие'!AE11&gt;1.5,"сформирован",IF('Познавательное развитие'!AE11&lt;0.5,"не сформирован", "в стадии формирования")))</f>
        <v/>
      </c>
      <c r="DL10" s="82" t="str">
        <f>IF('Познавательное развитие'!AF11="","",IF('Познавательное развитие'!AF11&gt;1.5,"сформирован",IF('Познавательное развитие'!AF11&lt;0.5,"не сформирован", "в стадии формирования")))</f>
        <v/>
      </c>
      <c r="DM10" s="82" t="str">
        <f>IF('Познавательное развитие'!AG11="","",IF('Познавательное развитие'!AG11&gt;1.5,"сформирован",IF('Познавательное развитие'!AG11&lt;0.5,"не сформирован", "в стадии формирования")))</f>
        <v/>
      </c>
      <c r="DN10" s="82" t="str">
        <f>IF('Познавательное развитие'!AI11="","",IF('Познавательное развитие'!AI11&gt;1.5,"сформирован",IF('Познавательное развитие'!AI11&lt;0.5,"не сформирован", "в стадии формирования")))</f>
        <v/>
      </c>
      <c r="DO10" s="82" t="str">
        <f>IF('Познавательное развитие'!AJ11="","",IF('Познавательное развитие'!AJ11&gt;1.5,"сформирован",IF('Познавательное развитие'!AJ11&lt;0.5,"не сформирован", "в стадии формирования")))</f>
        <v/>
      </c>
      <c r="DP10" s="82" t="str">
        <f>IF('Познавательное развитие'!AK11="","",IF('Познавательное развитие'!AK11&gt;1.5,"сформирован",IF('Познавательное развитие'!AK11&lt;0.5,"не сформирован", "в стадии формирования")))</f>
        <v/>
      </c>
      <c r="DQ10" s="82" t="str">
        <f>IF('Познавательное развитие'!AL11="","",IF('Познавательное развитие'!AL11&gt;1.5,"сформирован",IF('Познавательное развитие'!AL11&lt;0.5,"не сформирован", "в стадии формирования")))</f>
        <v/>
      </c>
      <c r="DR10" s="82" t="str">
        <f>IF('Речевое развитие'!Q10="","",IF('Речевое развитие'!Q10&gt;1.5,"сформирован",IF('Речевое развитие'!Q10&lt;0.5,"не сформирован", "в стадии формирования")))</f>
        <v/>
      </c>
      <c r="DS10" s="82" t="str">
        <f>IF('Речевое развитие'!R10="","",IF('Речевое развитие'!R10&gt;1.5,"сформирован",IF('Речевое развитие'!R10&lt;0.5,"не сформирован", "в стадии формирования")))</f>
        <v/>
      </c>
      <c r="DT10" s="82" t="str">
        <f>IF('Речевое развитие'!S10="","",IF('Речевое развитие'!S10&gt;1.5,"сформирован",IF('Речевое развитие'!S10&lt;0.5,"не сформирован", "в стадии формирования")))</f>
        <v/>
      </c>
      <c r="DU10" s="82" t="str">
        <f>IF('Речевое развитие'!T10="","",IF('Речевое развитие'!T10&gt;1.5,"сформирован",IF('Речевое развитие'!T10&lt;0.5,"не сформирован", "в стадии формирования")))</f>
        <v/>
      </c>
      <c r="DV10" s="82" t="str">
        <f>IF('Речевое развитие'!U10="","",IF('Речевое развитие'!U10&gt;1.5,"сформирован",IF('Речевое развитие'!U10&lt;0.5,"не сформирован", "в стадии формирования")))</f>
        <v/>
      </c>
      <c r="DW10" s="82" t="str">
        <f>IF('Художественно-эстетическое разв'!S11="","",IF('Художественно-эстетическое разв'!S11&gt;1.5,"сформирован",IF('Художественно-эстетическое разв'!S11&lt;0.5,"не сформирован", "в стадии формирования")))</f>
        <v/>
      </c>
      <c r="DX10" s="82" t="str">
        <f>IF('Художественно-эстетическое разв'!T11="","",IF('Художественно-эстетическое разв'!T11&gt;1.5,"сформирован",IF('Художественно-эстетическое разв'!T11&lt;0.5,"не сформирован", "в стадии формирования")))</f>
        <v/>
      </c>
      <c r="DY10" s="82" t="str">
        <f>IF('Физическое развитие'!T10="","",IF('Физическое развитие'!T10&gt;1.5,"сформирован",IF('Физическое развитие'!T10&lt;0.5,"не сформирован", "в стадии формирования")))</f>
        <v/>
      </c>
      <c r="DZ10" s="82" t="str">
        <f>IF('Физическое развитие'!U10="","",IF('Физическое развитие'!U10&gt;1.5,"сформирован",IF('Физическое развитие'!U10&lt;0.5,"не сформирован", "в стадии формирования")))</f>
        <v/>
      </c>
      <c r="EA10" s="82" t="str">
        <f>IF('Физическое развитие'!V10="","",IF('Физическое развитие'!V10&gt;1.5,"сформирован",IF('Физическое развитие'!V10&lt;0.5,"не сформирован", "в стадии формирования")))</f>
        <v/>
      </c>
      <c r="EB10" s="214" t="str">
        <f>IF('Социально-коммуникативное разви'!D11="","",IF('Социально-коммуникативное разви'!E11="","",IF('Социально-коммуникативное разви'!F11="","",IF('Социально-коммуникативное разви'!Q11="","",IF('Социально-коммуникативное разви'!R11="","",IF('Социально-коммуникативное разви'!S11="","",IF('Социально-коммуникативное разви'!T11="","",IF('Социально-коммуникативное разви'!Y11="","",IF('Социально-коммуникативное разви'!Z11="","",IF('Социально-коммуникативное разви'!AU11="","",IF('Социально-коммуникативное разви'!AZ11="","",IF('Социально-коммуникативное разви'!BA11="","",IF('Социально-коммуникативное разви'!BB11="","",IF('Познавательное развитие'!G11="","",IF('Познавательное развитие'!H11="","",IF('Познавательное развитие'!T11="","",IF('Познавательное развитие'!U11="","",IF('Познавательное развитие'!W11="","",IF('Познавательное развитие'!X11="","",IF('Познавательное развитие'!AB11="","",IF('Познавательное развитие'!AC11="","",IF('Познавательное развитие'!AD11="","",IF('Познавательное развитие'!AE11="","",IF('Познавательное развитие'!AF11="","",IF('Познавательное развитие'!AG11="","",IF('Познавательное развитие'!AI11="","",IF('Познавательное развитие'!AJ11="","",IF('Познавательное развитие'!AK11="","",IF('Познавательное развитие'!AL11="","",IF('Речевое развитие'!Q10="","",IF('Речевое развитие'!R10="","",IF('Речевое развитие'!S10="","",IF('Речевое развитие'!T10="","",IF('Речевое развитие'!U10="","",IF('Художественно-эстетическое разв'!S11="","",IF('Художественно-эстетическое разв'!T11="","",IF('Физическое развитие'!T10="","",IF('Физическое развитие'!U10="","",IF('Физическое развитие'!V10="","",('Социально-коммуникативное разви'!D11+'Социально-коммуникативное разви'!E11+'Социально-коммуникативное разви'!F11+'Социально-коммуникативное разви'!Q11+'Социально-коммуникативное разви'!R11+'Социально-коммуникативное разви'!S11+'Социально-коммуникативное разви'!T11+'Социально-коммуникативное разви'!Y11+'Социально-коммуникативное разви'!Z11+'Социально-коммуникативное разви'!AU11+'Социально-коммуникативное разви'!AZ11+'Социально-коммуникативное разви'!BA11+'Социально-коммуникативное разви'!BB11+'Познавательное развитие'!G11+'Познавательное развитие'!H11+'Познавательное развитие'!T11+'Познавательное развитие'!U11+'Познавательное развитие'!W11+'Познавательное развитие'!X11+'Познавательное развитие'!AB11+'Познавательное развитие'!AC11+'Познавательное развитие'!AD11+'Познавательное развитие'!AE11+'Познавательное развитие'!AF11+'Познавательное развитие'!AG11+'Познавательное развитие'!AI11+'Познавательное развитие'!AJ11+'Познавательное развитие'!AK11+'Познавательное развитие'!AL11+'Речевое развитие'!Q10+'Речевое развитие'!R10+'Речевое развитие'!S10+'Речевое развитие'!T10+'Речевое развитие'!U10+'Художественно-эстетическое разв'!S11+'Художественно-эстетическое разв'!T11+'Физическое развитие'!T10+'Физическое развитие'!U10+'Физическое развитие'!V10)/39)))))))))))))))))))))))))))))))))))))))</f>
        <v/>
      </c>
      <c r="EC10" s="82" t="str">
        <f t="shared" si="6"/>
        <v/>
      </c>
    </row>
    <row r="11" spans="1:133" x14ac:dyDescent="0.25">
      <c r="A11" s="89">
        <f>список!A9</f>
        <v>8</v>
      </c>
      <c r="B11" s="82" t="str">
        <f>IF(список!B9="","",список!B9)</f>
        <v/>
      </c>
      <c r="C11" s="82">
        <f>IF(список!C9="","",список!C9)</f>
        <v>0</v>
      </c>
      <c r="D11" s="82" t="str">
        <f>IF('Социально-коммуникативное разви'!AA12="","",IF('Социально-коммуникативное разви'!AA12&gt;1.5,"сформирован",IF('Социально-коммуникативное разви'!AA12&lt;0.5,"не сформирован", "в стадии формирования")))</f>
        <v/>
      </c>
      <c r="E11" s="82" t="str">
        <f>IF('Социально-коммуникативное разви'!AB12="","",IF('Социально-коммуникативное разви'!AB12&gt;1.5,"сформирован",IF('Социально-коммуникативное разви'!AB12&lt;0.5,"не сформирован", "в стадии формирования")))</f>
        <v/>
      </c>
      <c r="F11" s="82" t="str">
        <f>IF('Социально-коммуникативное разви'!AC12="","",IF('Социально-коммуникативное разви'!AC12&gt;1.5,"сформирован",IF('Социально-коммуникативное разви'!AC12&lt;0.5,"не сформирован", "в стадии формирования")))</f>
        <v/>
      </c>
      <c r="G11" s="82" t="str">
        <f>IF('Социально-коммуникативное разви'!AD12="","",IF('Социально-коммуникативное разви'!AD12&gt;1.5,"сформирован",IF('Социально-коммуникативное разви'!AD12&lt;0.5,"не сформирован", "в стадии формирования")))</f>
        <v/>
      </c>
      <c r="H11" s="82" t="str">
        <f>IF('Социально-коммуникативное разви'!AE12="","",IF('Социально-коммуникативное разви'!AE12&gt;1.5,"сформирован",IF('Социально-коммуникативное разви'!AE12&lt;0.5,"не сформирован", "в стадии формирования")))</f>
        <v/>
      </c>
      <c r="I11" s="82" t="str">
        <f>IF('Социально-коммуникативное разви'!AF12="","",IF('Социально-коммуникативное разви'!AF12&gt;1.5,"сформирован",IF('Социально-коммуникативное разви'!AF12&lt;0.5,"не сформирован", "в стадии формирования")))</f>
        <v/>
      </c>
      <c r="J11" s="82" t="str">
        <f>IF('Познавательное развитие'!D12="","",IF('Познавательное развитие'!D12&gt;1.5,"сформирован",IF('Познавательное развитие'!D12&lt;0.5,"не сформирован", "в стадии формирования")))</f>
        <v/>
      </c>
      <c r="K11" s="82" t="str">
        <f>IF('Познавательное развитие'!E12="","",IF('Познавательное развитие'!E12&gt;1.5,"сформирован",IF('Познавательное развитие'!E12&lt;0.5,"не сформирован", "в стадии формирования")))</f>
        <v/>
      </c>
      <c r="L11" s="82" t="str">
        <f>IF('Познавательное развитие'!F12="","",IF('Познавательное развитие'!F12&gt;1.5,"сформирован",IF('Познавательное развитие'!F12&lt;0.5,"не сформирован", "в стадии формирования")))</f>
        <v/>
      </c>
      <c r="M11" s="82" t="str">
        <f>IF('Познавательное развитие'!G12="","",IF('Познавательное развитие'!G12&gt;1.5,"сформирован",IF('Познавательное развитие'!G12&lt;0.5,"не сформирован", "в стадии формирования")))</f>
        <v/>
      </c>
      <c r="N11" s="82" t="str">
        <f>IF('Познавательное развитие'!H12="","",IF('Познавательное развитие'!H12&gt;1.5,"сформирован",IF('Познавательное развитие'!H12&lt;0.5,"не сформирован", "в стадии формирования")))</f>
        <v/>
      </c>
      <c r="O11" s="82" t="str">
        <f>IF('Познавательное развитие'!I12="","",IF('Познавательное развитие'!I12&gt;1.5,"сформирован",IF('Познавательное развитие'!I12&lt;0.5,"не сформирован", "в стадии формирования")))</f>
        <v/>
      </c>
      <c r="P11" s="82" t="str">
        <f>IF('Познавательное развитие'!J12="","",IF('Познавательное развитие'!J12&gt;1.5,"сформирован",IF('Познавательное развитие'!J12&lt;0.5,"не сформирован", "в стадии формирования")))</f>
        <v/>
      </c>
      <c r="Q11" s="82" t="str">
        <f>IF('Познавательное развитие'!K12="","",IF('Познавательное развитие'!K12&gt;1.5,"сформирован",IF('Познавательное развитие'!K12&lt;0.5,"не сформирован", "в стадии формирования")))</f>
        <v/>
      </c>
      <c r="R11" s="82" t="str">
        <f>IF('Художественно-эстетическое разв'!D12="","",IF('Художественно-эстетическое разв'!D12&gt;1.5,"сформирован",IF('Художественно-эстетическое разв'!D12&lt;0.5,"не сформирован", "в стадии формирования")))</f>
        <v/>
      </c>
      <c r="S11" s="82" t="str">
        <f>IF('Художественно-эстетическое разв'!E12="","",IF('Художественно-эстетическое разв'!E12&gt;1.5,"сформирован",IF('Художественно-эстетическое разв'!E12&lt;0.5,"не сформирован", "в стадии формирования")))</f>
        <v/>
      </c>
      <c r="T11" s="82" t="str">
        <f>IF('Художественно-эстетическое разв'!F12="","",IF('Художественно-эстетическое разв'!F12&gt;1.5,"сформирован",IF('Художественно-эстетическое разв'!F12&lt;0.5,"не сформирован", "в стадии формирования")))</f>
        <v/>
      </c>
      <c r="U11" s="82" t="str">
        <f>IF('Художественно-эстетическое разв'!G12="","",IF('Художественно-эстетическое разв'!G12&gt;1.5,"сформирован",IF('Художественно-эстетическое разв'!G12&lt;0.5,"не сформирован", "в стадии формирования")))</f>
        <v/>
      </c>
      <c r="V11" s="82" t="str">
        <f>IF('Художественно-эстетическое разв'!H12="","",IF('Художественно-эстетическое разв'!H12&gt;1.5,"сформирован",IF('Художественно-эстетическое разв'!H12&lt;0.5,"не сформирован", "в стадии формирования")))</f>
        <v/>
      </c>
      <c r="W11" s="82" t="str">
        <f>IF('Художественно-эстетическое разв'!I12="","",IF('Художественно-эстетическое разв'!I12&gt;1.5,"сформирован",IF('Художественно-эстетическое разв'!I12&lt;0.5,"не сформирован", "в стадии формирования")))</f>
        <v/>
      </c>
      <c r="X11" s="82" t="str">
        <f>IF('Художественно-эстетическое разв'!J12="","",IF('Художественно-эстетическое разв'!J12&gt;1.5,"сформирован",IF('Художественно-эстетическое разв'!J12&lt;0.5,"не сформирован", "в стадии формирования")))</f>
        <v/>
      </c>
      <c r="Y11" s="82" t="str">
        <f>IF('Физическое развитие'!W11="","",IF('Физическое развитие'!W11&gt;1.5,"сформирован",IF('Физическое развитие'!W11&lt;0.5,"не сформирован", "в стадии формирования")))</f>
        <v/>
      </c>
      <c r="Z11" s="214" t="str">
        <f>IF('Социально-коммуникативное разви'!AA12="","",IF('Социально-коммуникативное разви'!AF12="","",IF('Социально-коммуникативное разви'!AG12="","",IF('Социально-коммуникативное разви'!AH12="","",IF('Социально-коммуникативное разви'!AJ12="","",IF('Социально-коммуникативное разви'!AK12="","",IF('Познавательное развитие'!D12="","",IF('Познавательное развитие'!I12="","",IF('Познавательное развитие'!M12="","",IF('Познавательное развитие'!N12="","",IF('Познавательное развитие'!O12="","",IF('Познавательное развитие'!P12="","",IF('Познавательное развитие'!Q12="","",IF('Познавательное развитие'!Y12="","",IF('Художественно-эстетическое разв'!D12="","",IF('Художественно-эстетическое разв'!G12="","",IF('Художественно-эстетическое разв'!H12="","",IF('Художественно-эстетическое разв'!I12="","",IF('Физическое развитие'!W11="","",IF('Художественно-эстетическое разв'!L12="","",IF('Художественно-эстетическое разв'!M12="","",IF('Художественно-эстетическое разв'!U12="","",('Социально-коммуникативное разви'!AA12+'Социально-коммуникативное разви'!AF12+'Социально-коммуникативное разви'!AG12+'Социально-коммуникативное разви'!AH12+'Социально-коммуникативное разви'!AJ12+'Социально-коммуникативное разви'!AK12+'Познавательное развитие'!D12+'Познавательное развитие'!I12+'Познавательное развитие'!M12+'Познавательное развитие'!N12+'Познавательное развитие'!O12+'Познавательное развитие'!P12+'Познавательное развитие'!Q12+'Познавательное развитие'!Y12+'Художественно-эстетическое разв'!D12+'Художественно-эстетическое разв'!G12+'Художественно-эстетическое разв'!H12+'Художественно-эстетическое разв'!I12+'Художественно-эстетическое разв'!L12+'Художественно-эстетическое разв'!M12+'Художественно-эстетическое разв'!U12+'Физическое развитие'!W11)/22))))))))))))))))))))))</f>
        <v/>
      </c>
      <c r="AA11" s="82" t="str">
        <f t="shared" si="0"/>
        <v/>
      </c>
      <c r="AB11" s="82" t="str">
        <f>IF('Социально-коммуникативное разви'!G12="","",IF('Социально-коммуникативное разви'!G12&gt;1.5,"сформирован",IF('Социально-коммуникативное разви'!G12&lt;0.5,"не сформирован", "в стадии формирования")))</f>
        <v/>
      </c>
      <c r="AC11" s="82" t="str">
        <f>IF('Социально-коммуникативное разви'!H12="","",IF('Социально-коммуникативное разви'!H12&gt;1.5,"сформирован",IF('Социально-коммуникативное разви'!H12&lt;0.5,"не сформирован", "в стадии формирования")))</f>
        <v/>
      </c>
      <c r="AD11" s="82" t="str">
        <f>IF('Социально-коммуникативное разви'!I12="","",IF('Социально-коммуникативное разви'!I12&gt;1.5,"сформирован",IF('Социально-коммуникативное разви'!I12&lt;0.5,"не сформирован", "в стадии формирования")))</f>
        <v/>
      </c>
      <c r="AE11" s="82" t="str">
        <f>IF('Социально-коммуникативное разви'!J12="","",IF('Социально-коммуникативное разви'!J12&gt;1.5,"сформирован",IF('Социально-коммуникативное разви'!J12&lt;0.5,"не сформирован", "в стадии формирования")))</f>
        <v/>
      </c>
      <c r="AF11" s="82" t="str">
        <f>IF('Социально-коммуникативное разви'!K12="","",IF('Социально-коммуникативное разви'!K12&gt;1.5,"сформирован",IF('Социально-коммуникативное разви'!K12&lt;0.5,"не сформирован", "в стадии формирования")))</f>
        <v/>
      </c>
      <c r="AG11" s="82" t="str">
        <f>IF('Социально-коммуникативное разви'!L12="","",IF('Социально-коммуникативное разви'!L12&gt;1.5,"сформирован",IF('Социально-коммуникативное разви'!L12&lt;0.5,"не сформирован", "в стадии формирования")))</f>
        <v/>
      </c>
      <c r="AH11" s="82" t="str">
        <f>IF('Социально-коммуникативное разви'!M12="","",IF('Социально-коммуникативное разви'!M12&gt;1.5,"сформирован",IF('Социально-коммуникативное разви'!M12&lt;0.5,"не сформирован", "в стадии формирования")))</f>
        <v/>
      </c>
      <c r="AI11" s="82" t="str">
        <f>IF('Познавательное развитие'!V12="","",IF('Познавательное развитие'!V12&gt;1.5,"сформирован",IF('Познавательное развитие'!V12&lt;0.5,"не сформирован", "в стадии формирования")))</f>
        <v/>
      </c>
      <c r="AJ11" s="82" t="str">
        <f>IF('Художественно-эстетическое разв'!Z12="","",IF('Художественно-эстетическое разв'!Z12&gt;1.5,"сформирован",IF('Художественно-эстетическое разв'!Z12&lt;0.5,"не сформирован", "в стадии формирования")))</f>
        <v/>
      </c>
      <c r="AK11" s="82" t="str">
        <f>IF('Художественно-эстетическое разв'!AA12="","",IF('Художественно-эстетическое разв'!AA12&gt;1.5,"сформирован",IF('Художественно-эстетическое разв'!AA12&lt;0.5,"не сформирован", "в стадии формирования")))</f>
        <v/>
      </c>
      <c r="AL11" s="214" t="str">
        <f>IF('Социально-коммуникативное разви'!G12="","",IF('Социально-коммуникативное разви'!H12="","",IF('Социально-коммуникативное разви'!I12="","",IF('Социально-коммуникативное разви'!J12="","",IF('Социально-коммуникативное разви'!K12="","",IF('Социально-коммуникативное разви'!L12="","",IF('Социально-коммуникативное разви'!X12="","",IF('Познавательное развитие'!V12="","",IF('Художественно-эстетическое разв'!Z12="","",IF('Художественно-эстетическое разв'!AE12="","",('Социально-коммуникативное разви'!G12+'Социально-коммуникативное разви'!H12+'Социально-коммуникативное разви'!I12+'Социально-коммуникативное разви'!J12+'Социально-коммуникативное разви'!K12+'Социально-коммуникативное разви'!L12+'Социально-коммуникативное разви'!X12+'Познавательное развитие'!V12+'Художественно-эстетическое разв'!Z12+'Художественно-эстетическое разв'!AE12)/10))))))))))</f>
        <v/>
      </c>
      <c r="AM11" s="82" t="str">
        <f t="shared" si="1"/>
        <v/>
      </c>
      <c r="AN11" s="82" t="str">
        <f>IF('Социально-коммуникативное разви'!U12="","",IF('Социально-коммуникативное разви'!U12&gt;1.5,"сформирован",IF('Социально-коммуникативное разви'!U12&lt;0.5,"не сформирован", "в стадии формирования")))</f>
        <v/>
      </c>
      <c r="AO11" s="82" t="str">
        <f>IF('Социально-коммуникативное разви'!V12="","",IF('Социально-коммуникативное разви'!V12&gt;1.5,"сформирован",IF('Социально-коммуникативное разви'!V12&lt;0.5,"не сформирован", "в стадии формирования")))</f>
        <v/>
      </c>
      <c r="AP11" s="82" t="str">
        <f>IF('Социально-коммуникативное разви'!W12="","",IF('Социально-коммуникативное разви'!W12&gt;1.5,"сформирован",IF('Социально-коммуникативное разви'!W12&lt;0.5,"не сформирован", "в стадии формирования")))</f>
        <v/>
      </c>
      <c r="AQ11" s="82" t="str">
        <f>IF('Художественно-эстетическое разв'!Y12="","",IF('Художественно-эстетическое разв'!Y12&gt;1.5,"сформирован",IF('Художественно-эстетическое разв'!Y12&lt;0.5,"не сформирован", "в стадии формирования")))</f>
        <v/>
      </c>
      <c r="AR11" s="82" t="str">
        <f>IF('Художественно-эстетическое разв'!Z12="","",IF('Художественно-эстетическое разв'!Z12&gt;1.5,"сформирован",IF('Художественно-эстетическое разв'!Z12&lt;0.5,"не сформирован", "в стадии формирования")))</f>
        <v/>
      </c>
      <c r="AS11" s="214" t="str">
        <f>IF('Социально-коммуникативное разви'!U12="","",IF('Социально-коммуникативное разви'!V12="","",IF('Социально-коммуникативное разви'!W12="","",IF('Художественно-эстетическое разв'!AC12="","",IF('Художественно-эстетическое разв'!AD12="","",('Социально-коммуникативное разви'!U12+'Социально-коммуникативное разви'!V12+'Социально-коммуникативное разви'!W12+'Художественно-эстетическое разв'!AC12+'Художественно-эстетическое разв'!AD12)/5)))))</f>
        <v/>
      </c>
      <c r="AT11" s="82" t="str">
        <f t="shared" si="2"/>
        <v/>
      </c>
      <c r="AU11" s="82" t="str">
        <f>IF('Речевое развитие'!D11="","",IF('Речевое развитие'!D11&gt;1.5,"сформирован",IF('Речевое развитие'!D11&lt;0.5,"не сформирован", "в стадии формирования")))</f>
        <v/>
      </c>
      <c r="AV11" s="82" t="str">
        <f>IF('Речевое развитие'!E11="","",IF('Речевое развитие'!E11&gt;1.5,"сформирован",IF('Речевое развитие'!E11&lt;0.5,"не сформирован", "в стадии формирования")))</f>
        <v/>
      </c>
      <c r="AW11" s="82" t="str">
        <f>IF('Речевое развитие'!F11="","",IF('Речевое развитие'!F11&gt;1.5,"сформирован",IF('Речевое развитие'!F11&lt;0.5,"не сформирован", "в стадии формирования")))</f>
        <v/>
      </c>
      <c r="AX11" s="82" t="str">
        <f>IF('Речевое развитие'!G11="","",IF('Речевое развитие'!G11&gt;1.5,"сформирован",IF('Речевое развитие'!G11&lt;0.5,"не сформирован", "в стадии формирования")))</f>
        <v/>
      </c>
      <c r="AY11" s="82" t="str">
        <f>IF('Речевое развитие'!H11="","",IF('Речевое развитие'!H11&gt;1.5,"сформирован",IF('Речевое развитие'!H11&lt;0.5,"не сформирован", "в стадии формирования")))</f>
        <v/>
      </c>
      <c r="AZ11" s="82" t="str">
        <f>IF('Речевое развитие'!I11="","",IF('Речевое развитие'!I11&gt;1.5,"сформирован",IF('Речевое развитие'!I11&lt;0.5,"не сформирован", "в стадии формирования")))</f>
        <v/>
      </c>
      <c r="BA11" s="82" t="str">
        <f>IF('Речевое развитие'!J11="","",IF('Речевое развитие'!J11&gt;1.5,"сформирован",IF('Речевое развитие'!J11&lt;0.5,"не сформирован", "в стадии формирования")))</f>
        <v/>
      </c>
      <c r="BB11" s="82" t="str">
        <f>IF('Речевое развитие'!K11="","",IF('Речевое развитие'!K11&gt;1.5,"сформирован",IF('Речевое развитие'!K11&lt;0.5,"не сформирован", "в стадии формирования")))</f>
        <v/>
      </c>
      <c r="BC11" s="82" t="str">
        <f>IF('Речевое развитие'!L11="","",IF('Речевое развитие'!L11&gt;1.5,"сформирован",IF('Речевое развитие'!L11&lt;0.5,"не сформирован", "в стадии формирования")))</f>
        <v/>
      </c>
      <c r="BD11" s="82" t="str">
        <f>IF('Речевое развитие'!M11="","",IF('Речевое развитие'!M11&gt;1.5,"сформирован",IF('Речевое развитие'!M11&lt;0.5,"не сформирован", "в стадии формирования")))</f>
        <v/>
      </c>
      <c r="BE11" s="82" t="str">
        <f>IF('Речевое развитие'!N11="","",IF('Речевое развитие'!N11&gt;1.5,"сформирован",IF('Речевое развитие'!N11&lt;0.5,"не сформирован", "в стадии формирования")))</f>
        <v/>
      </c>
      <c r="BF11" s="214" t="str">
        <f>IF('Речевое развитие'!D11="","",IF('Речевое развитие'!E11="","",IF('Речевое развитие'!F11="","",IF('Речевое развитие'!G11="","",IF('Речевое развитие'!H11="","",IF('Речевое развитие'!I11="","",IF('Речевое развитие'!J11="","",IF('Речевое развитие'!K11="","",IF('Речевое развитие'!L11="","",IF('Речевое развитие'!M11="","",IF('Речевое развитие'!N11="","",('Речевое развитие'!D11+'Речевое развитие'!E11+'Речевое развитие'!F11+'Речевое развитие'!G11+'Речевое развитие'!H11+'Речевое развитие'!I11+'Речевое развитие'!J11+'Речевое развитие'!K11+'Речевое развитие'!L11+'Речевое развитие'!M11+'Речевое развитие'!N11)/11)))))))))))</f>
        <v/>
      </c>
      <c r="BG11" s="82" t="str">
        <f t="shared" si="3"/>
        <v/>
      </c>
      <c r="BH11" s="82" t="str">
        <f>IF('Художественно-эстетическое разв'!Y12="","",IF('Художественно-эстетическое разв'!Y12&gt;1.5,"сформирован",IF('Художественно-эстетическое разв'!Y12&lt;0.5,"не сформирован", "в стадии формирования")))</f>
        <v/>
      </c>
      <c r="BI11" s="82" t="str">
        <f>IF('Физическое развитие'!D11="","",IF('Физическое развитие'!D11&gt;1.5,"сформирован",IF('Физическое развитие'!D11&lt;0.5,"не сформирован", "в стадии формирования")))</f>
        <v/>
      </c>
      <c r="BJ11" s="82" t="str">
        <f>IF('Физическое развитие'!E11="","",IF('Физическое развитие'!E11&gt;1.5,"сформирован",IF('Физическое развитие'!E11&lt;0.5,"не сформирован", "в стадии формирования")))</f>
        <v/>
      </c>
      <c r="BK11" s="82" t="str">
        <f>IF('Физическое развитие'!F11="","",IF('Физическое развитие'!F11&gt;1.5,"сформирован",IF('Физическое развитие'!F11&lt;0.5,"не сформирован", "в стадии формирования")))</f>
        <v/>
      </c>
      <c r="BL11" s="82" t="str">
        <f>IF('Физическое развитие'!G11="","",IF('Физическое развитие'!G11&gt;1.5,"сформирован",IF('Физическое развитие'!G11&lt;0.5,"не сформирован", "в стадии формирования")))</f>
        <v/>
      </c>
      <c r="BM11" s="82" t="str">
        <f>IF('Физическое развитие'!H11="","",IF('Физическое развитие'!H11&gt;1.5,"сформирован",IF('Физическое развитие'!H11&lt;0.5,"не сформирован", "в стадии формирования")))</f>
        <v/>
      </c>
      <c r="BN11" s="82" t="str">
        <f>IF('Физическое развитие'!I11="","",IF('Физическое развитие'!I11&gt;1.5,"сформирован",IF('Физическое развитие'!I11&lt;0.5,"не сформирован", "в стадии формирования")))</f>
        <v/>
      </c>
      <c r="BO11" s="82" t="str">
        <f>IF('Физическое развитие'!J11="","",IF('Физическое развитие'!J11&gt;1.5,"сформирован",IF('Физическое развитие'!J11&lt;0.5,"не сформирован", "в стадии формирования")))</f>
        <v/>
      </c>
      <c r="BP11" s="82" t="str">
        <f>IF('Физическое развитие'!K11="","",IF('Физическое развитие'!K11&gt;1.5,"сформирован",IF('Физическое развитие'!K11&lt;0.5,"не сформирован", "в стадии формирования")))</f>
        <v/>
      </c>
      <c r="BQ11" s="82" t="str">
        <f>IF('Физическое развитие'!L11="","",IF('Физическое развитие'!L11&gt;1.5,"сформирован",IF('Физическое развитие'!L11&lt;0.5,"не сформирован", "в стадии формирования")))</f>
        <v/>
      </c>
      <c r="BR11" s="82" t="str">
        <f>IF('Физическое развитие'!M11="","",IF('Физическое развитие'!M11&gt;1.5,"сформирован",IF('Физическое развитие'!M11&lt;0.5,"не сформирован", "в стадии формирования")))</f>
        <v/>
      </c>
      <c r="BS11" s="82" t="str">
        <f>IF('Физическое развитие'!N11="","",IF('Физическое развитие'!N11&gt;1.5,"сформирован",IF('Физическое развитие'!N11&lt;0.5,"не сформирован", "в стадии формирования")))</f>
        <v/>
      </c>
      <c r="BT11" s="82" t="str">
        <f>IF('Физическое развитие'!O11="","",IF('Физическое развитие'!O11&gt;1.5,"сформирован",IF('Физическое развитие'!O11&lt;0.5,"не сформирован", "в стадии формирования")))</f>
        <v/>
      </c>
      <c r="BU11" s="82" t="str">
        <f>IF('Физическое развитие'!P11="","",IF('Физическое развитие'!P11&gt;1.5,"сформирован",IF('Физическое развитие'!P11&lt;0.5,"не сформирован", "в стадии формирования")))</f>
        <v/>
      </c>
      <c r="BV11" s="214" t="str">
        <f>IF('Художественно-эстетическое разв'!Y12="","",IF('Физическое развитие'!D11="","",IF('Физическое развитие'!E11="","",IF('Физическое развитие'!F11="","",IF('Физическое развитие'!H11="","",IF('Физическое развитие'!I11="","",IF('Физическое развитие'!J11="","",IF('Физическое развитие'!L11="","",IF('Физическое развитие'!M11="","",IF('Физическое развитие'!G11="","",IF('Физическое развитие'!N11="","",IF('Физическое развитие'!O11="","",IF('Физическое развитие'!P11="","",IF('Физическое развитие'!Q11="","",('Художественно-эстетическое разв'!Y12+'Физическое развитие'!D11+'Физическое развитие'!E11+'Физическое развитие'!F11+'Физическое развитие'!H11+'Физическое развитие'!I11+'Физическое развитие'!J11+'Физическое развитие'!L11+'Физическое развитие'!M11+'Физическое развитие'!G11+'Физическое развитие'!N11+'Физическое развитие'!O11+'Физическое развитие'!P11+'Физическое развитие'!Q11)/14))))))))))))))</f>
        <v/>
      </c>
      <c r="BW11" s="82" t="str">
        <f t="shared" si="4"/>
        <v/>
      </c>
      <c r="BX11" s="82" t="str">
        <f>IF('Социально-коммуникативное разви'!M12="","",IF('Социально-коммуникативное разви'!M12&gt;1.5,"сформирован",IF('Социально-коммуникативное разви'!M12&lt;0.5,"не сформирован", "в стадии формирования")))</f>
        <v/>
      </c>
      <c r="BY11" s="82" t="str">
        <f>IF('Социально-коммуникативное разви'!N12="","",IF('Социально-коммуникативное разви'!N12&gt;1.5,"сформирован",IF('Социально-коммуникативное разви'!N12&lt;0.5,"не сформирован", "в стадии формирования")))</f>
        <v/>
      </c>
      <c r="BZ11" s="82" t="str">
        <f>IF('Социально-коммуникативное разви'!O12="","",IF('Социально-коммуникативное разви'!O12&gt;1.5,"сформирован",IF('Социально-коммуникативное разви'!O12&lt;0.5,"не сформирован", "в стадии формирования")))</f>
        <v/>
      </c>
      <c r="CA11" s="82" t="str">
        <f>IF('Социально-коммуникативное разви'!P12="","",IF('Социально-коммуникативное разви'!P12&gt;1.5,"сформирован",IF('Социально-коммуникативное разви'!P12&lt;0.5,"не сформирован", "в стадии формирования")))</f>
        <v/>
      </c>
      <c r="CB11" s="82" t="str">
        <f>IF('Социально-коммуникативное разви'!Q12="","",IF('Социально-коммуникативное разви'!Q12&gt;1.5,"сформирован",IF('Социально-коммуникативное разви'!Q12&lt;0.5,"не сформирован", "в стадии формирования")))</f>
        <v/>
      </c>
      <c r="CC11" s="82" t="str">
        <f>IF('Социально-коммуникативное разви'!R12="","",IF('Социально-коммуникативное разви'!R12&gt;1.5,"сформирован",IF('Социально-коммуникативное разви'!R12&lt;0.5,"не сформирован", "в стадии формирования")))</f>
        <v/>
      </c>
      <c r="CD11" s="82" t="str">
        <f>IF('Социально-коммуникативное разви'!S12="","",IF('Социально-коммуникативное разви'!S12&gt;1.5,"сформирован",IF('Социально-коммуникативное разви'!S12&lt;0.5,"не сформирован", "в стадии формирования")))</f>
        <v/>
      </c>
      <c r="CE11" s="82" t="str">
        <f>IF('Социально-коммуникативное разви'!T12="","",IF('Социально-коммуникативное разви'!T12&gt;1.5,"сформирован",IF('Социально-коммуникативное разви'!T12&lt;0.5,"не сформирован", "в стадии формирования")))</f>
        <v/>
      </c>
      <c r="CF11" s="82" t="str">
        <f>IF('Социально-коммуникативное разви'!U12="","",IF('Социально-коммуникативное разви'!U12&gt;1.5,"сформирован",IF('Социально-коммуникативное разви'!U12&lt;0.5,"не сформирован", "в стадии формирования")))</f>
        <v/>
      </c>
      <c r="CG11" s="82" t="str">
        <f>IF('Социально-коммуникативное разви'!V12="","",IF('Социально-коммуникативное разви'!V12&gt;1.5,"сформирован",IF('Социально-коммуникативное разви'!V12&lt;0.5,"не сформирован", "в стадии формирования")))</f>
        <v/>
      </c>
      <c r="CH11" s="82" t="str">
        <f>IF('Социально-коммуникативное разви'!W12="","",IF('Социально-коммуникативное разви'!W12&gt;1.5,"сформирован",IF('Социально-коммуникативное разви'!W12&lt;0.5,"не сформирован", "в стадии формирования")))</f>
        <v/>
      </c>
      <c r="CI11" s="82" t="str">
        <f>IF('Социально-коммуникативное разви'!X12="","",IF('Социально-коммуникативное разви'!X12&gt;1.5,"сформирован",IF('Социально-коммуникативное разви'!X12&lt;0.5,"не сформирован", "в стадии формирования")))</f>
        <v/>
      </c>
      <c r="CJ11" s="82" t="str">
        <f>IF('Социально-коммуникативное разви'!Y12="","",IF('Социально-коммуникативное разви'!Y12&gt;1.5,"сформирован",IF('Социально-коммуникативное разви'!Y12&lt;0.5,"не сформирован", "в стадии формирования")))</f>
        <v/>
      </c>
      <c r="CK11" s="82" t="str">
        <f>IF('Социально-коммуникативное разви'!Z12="","",IF('Социально-коммуникативное разви'!Z12&gt;1.5,"сформирован",IF('Социально-коммуникативное разви'!Z12&lt;0.5,"не сформирован", "в стадии формирования")))</f>
        <v/>
      </c>
      <c r="CL11" s="82" t="str">
        <f>IF('Физическое развитие'!K11="","",IF('Физическое развитие'!K11&gt;1.5,"сформирован",IF('Физическое развитие'!K11&lt;0.5,"не сформирован", "в стадии формирования")))</f>
        <v/>
      </c>
      <c r="CM11" s="214" t="str">
        <f>IF('Социально-коммуникативное разви'!M12="","",IF('Социально-коммуникативное разви'!N12="","",IF('Социально-коммуникативное разви'!AI12="","",IF('Социально-коммуникативное разви'!AN12="","",IF('Социально-коммуникативное разви'!AO12="","",IF('Социально-коммуникативное разви'!AP12="","",IF('Социально-коммуникативное разви'!AQ12="","",IF('Социально-коммуникативное разви'!AR12="","",IF('Социально-коммуникативное разви'!AS12="","",IF('Социально-коммуникативное разви'!AT12="","",IF('Социально-коммуникативное разви'!AV12="","",IF('Социально-коммуникативное разви'!AW12="","",IF('Социально-коммуникативное разви'!AX12="","",IF('Социально-коммуникативное разви'!AY12="","",IF('Физическое развитие'!K11="","",('Социально-коммуникативное разви'!M12+'Социально-коммуникативное разви'!N12+'Социально-коммуникативное разви'!AI12+'Социально-коммуникативное разви'!AN12+'Социально-коммуникативное разви'!AO12+'Социально-коммуникативное разви'!AP12+'Социально-коммуникативное разви'!AQ12+'Социально-коммуникативное разви'!AR12+'Социально-коммуникативное разви'!AS12+'Социально-коммуникативное разви'!AT12+'Социально-коммуникативное разви'!AV12+'Социально-коммуникативное разви'!AW12+'Социально-коммуникативное разви'!AX12+'Социально-коммуникативное разви'!AY12+'Физическое развитие'!K11)/15)))))))))))))))</f>
        <v/>
      </c>
      <c r="CN11" s="82" t="str">
        <f t="shared" si="5"/>
        <v/>
      </c>
      <c r="CO11" s="82" t="str">
        <f>IF('Социально-коммуникативное разви'!D12="","",IF('Социально-коммуникативное разви'!D12&gt;1.5,"сформирован",IF('Социально-коммуникативное разви'!D12&lt;0.5,"не сформирован", "в стадии формирования")))</f>
        <v/>
      </c>
      <c r="CP11" s="82" t="str">
        <f>IF('Социально-коммуникативное разви'!E12="","",IF('Социально-коммуникативное разви'!E12&gt;1.5,"сформирован",IF('Социально-коммуникативное разви'!E12&lt;0.5,"не сформирован", "в стадии формирования")))</f>
        <v/>
      </c>
      <c r="CQ11" s="82" t="str">
        <f>IF('Социально-коммуникативное разви'!F12="","",IF('Социально-коммуникативное разви'!F12&gt;1.5,"сформирован",IF('Социально-коммуникативное разви'!F12&lt;0.5,"не сформирован", "в стадии формирования")))</f>
        <v/>
      </c>
      <c r="CR11" s="82" t="str">
        <f>IF('Социально-коммуникативное разви'!Q12="","",IF('Социально-коммуникативное разви'!Q12&gt;1.5,"сформирован",IF('Социально-коммуникативное разви'!Q12&lt;0.5,"не сформирован", "в стадии формирования")))</f>
        <v/>
      </c>
      <c r="CS11" s="82" t="str">
        <f>IF('Социально-коммуникативное разви'!R12="","",IF('Социально-коммуникативное разви'!R12&gt;1.5,"сформирован",IF('Социально-коммуникативное разви'!R12&lt;0.5,"не сформирован", "в стадии формирования")))</f>
        <v/>
      </c>
      <c r="CT11" s="82" t="str">
        <f>IF('Социально-коммуникативное разви'!S12="","",IF('Социально-коммуникативное разви'!S12&gt;1.5,"сформирован",IF('Социально-коммуникативное разви'!S12&lt;0.5,"не сформирован", "в стадии формирования")))</f>
        <v/>
      </c>
      <c r="CU11" s="82" t="str">
        <f>IF('Социально-коммуникативное разви'!T12="","",IF('Социально-коммуникативное разви'!T12&gt;1.5,"сформирован",IF('Социально-коммуникативное разви'!T12&lt;0.5,"не сформирован", "в стадии формирования")))</f>
        <v/>
      </c>
      <c r="CV11" s="82" t="str">
        <f>IF('Социально-коммуникативное разви'!Y12="","",IF('Социально-коммуникативное разви'!Y12&gt;1.5,"сформирован",IF('Социально-коммуникативное разви'!Y12&lt;0.5,"не сформирован", "в стадии формирования")))</f>
        <v/>
      </c>
      <c r="CW11" s="82" t="str">
        <f>IF('Социально-коммуникативное разви'!Z12="","",IF('Социально-коммуникативное разви'!Z12&gt;1.5,"сформирован",IF('Социально-коммуникативное разви'!Z12&lt;0.5,"не сформирован", "в стадии формирования")))</f>
        <v/>
      </c>
      <c r="CX11" s="82" t="str">
        <f>IF('Социально-коммуникативное разви'!AU12="","",IF('Социально-коммуникативное разви'!AU12&gt;1.5,"сформирован",IF('Социально-коммуникативное разви'!AU12&lt;0.5,"не сформирован", "в стадии формирования")))</f>
        <v/>
      </c>
      <c r="CY11" s="82" t="str">
        <f>IF('Социально-коммуникативное разви'!AZ12="","",IF('Социально-коммуникативное разви'!AZ12&gt;1.5,"сформирован",IF('Социально-коммуникативное разви'!AZ12&lt;0.5,"не сформирован", "в стадии формирования")))</f>
        <v/>
      </c>
      <c r="CZ11" s="82" t="str">
        <f>IF('Социально-коммуникативное разви'!BA12="","",IF('Социально-коммуникативное разви'!BA12&gt;1.5,"сформирован",IF('Социально-коммуникативное разви'!BA12&lt;0.5,"не сформирован", "в стадии формирования")))</f>
        <v/>
      </c>
      <c r="DA11" s="82" t="str">
        <f>IF('Социально-коммуникативное разви'!BB12="","",IF('Социально-коммуникативное разви'!BB12&gt;1.5,"сформирован",IF('Социально-коммуникативное разви'!BB12&lt;0.5,"не сформирован", "в стадии формирования")))</f>
        <v/>
      </c>
      <c r="DB11" s="82" t="str">
        <f>IF('Познавательное развитие'!G12="","",IF('Познавательное развитие'!G12&gt;1.5,"сформирован",IF('Познавательное развитие'!G12&lt;0.5,"не сформирован", "в стадии формирования")))</f>
        <v/>
      </c>
      <c r="DC11" s="82" t="str">
        <f>IF('Познавательное развитие'!H12="","",IF('Познавательное развитие'!H12&gt;1.5,"сформирован",IF('Познавательное развитие'!H12&lt;0.5,"не сформирован", "в стадии формирования")))</f>
        <v/>
      </c>
      <c r="DD11" s="82" t="str">
        <f>IF('Познавательное развитие'!T12="","",IF('Познавательное развитие'!T12&gt;1.5,"сформирован",IF('Познавательное развитие'!T12&lt;0.5,"не сформирован", "в стадии формирования")))</f>
        <v/>
      </c>
      <c r="DE11" s="82" t="str">
        <f>IF('Познавательное развитие'!U12="","",IF('Познавательное развитие'!U12&gt;1.5,"сформирован",IF('Познавательное развитие'!U12&lt;0.5,"не сформирован", "в стадии формирования")))</f>
        <v/>
      </c>
      <c r="DF11" s="82" t="str">
        <f>IF('Познавательное развитие'!W12="","",IF('Познавательное развитие'!W12&gt;1.5,"сформирован",IF('Познавательное развитие'!W12&lt;0.5,"не сформирован", "в стадии формирования")))</f>
        <v/>
      </c>
      <c r="DG11" s="82" t="str">
        <f>IF('Познавательное развитие'!X12="","",IF('Познавательное развитие'!X12&gt;1.5,"сформирован",IF('Познавательное развитие'!X12&lt;0.5,"не сформирован", "в стадии формирования")))</f>
        <v/>
      </c>
      <c r="DH11" s="82" t="str">
        <f>IF('Познавательное развитие'!AB12="","",IF('Познавательное развитие'!AB12&gt;1.5,"сформирован",IF('Познавательное развитие'!AB12&lt;0.5,"не сформирован", "в стадии формирования")))</f>
        <v/>
      </c>
      <c r="DI11" s="82" t="str">
        <f>IF('Познавательное развитие'!AC12="","",IF('Познавательное развитие'!AC12&gt;1.5,"сформирован",IF('Познавательное развитие'!AC12&lt;0.5,"не сформирован", "в стадии формирования")))</f>
        <v/>
      </c>
      <c r="DJ11" s="82" t="str">
        <f>IF('Познавательное развитие'!AD12="","",IF('Познавательное развитие'!AD12&gt;1.5,"сформирован",IF('Познавательное развитие'!AD12&lt;0.5,"не сформирован", "в стадии формирования")))</f>
        <v/>
      </c>
      <c r="DK11" s="82" t="str">
        <f>IF('Познавательное развитие'!AE12="","",IF('Познавательное развитие'!AE12&gt;1.5,"сформирован",IF('Познавательное развитие'!AE12&lt;0.5,"не сформирован", "в стадии формирования")))</f>
        <v/>
      </c>
      <c r="DL11" s="82" t="str">
        <f>IF('Познавательное развитие'!AF12="","",IF('Познавательное развитие'!AF12&gt;1.5,"сформирован",IF('Познавательное развитие'!AF12&lt;0.5,"не сформирован", "в стадии формирования")))</f>
        <v/>
      </c>
      <c r="DM11" s="82" t="str">
        <f>IF('Познавательное развитие'!AG12="","",IF('Познавательное развитие'!AG12&gt;1.5,"сформирован",IF('Познавательное развитие'!AG12&lt;0.5,"не сформирован", "в стадии формирования")))</f>
        <v/>
      </c>
      <c r="DN11" s="82" t="str">
        <f>IF('Познавательное развитие'!AI12="","",IF('Познавательное развитие'!AI12&gt;1.5,"сформирован",IF('Познавательное развитие'!AI12&lt;0.5,"не сформирован", "в стадии формирования")))</f>
        <v/>
      </c>
      <c r="DO11" s="82" t="str">
        <f>IF('Познавательное развитие'!AJ12="","",IF('Познавательное развитие'!AJ12&gt;1.5,"сформирован",IF('Познавательное развитие'!AJ12&lt;0.5,"не сформирован", "в стадии формирования")))</f>
        <v/>
      </c>
      <c r="DP11" s="82" t="str">
        <f>IF('Познавательное развитие'!AK12="","",IF('Познавательное развитие'!AK12&gt;1.5,"сформирован",IF('Познавательное развитие'!AK12&lt;0.5,"не сформирован", "в стадии формирования")))</f>
        <v/>
      </c>
      <c r="DQ11" s="82" t="str">
        <f>IF('Познавательное развитие'!AL12="","",IF('Познавательное развитие'!AL12&gt;1.5,"сформирован",IF('Познавательное развитие'!AL12&lt;0.5,"не сформирован", "в стадии формирования")))</f>
        <v/>
      </c>
      <c r="DR11" s="82" t="str">
        <f>IF('Речевое развитие'!Q11="","",IF('Речевое развитие'!Q11&gt;1.5,"сформирован",IF('Речевое развитие'!Q11&lt;0.5,"не сформирован", "в стадии формирования")))</f>
        <v/>
      </c>
      <c r="DS11" s="82" t="str">
        <f>IF('Речевое развитие'!R11="","",IF('Речевое развитие'!R11&gt;1.5,"сформирован",IF('Речевое развитие'!R11&lt;0.5,"не сформирован", "в стадии формирования")))</f>
        <v/>
      </c>
      <c r="DT11" s="82" t="str">
        <f>IF('Речевое развитие'!S11="","",IF('Речевое развитие'!S11&gt;1.5,"сформирован",IF('Речевое развитие'!S11&lt;0.5,"не сформирован", "в стадии формирования")))</f>
        <v/>
      </c>
      <c r="DU11" s="82" t="str">
        <f>IF('Речевое развитие'!T11="","",IF('Речевое развитие'!T11&gt;1.5,"сформирован",IF('Речевое развитие'!T11&lt;0.5,"не сформирован", "в стадии формирования")))</f>
        <v/>
      </c>
      <c r="DV11" s="82" t="str">
        <f>IF('Речевое развитие'!U11="","",IF('Речевое развитие'!U11&gt;1.5,"сформирован",IF('Речевое развитие'!U11&lt;0.5,"не сформирован", "в стадии формирования")))</f>
        <v/>
      </c>
      <c r="DW11" s="82" t="str">
        <f>IF('Художественно-эстетическое разв'!S12="","",IF('Художественно-эстетическое разв'!S12&gt;1.5,"сформирован",IF('Художественно-эстетическое разв'!S12&lt;0.5,"не сформирован", "в стадии формирования")))</f>
        <v/>
      </c>
      <c r="DX11" s="82" t="str">
        <f>IF('Художественно-эстетическое разв'!T12="","",IF('Художественно-эстетическое разв'!T12&gt;1.5,"сформирован",IF('Художественно-эстетическое разв'!T12&lt;0.5,"не сформирован", "в стадии формирования")))</f>
        <v/>
      </c>
      <c r="DY11" s="82" t="str">
        <f>IF('Физическое развитие'!T11="","",IF('Физическое развитие'!T11&gt;1.5,"сформирован",IF('Физическое развитие'!T11&lt;0.5,"не сформирован", "в стадии формирования")))</f>
        <v/>
      </c>
      <c r="DZ11" s="82" t="str">
        <f>IF('Физическое развитие'!U11="","",IF('Физическое развитие'!U11&gt;1.5,"сформирован",IF('Физическое развитие'!U11&lt;0.5,"не сформирован", "в стадии формирования")))</f>
        <v/>
      </c>
      <c r="EA11" s="82" t="str">
        <f>IF('Физическое развитие'!V11="","",IF('Физическое развитие'!V11&gt;1.5,"сформирован",IF('Физическое развитие'!V11&lt;0.5,"не сформирован", "в стадии формирования")))</f>
        <v/>
      </c>
      <c r="EB11" s="214" t="str">
        <f>IF('Социально-коммуникативное разви'!D12="","",IF('Социально-коммуникативное разви'!E12="","",IF('Социально-коммуникативное разви'!F12="","",IF('Социально-коммуникативное разви'!Q12="","",IF('Социально-коммуникативное разви'!R12="","",IF('Социально-коммуникативное разви'!S12="","",IF('Социально-коммуникативное разви'!T12="","",IF('Социально-коммуникативное разви'!Y12="","",IF('Социально-коммуникативное разви'!Z12="","",IF('Социально-коммуникативное разви'!AU12="","",IF('Социально-коммуникативное разви'!AZ12="","",IF('Социально-коммуникативное разви'!BA12="","",IF('Социально-коммуникативное разви'!BB12="","",IF('Познавательное развитие'!G12="","",IF('Познавательное развитие'!H12="","",IF('Познавательное развитие'!T12="","",IF('Познавательное развитие'!U12="","",IF('Познавательное развитие'!W12="","",IF('Познавательное развитие'!X12="","",IF('Познавательное развитие'!AB12="","",IF('Познавательное развитие'!AC12="","",IF('Познавательное развитие'!AD12="","",IF('Познавательное развитие'!AE12="","",IF('Познавательное развитие'!AF12="","",IF('Познавательное развитие'!AG12="","",IF('Познавательное развитие'!AI12="","",IF('Познавательное развитие'!AJ12="","",IF('Познавательное развитие'!AK12="","",IF('Познавательное развитие'!AL12="","",IF('Речевое развитие'!Q11="","",IF('Речевое развитие'!R11="","",IF('Речевое развитие'!S11="","",IF('Речевое развитие'!T11="","",IF('Речевое развитие'!U11="","",IF('Художественно-эстетическое разв'!S12="","",IF('Художественно-эстетическое разв'!T12="","",IF('Физическое развитие'!T11="","",IF('Физическое развитие'!U11="","",IF('Физическое развитие'!V11="","",('Социально-коммуникативное разви'!D12+'Социально-коммуникативное разви'!E12+'Социально-коммуникативное разви'!F12+'Социально-коммуникативное разви'!Q12+'Социально-коммуникативное разви'!R12+'Социально-коммуникативное разви'!S12+'Социально-коммуникативное разви'!T12+'Социально-коммуникативное разви'!Y12+'Социально-коммуникативное разви'!Z12+'Социально-коммуникативное разви'!AU12+'Социально-коммуникативное разви'!AZ12+'Социально-коммуникативное разви'!BA12+'Социально-коммуникативное разви'!BB12+'Познавательное развитие'!G12+'Познавательное развитие'!H12+'Познавательное развитие'!T12+'Познавательное развитие'!U12+'Познавательное развитие'!W12+'Познавательное развитие'!X12+'Познавательное развитие'!AB12+'Познавательное развитие'!AC12+'Познавательное развитие'!AD12+'Познавательное развитие'!AE12+'Познавательное развитие'!AF12+'Познавательное развитие'!AG12+'Познавательное развитие'!AI12+'Познавательное развитие'!AJ12+'Познавательное развитие'!AK12+'Познавательное развитие'!AL12+'Речевое развитие'!Q11+'Речевое развитие'!R11+'Речевое развитие'!S11+'Речевое развитие'!T11+'Речевое развитие'!U11+'Художественно-эстетическое разв'!S12+'Художественно-эстетическое разв'!T12+'Физическое развитие'!T11+'Физическое развитие'!U11+'Физическое развитие'!V11)/39)))))))))))))))))))))))))))))))))))))))</f>
        <v/>
      </c>
      <c r="EC11" s="82" t="str">
        <f t="shared" si="6"/>
        <v/>
      </c>
    </row>
    <row r="12" spans="1:133" x14ac:dyDescent="0.25">
      <c r="A12" s="89">
        <f>список!A10</f>
        <v>9</v>
      </c>
      <c r="B12" s="82" t="str">
        <f>IF(список!B10="","",список!B10)</f>
        <v/>
      </c>
      <c r="C12" s="82">
        <f>IF(список!C10="","",список!C10)</f>
        <v>0</v>
      </c>
      <c r="D12" s="82" t="str">
        <f>IF('Социально-коммуникативное разви'!AA13="","",IF('Социально-коммуникативное разви'!AA13&gt;1.5,"сформирован",IF('Социально-коммуникативное разви'!AA13&lt;0.5,"не сформирован", "в стадии формирования")))</f>
        <v/>
      </c>
      <c r="E12" s="82" t="str">
        <f>IF('Социально-коммуникативное разви'!AB13="","",IF('Социально-коммуникативное разви'!AB13&gt;1.5,"сформирован",IF('Социально-коммуникативное разви'!AB13&lt;0.5,"не сформирован", "в стадии формирования")))</f>
        <v/>
      </c>
      <c r="F12" s="82" t="str">
        <f>IF('Социально-коммуникативное разви'!AC13="","",IF('Социально-коммуникативное разви'!AC13&gt;1.5,"сформирован",IF('Социально-коммуникативное разви'!AC13&lt;0.5,"не сформирован", "в стадии формирования")))</f>
        <v/>
      </c>
      <c r="G12" s="82" t="str">
        <f>IF('Социально-коммуникативное разви'!AD13="","",IF('Социально-коммуникативное разви'!AD13&gt;1.5,"сформирован",IF('Социально-коммуникативное разви'!AD13&lt;0.5,"не сформирован", "в стадии формирования")))</f>
        <v/>
      </c>
      <c r="H12" s="82" t="str">
        <f>IF('Социально-коммуникативное разви'!AE13="","",IF('Социально-коммуникативное разви'!AE13&gt;1.5,"сформирован",IF('Социально-коммуникативное разви'!AE13&lt;0.5,"не сформирован", "в стадии формирования")))</f>
        <v/>
      </c>
      <c r="I12" s="82" t="str">
        <f>IF('Социально-коммуникативное разви'!AF13="","",IF('Социально-коммуникативное разви'!AF13&gt;1.5,"сформирован",IF('Социально-коммуникативное разви'!AF13&lt;0.5,"не сформирован", "в стадии формирования")))</f>
        <v/>
      </c>
      <c r="J12" s="82" t="str">
        <f>IF('Познавательное развитие'!D13="","",IF('Познавательное развитие'!D13&gt;1.5,"сформирован",IF('Познавательное развитие'!D13&lt;0.5,"не сформирован", "в стадии формирования")))</f>
        <v/>
      </c>
      <c r="K12" s="82" t="str">
        <f>IF('Познавательное развитие'!E13="","",IF('Познавательное развитие'!E13&gt;1.5,"сформирован",IF('Познавательное развитие'!E13&lt;0.5,"не сформирован", "в стадии формирования")))</f>
        <v/>
      </c>
      <c r="L12" s="82" t="str">
        <f>IF('Познавательное развитие'!F13="","",IF('Познавательное развитие'!F13&gt;1.5,"сформирован",IF('Познавательное развитие'!F13&lt;0.5,"не сформирован", "в стадии формирования")))</f>
        <v/>
      </c>
      <c r="M12" s="82" t="str">
        <f>IF('Познавательное развитие'!G13="","",IF('Познавательное развитие'!G13&gt;1.5,"сформирован",IF('Познавательное развитие'!G13&lt;0.5,"не сформирован", "в стадии формирования")))</f>
        <v/>
      </c>
      <c r="N12" s="82" t="str">
        <f>IF('Познавательное развитие'!H13="","",IF('Познавательное развитие'!H13&gt;1.5,"сформирован",IF('Познавательное развитие'!H13&lt;0.5,"не сформирован", "в стадии формирования")))</f>
        <v/>
      </c>
      <c r="O12" s="82" t="str">
        <f>IF('Познавательное развитие'!I13="","",IF('Познавательное развитие'!I13&gt;1.5,"сформирован",IF('Познавательное развитие'!I13&lt;0.5,"не сформирован", "в стадии формирования")))</f>
        <v/>
      </c>
      <c r="P12" s="82" t="str">
        <f>IF('Познавательное развитие'!J13="","",IF('Познавательное развитие'!J13&gt;1.5,"сформирован",IF('Познавательное развитие'!J13&lt;0.5,"не сформирован", "в стадии формирования")))</f>
        <v/>
      </c>
      <c r="Q12" s="82" t="str">
        <f>IF('Познавательное развитие'!K13="","",IF('Познавательное развитие'!K13&gt;1.5,"сформирован",IF('Познавательное развитие'!K13&lt;0.5,"не сформирован", "в стадии формирования")))</f>
        <v/>
      </c>
      <c r="R12" s="82" t="str">
        <f>IF('Художественно-эстетическое разв'!D13="","",IF('Художественно-эстетическое разв'!D13&gt;1.5,"сформирован",IF('Художественно-эстетическое разв'!D13&lt;0.5,"не сформирован", "в стадии формирования")))</f>
        <v/>
      </c>
      <c r="S12" s="82" t="str">
        <f>IF('Художественно-эстетическое разв'!E13="","",IF('Художественно-эстетическое разв'!E13&gt;1.5,"сформирован",IF('Художественно-эстетическое разв'!E13&lt;0.5,"не сформирован", "в стадии формирования")))</f>
        <v/>
      </c>
      <c r="T12" s="82" t="str">
        <f>IF('Художественно-эстетическое разв'!F13="","",IF('Художественно-эстетическое разв'!F13&gt;1.5,"сформирован",IF('Художественно-эстетическое разв'!F13&lt;0.5,"не сформирован", "в стадии формирования")))</f>
        <v/>
      </c>
      <c r="U12" s="82" t="str">
        <f>IF('Художественно-эстетическое разв'!G13="","",IF('Художественно-эстетическое разв'!G13&gt;1.5,"сформирован",IF('Художественно-эстетическое разв'!G13&lt;0.5,"не сформирован", "в стадии формирования")))</f>
        <v/>
      </c>
      <c r="V12" s="82" t="str">
        <f>IF('Художественно-эстетическое разв'!H13="","",IF('Художественно-эстетическое разв'!H13&gt;1.5,"сформирован",IF('Художественно-эстетическое разв'!H13&lt;0.5,"не сформирован", "в стадии формирования")))</f>
        <v/>
      </c>
      <c r="W12" s="82" t="str">
        <f>IF('Художественно-эстетическое разв'!I13="","",IF('Художественно-эстетическое разв'!I13&gt;1.5,"сформирован",IF('Художественно-эстетическое разв'!I13&lt;0.5,"не сформирован", "в стадии формирования")))</f>
        <v/>
      </c>
      <c r="X12" s="82" t="str">
        <f>IF('Художественно-эстетическое разв'!J13="","",IF('Художественно-эстетическое разв'!J13&gt;1.5,"сформирован",IF('Художественно-эстетическое разв'!J13&lt;0.5,"не сформирован", "в стадии формирования")))</f>
        <v/>
      </c>
      <c r="Y12" s="82" t="str">
        <f>IF('Физическое развитие'!W12="","",IF('Физическое развитие'!W12&gt;1.5,"сформирован",IF('Физическое развитие'!W12&lt;0.5,"не сформирован", "в стадии формирования")))</f>
        <v/>
      </c>
      <c r="Z12" s="214" t="str">
        <f>IF('Социально-коммуникативное разви'!AA13="","",IF('Социально-коммуникативное разви'!AF13="","",IF('Социально-коммуникативное разви'!AG13="","",IF('Социально-коммуникативное разви'!AH13="","",IF('Социально-коммуникативное разви'!AJ13="","",IF('Социально-коммуникативное разви'!AK13="","",IF('Познавательное развитие'!D13="","",IF('Познавательное развитие'!I13="","",IF('Познавательное развитие'!M13="","",IF('Познавательное развитие'!N13="","",IF('Познавательное развитие'!O13="","",IF('Познавательное развитие'!P13="","",IF('Познавательное развитие'!Q13="","",IF('Познавательное развитие'!Y13="","",IF('Художественно-эстетическое разв'!D13="","",IF('Художественно-эстетическое разв'!G13="","",IF('Художественно-эстетическое разв'!H13="","",IF('Художественно-эстетическое разв'!I13="","",IF('Физическое развитие'!W12="","",IF('Художественно-эстетическое разв'!L13="","",IF('Художественно-эстетическое разв'!M13="","",IF('Художественно-эстетическое разв'!U13="","",('Социально-коммуникативное разви'!AA13+'Социально-коммуникативное разви'!AF13+'Социально-коммуникативное разви'!AG13+'Социально-коммуникативное разви'!AH13+'Социально-коммуникативное разви'!AJ13+'Социально-коммуникативное разви'!AK13+'Познавательное развитие'!D13+'Познавательное развитие'!I13+'Познавательное развитие'!M13+'Познавательное развитие'!N13+'Познавательное развитие'!O13+'Познавательное развитие'!P13+'Познавательное развитие'!Q13+'Познавательное развитие'!Y13+'Художественно-эстетическое разв'!D13+'Художественно-эстетическое разв'!G13+'Художественно-эстетическое разв'!H13+'Художественно-эстетическое разв'!I13+'Художественно-эстетическое разв'!L13+'Художественно-эстетическое разв'!M13+'Художественно-эстетическое разв'!U13+'Физическое развитие'!W12)/22))))))))))))))))))))))</f>
        <v/>
      </c>
      <c r="AA12" s="82" t="str">
        <f t="shared" si="0"/>
        <v/>
      </c>
      <c r="AB12" s="82" t="str">
        <f>IF('Социально-коммуникативное разви'!G13="","",IF('Социально-коммуникативное разви'!G13&gt;1.5,"сформирован",IF('Социально-коммуникативное разви'!G13&lt;0.5,"не сформирован", "в стадии формирования")))</f>
        <v/>
      </c>
      <c r="AC12" s="82" t="str">
        <f>IF('Социально-коммуникативное разви'!H13="","",IF('Социально-коммуникативное разви'!H13&gt;1.5,"сформирован",IF('Социально-коммуникативное разви'!H13&lt;0.5,"не сформирован", "в стадии формирования")))</f>
        <v/>
      </c>
      <c r="AD12" s="82" t="str">
        <f>IF('Социально-коммуникативное разви'!I13="","",IF('Социально-коммуникативное разви'!I13&gt;1.5,"сформирован",IF('Социально-коммуникативное разви'!I13&lt;0.5,"не сформирован", "в стадии формирования")))</f>
        <v/>
      </c>
      <c r="AE12" s="82" t="str">
        <f>IF('Социально-коммуникативное разви'!J13="","",IF('Социально-коммуникативное разви'!J13&gt;1.5,"сформирован",IF('Социально-коммуникативное разви'!J13&lt;0.5,"не сформирован", "в стадии формирования")))</f>
        <v/>
      </c>
      <c r="AF12" s="82" t="str">
        <f>IF('Социально-коммуникативное разви'!K13="","",IF('Социально-коммуникативное разви'!K13&gt;1.5,"сформирован",IF('Социально-коммуникативное разви'!K13&lt;0.5,"не сформирован", "в стадии формирования")))</f>
        <v/>
      </c>
      <c r="AG12" s="82" t="str">
        <f>IF('Социально-коммуникативное разви'!L13="","",IF('Социально-коммуникативное разви'!L13&gt;1.5,"сформирован",IF('Социально-коммуникативное разви'!L13&lt;0.5,"не сформирован", "в стадии формирования")))</f>
        <v/>
      </c>
      <c r="AH12" s="82" t="str">
        <f>IF('Социально-коммуникативное разви'!M13="","",IF('Социально-коммуникативное разви'!M13&gt;1.5,"сформирован",IF('Социально-коммуникативное разви'!M13&lt;0.5,"не сформирован", "в стадии формирования")))</f>
        <v/>
      </c>
      <c r="AI12" s="82" t="str">
        <f>IF('Познавательное развитие'!V13="","",IF('Познавательное развитие'!V13&gt;1.5,"сформирован",IF('Познавательное развитие'!V13&lt;0.5,"не сформирован", "в стадии формирования")))</f>
        <v/>
      </c>
      <c r="AJ12" s="82" t="str">
        <f>IF('Художественно-эстетическое разв'!Z13="","",IF('Художественно-эстетическое разв'!Z13&gt;1.5,"сформирован",IF('Художественно-эстетическое разв'!Z13&lt;0.5,"не сформирован", "в стадии формирования")))</f>
        <v/>
      </c>
      <c r="AK12" s="82" t="str">
        <f>IF('Художественно-эстетическое разв'!AA13="","",IF('Художественно-эстетическое разв'!AA13&gt;1.5,"сформирован",IF('Художественно-эстетическое разв'!AA13&lt;0.5,"не сформирован", "в стадии формирования")))</f>
        <v/>
      </c>
      <c r="AL12" s="214" t="str">
        <f>IF('Социально-коммуникативное разви'!G13="","",IF('Социально-коммуникативное разви'!H13="","",IF('Социально-коммуникативное разви'!I13="","",IF('Социально-коммуникативное разви'!J13="","",IF('Социально-коммуникативное разви'!K13="","",IF('Социально-коммуникативное разви'!L13="","",IF('Социально-коммуникативное разви'!X13="","",IF('Познавательное развитие'!V13="","",IF('Художественно-эстетическое разв'!Z13="","",IF('Художественно-эстетическое разв'!AE13="","",('Социально-коммуникативное разви'!G13+'Социально-коммуникативное разви'!H13+'Социально-коммуникативное разви'!I13+'Социально-коммуникативное разви'!J13+'Социально-коммуникативное разви'!K13+'Социально-коммуникативное разви'!L13+'Социально-коммуникативное разви'!X13+'Познавательное развитие'!V13+'Художественно-эстетическое разв'!Z13+'Художественно-эстетическое разв'!AE13)/10))))))))))</f>
        <v/>
      </c>
      <c r="AM12" s="82" t="str">
        <f t="shared" si="1"/>
        <v/>
      </c>
      <c r="AN12" s="82" t="str">
        <f>IF('Социально-коммуникативное разви'!U13="","",IF('Социально-коммуникативное разви'!U13&gt;1.5,"сформирован",IF('Социально-коммуникативное разви'!U13&lt;0.5,"не сформирован", "в стадии формирования")))</f>
        <v/>
      </c>
      <c r="AO12" s="82" t="str">
        <f>IF('Социально-коммуникативное разви'!V13="","",IF('Социально-коммуникативное разви'!V13&gt;1.5,"сформирован",IF('Социально-коммуникативное разви'!V13&lt;0.5,"не сформирован", "в стадии формирования")))</f>
        <v/>
      </c>
      <c r="AP12" s="82" t="str">
        <f>IF('Социально-коммуникативное разви'!W13="","",IF('Социально-коммуникативное разви'!W13&gt;1.5,"сформирован",IF('Социально-коммуникативное разви'!W13&lt;0.5,"не сформирован", "в стадии формирования")))</f>
        <v/>
      </c>
      <c r="AQ12" s="82" t="str">
        <f>IF('Художественно-эстетическое разв'!Y13="","",IF('Художественно-эстетическое разв'!Y13&gt;1.5,"сформирован",IF('Художественно-эстетическое разв'!Y13&lt;0.5,"не сформирован", "в стадии формирования")))</f>
        <v/>
      </c>
      <c r="AR12" s="82" t="str">
        <f>IF('Художественно-эстетическое разв'!Z13="","",IF('Художественно-эстетическое разв'!Z13&gt;1.5,"сформирован",IF('Художественно-эстетическое разв'!Z13&lt;0.5,"не сформирован", "в стадии формирования")))</f>
        <v/>
      </c>
      <c r="AS12" s="214" t="str">
        <f>IF('Социально-коммуникативное разви'!U13="","",IF('Социально-коммуникативное разви'!V13="","",IF('Социально-коммуникативное разви'!W13="","",IF('Художественно-эстетическое разв'!AC13="","",IF('Художественно-эстетическое разв'!AD13="","",('Социально-коммуникативное разви'!U13+'Социально-коммуникативное разви'!V13+'Социально-коммуникативное разви'!W13+'Художественно-эстетическое разв'!AC13+'Художественно-эстетическое разв'!AD13)/5)))))</f>
        <v/>
      </c>
      <c r="AT12" s="82" t="str">
        <f t="shared" si="2"/>
        <v/>
      </c>
      <c r="AU12" s="82" t="str">
        <f>IF('Речевое развитие'!D12="","",IF('Речевое развитие'!D12&gt;1.5,"сформирован",IF('Речевое развитие'!D12&lt;0.5,"не сформирован", "в стадии формирования")))</f>
        <v/>
      </c>
      <c r="AV12" s="82" t="str">
        <f>IF('Речевое развитие'!E12="","",IF('Речевое развитие'!E12&gt;1.5,"сформирован",IF('Речевое развитие'!E12&lt;0.5,"не сформирован", "в стадии формирования")))</f>
        <v/>
      </c>
      <c r="AW12" s="82" t="str">
        <f>IF('Речевое развитие'!F12="","",IF('Речевое развитие'!F12&gt;1.5,"сформирован",IF('Речевое развитие'!F12&lt;0.5,"не сформирован", "в стадии формирования")))</f>
        <v/>
      </c>
      <c r="AX12" s="82" t="str">
        <f>IF('Речевое развитие'!G12="","",IF('Речевое развитие'!G12&gt;1.5,"сформирован",IF('Речевое развитие'!G12&lt;0.5,"не сформирован", "в стадии формирования")))</f>
        <v/>
      </c>
      <c r="AY12" s="82" t="str">
        <f>IF('Речевое развитие'!H12="","",IF('Речевое развитие'!H12&gt;1.5,"сформирован",IF('Речевое развитие'!H12&lt;0.5,"не сформирован", "в стадии формирования")))</f>
        <v/>
      </c>
      <c r="AZ12" s="82" t="str">
        <f>IF('Речевое развитие'!I12="","",IF('Речевое развитие'!I12&gt;1.5,"сформирован",IF('Речевое развитие'!I12&lt;0.5,"не сформирован", "в стадии формирования")))</f>
        <v/>
      </c>
      <c r="BA12" s="82" t="str">
        <f>IF('Речевое развитие'!J12="","",IF('Речевое развитие'!J12&gt;1.5,"сформирован",IF('Речевое развитие'!J12&lt;0.5,"не сформирован", "в стадии формирования")))</f>
        <v/>
      </c>
      <c r="BB12" s="82" t="str">
        <f>IF('Речевое развитие'!K12="","",IF('Речевое развитие'!K12&gt;1.5,"сформирован",IF('Речевое развитие'!K12&lt;0.5,"не сформирован", "в стадии формирования")))</f>
        <v/>
      </c>
      <c r="BC12" s="82" t="str">
        <f>IF('Речевое развитие'!L12="","",IF('Речевое развитие'!L12&gt;1.5,"сформирован",IF('Речевое развитие'!L12&lt;0.5,"не сформирован", "в стадии формирования")))</f>
        <v/>
      </c>
      <c r="BD12" s="82" t="str">
        <f>IF('Речевое развитие'!M12="","",IF('Речевое развитие'!M12&gt;1.5,"сформирован",IF('Речевое развитие'!M12&lt;0.5,"не сформирован", "в стадии формирования")))</f>
        <v/>
      </c>
      <c r="BE12" s="82" t="str">
        <f>IF('Речевое развитие'!N12="","",IF('Речевое развитие'!N12&gt;1.5,"сформирован",IF('Речевое развитие'!N12&lt;0.5,"не сформирован", "в стадии формирования")))</f>
        <v/>
      </c>
      <c r="BF12" s="214" t="str">
        <f>IF('Речевое развитие'!D12="","",IF('Речевое развитие'!E12="","",IF('Речевое развитие'!F12="","",IF('Речевое развитие'!G12="","",IF('Речевое развитие'!H12="","",IF('Речевое развитие'!I12="","",IF('Речевое развитие'!J12="","",IF('Речевое развитие'!K12="","",IF('Речевое развитие'!L12="","",IF('Речевое развитие'!M12="","",IF('Речевое развитие'!N12="","",('Речевое развитие'!D12+'Речевое развитие'!E12+'Речевое развитие'!F12+'Речевое развитие'!G12+'Речевое развитие'!H12+'Речевое развитие'!I12+'Речевое развитие'!J12+'Речевое развитие'!K12+'Речевое развитие'!L12+'Речевое развитие'!M12+'Речевое развитие'!N12)/11)))))))))))</f>
        <v/>
      </c>
      <c r="BG12" s="82" t="str">
        <f t="shared" si="3"/>
        <v/>
      </c>
      <c r="BH12" s="82" t="str">
        <f>IF('Художественно-эстетическое разв'!Y13="","",IF('Художественно-эстетическое разв'!Y13&gt;1.5,"сформирован",IF('Художественно-эстетическое разв'!Y13&lt;0.5,"не сформирован", "в стадии формирования")))</f>
        <v/>
      </c>
      <c r="BI12" s="82" t="str">
        <f>IF('Физическое развитие'!D12="","",IF('Физическое развитие'!D12&gt;1.5,"сформирован",IF('Физическое развитие'!D12&lt;0.5,"не сформирован", "в стадии формирования")))</f>
        <v/>
      </c>
      <c r="BJ12" s="82" t="str">
        <f>IF('Физическое развитие'!E12="","",IF('Физическое развитие'!E12&gt;1.5,"сформирован",IF('Физическое развитие'!E12&lt;0.5,"не сформирован", "в стадии формирования")))</f>
        <v/>
      </c>
      <c r="BK12" s="82" t="str">
        <f>IF('Физическое развитие'!F12="","",IF('Физическое развитие'!F12&gt;1.5,"сформирован",IF('Физическое развитие'!F12&lt;0.5,"не сформирован", "в стадии формирования")))</f>
        <v/>
      </c>
      <c r="BL12" s="82" t="str">
        <f>IF('Физическое развитие'!G12="","",IF('Физическое развитие'!G12&gt;1.5,"сформирован",IF('Физическое развитие'!G12&lt;0.5,"не сформирован", "в стадии формирования")))</f>
        <v/>
      </c>
      <c r="BM12" s="82" t="str">
        <f>IF('Физическое развитие'!H12="","",IF('Физическое развитие'!H12&gt;1.5,"сформирован",IF('Физическое развитие'!H12&lt;0.5,"не сформирован", "в стадии формирования")))</f>
        <v/>
      </c>
      <c r="BN12" s="82" t="str">
        <f>IF('Физическое развитие'!I12="","",IF('Физическое развитие'!I12&gt;1.5,"сформирован",IF('Физическое развитие'!I12&lt;0.5,"не сформирован", "в стадии формирования")))</f>
        <v/>
      </c>
      <c r="BO12" s="82" t="str">
        <f>IF('Физическое развитие'!J12="","",IF('Физическое развитие'!J12&gt;1.5,"сформирован",IF('Физическое развитие'!J12&lt;0.5,"не сформирован", "в стадии формирования")))</f>
        <v/>
      </c>
      <c r="BP12" s="82" t="str">
        <f>IF('Физическое развитие'!K12="","",IF('Физическое развитие'!K12&gt;1.5,"сформирован",IF('Физическое развитие'!K12&lt;0.5,"не сформирован", "в стадии формирования")))</f>
        <v/>
      </c>
      <c r="BQ12" s="82" t="str">
        <f>IF('Физическое развитие'!L12="","",IF('Физическое развитие'!L12&gt;1.5,"сформирован",IF('Физическое развитие'!L12&lt;0.5,"не сформирован", "в стадии формирования")))</f>
        <v/>
      </c>
      <c r="BR12" s="82" t="str">
        <f>IF('Физическое развитие'!M12="","",IF('Физическое развитие'!M12&gt;1.5,"сформирован",IF('Физическое развитие'!M12&lt;0.5,"не сформирован", "в стадии формирования")))</f>
        <v/>
      </c>
      <c r="BS12" s="82" t="str">
        <f>IF('Физическое развитие'!N12="","",IF('Физическое развитие'!N12&gt;1.5,"сформирован",IF('Физическое развитие'!N12&lt;0.5,"не сформирован", "в стадии формирования")))</f>
        <v/>
      </c>
      <c r="BT12" s="82" t="str">
        <f>IF('Физическое развитие'!O12="","",IF('Физическое развитие'!O12&gt;1.5,"сформирован",IF('Физическое развитие'!O12&lt;0.5,"не сформирован", "в стадии формирования")))</f>
        <v/>
      </c>
      <c r="BU12" s="82" t="str">
        <f>IF('Физическое развитие'!P12="","",IF('Физическое развитие'!P12&gt;1.5,"сформирован",IF('Физическое развитие'!P12&lt;0.5,"не сформирован", "в стадии формирования")))</f>
        <v/>
      </c>
      <c r="BV12" s="214" t="str">
        <f>IF('Художественно-эстетическое разв'!Y13="","",IF('Физическое развитие'!D12="","",IF('Физическое развитие'!E12="","",IF('Физическое развитие'!F12="","",IF('Физическое развитие'!H12="","",IF('Физическое развитие'!I12="","",IF('Физическое развитие'!J12="","",IF('Физическое развитие'!L12="","",IF('Физическое развитие'!M12="","",IF('Физическое развитие'!G12="","",IF('Физическое развитие'!N12="","",IF('Физическое развитие'!O12="","",IF('Физическое развитие'!P12="","",IF('Физическое развитие'!Q12="","",('Художественно-эстетическое разв'!Y13+'Физическое развитие'!D12+'Физическое развитие'!E12+'Физическое развитие'!F12+'Физическое развитие'!H12+'Физическое развитие'!I12+'Физическое развитие'!J12+'Физическое развитие'!L12+'Физическое развитие'!M12+'Физическое развитие'!G12+'Физическое развитие'!N12+'Физическое развитие'!O12+'Физическое развитие'!P12+'Физическое развитие'!Q12)/14))))))))))))))</f>
        <v/>
      </c>
      <c r="BW12" s="82" t="str">
        <f t="shared" si="4"/>
        <v/>
      </c>
      <c r="BX12" s="82" t="str">
        <f>IF('Социально-коммуникативное разви'!M13="","",IF('Социально-коммуникативное разви'!M13&gt;1.5,"сформирован",IF('Социально-коммуникативное разви'!M13&lt;0.5,"не сформирован", "в стадии формирования")))</f>
        <v/>
      </c>
      <c r="BY12" s="82" t="str">
        <f>IF('Социально-коммуникативное разви'!N13="","",IF('Социально-коммуникативное разви'!N13&gt;1.5,"сформирован",IF('Социально-коммуникативное разви'!N13&lt;0.5,"не сформирован", "в стадии формирования")))</f>
        <v/>
      </c>
      <c r="BZ12" s="82" t="str">
        <f>IF('Социально-коммуникативное разви'!O13="","",IF('Социально-коммуникативное разви'!O13&gt;1.5,"сформирован",IF('Социально-коммуникативное разви'!O13&lt;0.5,"не сформирован", "в стадии формирования")))</f>
        <v/>
      </c>
      <c r="CA12" s="82" t="str">
        <f>IF('Социально-коммуникативное разви'!P13="","",IF('Социально-коммуникативное разви'!P13&gt;1.5,"сформирован",IF('Социально-коммуникативное разви'!P13&lt;0.5,"не сформирован", "в стадии формирования")))</f>
        <v/>
      </c>
      <c r="CB12" s="82" t="str">
        <f>IF('Социально-коммуникативное разви'!Q13="","",IF('Социально-коммуникативное разви'!Q13&gt;1.5,"сформирован",IF('Социально-коммуникативное разви'!Q13&lt;0.5,"не сформирован", "в стадии формирования")))</f>
        <v/>
      </c>
      <c r="CC12" s="82" t="str">
        <f>IF('Социально-коммуникативное разви'!R13="","",IF('Социально-коммуникативное разви'!R13&gt;1.5,"сформирован",IF('Социально-коммуникативное разви'!R13&lt;0.5,"не сформирован", "в стадии формирования")))</f>
        <v/>
      </c>
      <c r="CD12" s="82" t="str">
        <f>IF('Социально-коммуникативное разви'!S13="","",IF('Социально-коммуникативное разви'!S13&gt;1.5,"сформирован",IF('Социально-коммуникативное разви'!S13&lt;0.5,"не сформирован", "в стадии формирования")))</f>
        <v/>
      </c>
      <c r="CE12" s="82" t="str">
        <f>IF('Социально-коммуникативное разви'!T13="","",IF('Социально-коммуникативное разви'!T13&gt;1.5,"сформирован",IF('Социально-коммуникативное разви'!T13&lt;0.5,"не сформирован", "в стадии формирования")))</f>
        <v/>
      </c>
      <c r="CF12" s="82" t="str">
        <f>IF('Социально-коммуникативное разви'!U13="","",IF('Социально-коммуникативное разви'!U13&gt;1.5,"сформирован",IF('Социально-коммуникативное разви'!U13&lt;0.5,"не сформирован", "в стадии формирования")))</f>
        <v/>
      </c>
      <c r="CG12" s="82" t="str">
        <f>IF('Социально-коммуникативное разви'!V13="","",IF('Социально-коммуникативное разви'!V13&gt;1.5,"сформирован",IF('Социально-коммуникативное разви'!V13&lt;0.5,"не сформирован", "в стадии формирования")))</f>
        <v/>
      </c>
      <c r="CH12" s="82" t="str">
        <f>IF('Социально-коммуникативное разви'!W13="","",IF('Социально-коммуникативное разви'!W13&gt;1.5,"сформирован",IF('Социально-коммуникативное разви'!W13&lt;0.5,"не сформирован", "в стадии формирования")))</f>
        <v/>
      </c>
      <c r="CI12" s="82" t="str">
        <f>IF('Социально-коммуникативное разви'!X13="","",IF('Социально-коммуникативное разви'!X13&gt;1.5,"сформирован",IF('Социально-коммуникативное разви'!X13&lt;0.5,"не сформирован", "в стадии формирования")))</f>
        <v/>
      </c>
      <c r="CJ12" s="82" t="str">
        <f>IF('Социально-коммуникативное разви'!Y13="","",IF('Социально-коммуникативное разви'!Y13&gt;1.5,"сформирован",IF('Социально-коммуникативное разви'!Y13&lt;0.5,"не сформирован", "в стадии формирования")))</f>
        <v/>
      </c>
      <c r="CK12" s="82" t="str">
        <f>IF('Социально-коммуникативное разви'!Z13="","",IF('Социально-коммуникативное разви'!Z13&gt;1.5,"сформирован",IF('Социально-коммуникативное разви'!Z13&lt;0.5,"не сформирован", "в стадии формирования")))</f>
        <v/>
      </c>
      <c r="CL12" s="82" t="str">
        <f>IF('Физическое развитие'!K12="","",IF('Физическое развитие'!K12&gt;1.5,"сформирован",IF('Физическое развитие'!K12&lt;0.5,"не сформирован", "в стадии формирования")))</f>
        <v/>
      </c>
      <c r="CM12" s="214" t="str">
        <f>IF('Социально-коммуникативное разви'!M13="","",IF('Социально-коммуникативное разви'!N13="","",IF('Социально-коммуникативное разви'!AI13="","",IF('Социально-коммуникативное разви'!AN13="","",IF('Социально-коммуникативное разви'!AO13="","",IF('Социально-коммуникативное разви'!AP13="","",IF('Социально-коммуникативное разви'!AQ13="","",IF('Социально-коммуникативное разви'!AR13="","",IF('Социально-коммуникативное разви'!AS13="","",IF('Социально-коммуникативное разви'!AT13="","",IF('Социально-коммуникативное разви'!AV13="","",IF('Социально-коммуникативное разви'!AW13="","",IF('Социально-коммуникативное разви'!AX13="","",IF('Социально-коммуникативное разви'!AY13="","",IF('Физическое развитие'!K12="","",('Социально-коммуникативное разви'!M13+'Социально-коммуникативное разви'!N13+'Социально-коммуникативное разви'!AI13+'Социально-коммуникативное разви'!AN13+'Социально-коммуникативное разви'!AO13+'Социально-коммуникативное разви'!AP13+'Социально-коммуникативное разви'!AQ13+'Социально-коммуникативное разви'!AR13+'Социально-коммуникативное разви'!AS13+'Социально-коммуникативное разви'!AT13+'Социально-коммуникативное разви'!AV13+'Социально-коммуникативное разви'!AW13+'Социально-коммуникативное разви'!AX13+'Социально-коммуникативное разви'!AY13+'Физическое развитие'!K12)/15)))))))))))))))</f>
        <v/>
      </c>
      <c r="CN12" s="82" t="str">
        <f t="shared" si="5"/>
        <v/>
      </c>
      <c r="CO12" s="82" t="str">
        <f>IF('Социально-коммуникативное разви'!D13="","",IF('Социально-коммуникативное разви'!D13&gt;1.5,"сформирован",IF('Социально-коммуникативное разви'!D13&lt;0.5,"не сформирован", "в стадии формирования")))</f>
        <v/>
      </c>
      <c r="CP12" s="82" t="str">
        <f>IF('Социально-коммуникативное разви'!E13="","",IF('Социально-коммуникативное разви'!E13&gt;1.5,"сформирован",IF('Социально-коммуникативное разви'!E13&lt;0.5,"не сформирован", "в стадии формирования")))</f>
        <v/>
      </c>
      <c r="CQ12" s="82" t="str">
        <f>IF('Социально-коммуникативное разви'!F13="","",IF('Социально-коммуникативное разви'!F13&gt;1.5,"сформирован",IF('Социально-коммуникативное разви'!F13&lt;0.5,"не сформирован", "в стадии формирования")))</f>
        <v/>
      </c>
      <c r="CR12" s="82" t="str">
        <f>IF('Социально-коммуникативное разви'!Q13="","",IF('Социально-коммуникативное разви'!Q13&gt;1.5,"сформирован",IF('Социально-коммуникативное разви'!Q13&lt;0.5,"не сформирован", "в стадии формирования")))</f>
        <v/>
      </c>
      <c r="CS12" s="82" t="str">
        <f>IF('Социально-коммуникативное разви'!R13="","",IF('Социально-коммуникативное разви'!R13&gt;1.5,"сформирован",IF('Социально-коммуникативное разви'!R13&lt;0.5,"не сформирован", "в стадии формирования")))</f>
        <v/>
      </c>
      <c r="CT12" s="82" t="str">
        <f>IF('Социально-коммуникативное разви'!S13="","",IF('Социально-коммуникативное разви'!S13&gt;1.5,"сформирован",IF('Социально-коммуникативное разви'!S13&lt;0.5,"не сформирован", "в стадии формирования")))</f>
        <v/>
      </c>
      <c r="CU12" s="82" t="str">
        <f>IF('Социально-коммуникативное разви'!T13="","",IF('Социально-коммуникативное разви'!T13&gt;1.5,"сформирован",IF('Социально-коммуникативное разви'!T13&lt;0.5,"не сформирован", "в стадии формирования")))</f>
        <v/>
      </c>
      <c r="CV12" s="82" t="str">
        <f>IF('Социально-коммуникативное разви'!Y13="","",IF('Социально-коммуникативное разви'!Y13&gt;1.5,"сформирован",IF('Социально-коммуникативное разви'!Y13&lt;0.5,"не сформирован", "в стадии формирования")))</f>
        <v/>
      </c>
      <c r="CW12" s="82" t="str">
        <f>IF('Социально-коммуникативное разви'!Z13="","",IF('Социально-коммуникативное разви'!Z13&gt;1.5,"сформирован",IF('Социально-коммуникативное разви'!Z13&lt;0.5,"не сформирован", "в стадии формирования")))</f>
        <v/>
      </c>
      <c r="CX12" s="82" t="str">
        <f>IF('Социально-коммуникативное разви'!AU13="","",IF('Социально-коммуникативное разви'!AU13&gt;1.5,"сформирован",IF('Социально-коммуникативное разви'!AU13&lt;0.5,"не сформирован", "в стадии формирования")))</f>
        <v/>
      </c>
      <c r="CY12" s="82" t="str">
        <f>IF('Социально-коммуникативное разви'!AZ13="","",IF('Социально-коммуникативное разви'!AZ13&gt;1.5,"сформирован",IF('Социально-коммуникативное разви'!AZ13&lt;0.5,"не сформирован", "в стадии формирования")))</f>
        <v/>
      </c>
      <c r="CZ12" s="82" t="str">
        <f>IF('Социально-коммуникативное разви'!BA13="","",IF('Социально-коммуникативное разви'!BA13&gt;1.5,"сформирован",IF('Социально-коммуникативное разви'!BA13&lt;0.5,"не сформирован", "в стадии формирования")))</f>
        <v/>
      </c>
      <c r="DA12" s="82" t="str">
        <f>IF('Социально-коммуникативное разви'!BB13="","",IF('Социально-коммуникативное разви'!BB13&gt;1.5,"сформирован",IF('Социально-коммуникативное разви'!BB13&lt;0.5,"не сформирован", "в стадии формирования")))</f>
        <v/>
      </c>
      <c r="DB12" s="82" t="str">
        <f>IF('Познавательное развитие'!G13="","",IF('Познавательное развитие'!G13&gt;1.5,"сформирован",IF('Познавательное развитие'!G13&lt;0.5,"не сформирован", "в стадии формирования")))</f>
        <v/>
      </c>
      <c r="DC12" s="82" t="str">
        <f>IF('Познавательное развитие'!H13="","",IF('Познавательное развитие'!H13&gt;1.5,"сформирован",IF('Познавательное развитие'!H13&lt;0.5,"не сформирован", "в стадии формирования")))</f>
        <v/>
      </c>
      <c r="DD12" s="82" t="str">
        <f>IF('Познавательное развитие'!T13="","",IF('Познавательное развитие'!T13&gt;1.5,"сформирован",IF('Познавательное развитие'!T13&lt;0.5,"не сформирован", "в стадии формирования")))</f>
        <v/>
      </c>
      <c r="DE12" s="82" t="str">
        <f>IF('Познавательное развитие'!U13="","",IF('Познавательное развитие'!U13&gt;1.5,"сформирован",IF('Познавательное развитие'!U13&lt;0.5,"не сформирован", "в стадии формирования")))</f>
        <v/>
      </c>
      <c r="DF12" s="82" t="str">
        <f>IF('Познавательное развитие'!W13="","",IF('Познавательное развитие'!W13&gt;1.5,"сформирован",IF('Познавательное развитие'!W13&lt;0.5,"не сформирован", "в стадии формирования")))</f>
        <v/>
      </c>
      <c r="DG12" s="82" t="str">
        <f>IF('Познавательное развитие'!X13="","",IF('Познавательное развитие'!X13&gt;1.5,"сформирован",IF('Познавательное развитие'!X13&lt;0.5,"не сформирован", "в стадии формирования")))</f>
        <v/>
      </c>
      <c r="DH12" s="82" t="str">
        <f>IF('Познавательное развитие'!AB13="","",IF('Познавательное развитие'!AB13&gt;1.5,"сформирован",IF('Познавательное развитие'!AB13&lt;0.5,"не сформирован", "в стадии формирования")))</f>
        <v/>
      </c>
      <c r="DI12" s="82" t="str">
        <f>IF('Познавательное развитие'!AC13="","",IF('Познавательное развитие'!AC13&gt;1.5,"сформирован",IF('Познавательное развитие'!AC13&lt;0.5,"не сформирован", "в стадии формирования")))</f>
        <v/>
      </c>
      <c r="DJ12" s="82" t="str">
        <f>IF('Познавательное развитие'!AD13="","",IF('Познавательное развитие'!AD13&gt;1.5,"сформирован",IF('Познавательное развитие'!AD13&lt;0.5,"не сформирован", "в стадии формирования")))</f>
        <v/>
      </c>
      <c r="DK12" s="82" t="str">
        <f>IF('Познавательное развитие'!AE13="","",IF('Познавательное развитие'!AE13&gt;1.5,"сформирован",IF('Познавательное развитие'!AE13&lt;0.5,"не сформирован", "в стадии формирования")))</f>
        <v/>
      </c>
      <c r="DL12" s="82" t="str">
        <f>IF('Познавательное развитие'!AF13="","",IF('Познавательное развитие'!AF13&gt;1.5,"сформирован",IF('Познавательное развитие'!AF13&lt;0.5,"не сформирован", "в стадии формирования")))</f>
        <v/>
      </c>
      <c r="DM12" s="82" t="str">
        <f>IF('Познавательное развитие'!AG13="","",IF('Познавательное развитие'!AG13&gt;1.5,"сформирован",IF('Познавательное развитие'!AG13&lt;0.5,"не сформирован", "в стадии формирования")))</f>
        <v/>
      </c>
      <c r="DN12" s="82" t="str">
        <f>IF('Познавательное развитие'!AI13="","",IF('Познавательное развитие'!AI13&gt;1.5,"сформирован",IF('Познавательное развитие'!AI13&lt;0.5,"не сформирован", "в стадии формирования")))</f>
        <v/>
      </c>
      <c r="DO12" s="82" t="str">
        <f>IF('Познавательное развитие'!AJ13="","",IF('Познавательное развитие'!AJ13&gt;1.5,"сформирован",IF('Познавательное развитие'!AJ13&lt;0.5,"не сформирован", "в стадии формирования")))</f>
        <v/>
      </c>
      <c r="DP12" s="82" t="str">
        <f>IF('Познавательное развитие'!AK13="","",IF('Познавательное развитие'!AK13&gt;1.5,"сформирован",IF('Познавательное развитие'!AK13&lt;0.5,"не сформирован", "в стадии формирования")))</f>
        <v/>
      </c>
      <c r="DQ12" s="82" t="str">
        <f>IF('Познавательное развитие'!AL13="","",IF('Познавательное развитие'!AL13&gt;1.5,"сформирован",IF('Познавательное развитие'!AL13&lt;0.5,"не сформирован", "в стадии формирования")))</f>
        <v/>
      </c>
      <c r="DR12" s="82" t="str">
        <f>IF('Речевое развитие'!Q12="","",IF('Речевое развитие'!Q12&gt;1.5,"сформирован",IF('Речевое развитие'!Q12&lt;0.5,"не сформирован", "в стадии формирования")))</f>
        <v/>
      </c>
      <c r="DS12" s="82" t="str">
        <f>IF('Речевое развитие'!R12="","",IF('Речевое развитие'!R12&gt;1.5,"сформирован",IF('Речевое развитие'!R12&lt;0.5,"не сформирован", "в стадии формирования")))</f>
        <v/>
      </c>
      <c r="DT12" s="82" t="str">
        <f>IF('Речевое развитие'!S12="","",IF('Речевое развитие'!S12&gt;1.5,"сформирован",IF('Речевое развитие'!S12&lt;0.5,"не сформирован", "в стадии формирования")))</f>
        <v/>
      </c>
      <c r="DU12" s="82" t="str">
        <f>IF('Речевое развитие'!T12="","",IF('Речевое развитие'!T12&gt;1.5,"сформирован",IF('Речевое развитие'!T12&lt;0.5,"не сформирован", "в стадии формирования")))</f>
        <v/>
      </c>
      <c r="DV12" s="82" t="str">
        <f>IF('Речевое развитие'!U12="","",IF('Речевое развитие'!U12&gt;1.5,"сформирован",IF('Речевое развитие'!U12&lt;0.5,"не сформирован", "в стадии формирования")))</f>
        <v/>
      </c>
      <c r="DW12" s="82" t="str">
        <f>IF('Художественно-эстетическое разв'!S13="","",IF('Художественно-эстетическое разв'!S13&gt;1.5,"сформирован",IF('Художественно-эстетическое разв'!S13&lt;0.5,"не сформирован", "в стадии формирования")))</f>
        <v/>
      </c>
      <c r="DX12" s="82" t="str">
        <f>IF('Художественно-эстетическое разв'!T13="","",IF('Художественно-эстетическое разв'!T13&gt;1.5,"сформирован",IF('Художественно-эстетическое разв'!T13&lt;0.5,"не сформирован", "в стадии формирования")))</f>
        <v/>
      </c>
      <c r="DY12" s="82" t="str">
        <f>IF('Физическое развитие'!T12="","",IF('Физическое развитие'!T12&gt;1.5,"сформирован",IF('Физическое развитие'!T12&lt;0.5,"не сформирован", "в стадии формирования")))</f>
        <v/>
      </c>
      <c r="DZ12" s="82" t="str">
        <f>IF('Физическое развитие'!U12="","",IF('Физическое развитие'!U12&gt;1.5,"сформирован",IF('Физическое развитие'!U12&lt;0.5,"не сформирован", "в стадии формирования")))</f>
        <v/>
      </c>
      <c r="EA12" s="82" t="str">
        <f>IF('Физическое развитие'!V12="","",IF('Физическое развитие'!V12&gt;1.5,"сформирован",IF('Физическое развитие'!V12&lt;0.5,"не сформирован", "в стадии формирования")))</f>
        <v/>
      </c>
      <c r="EB12" s="214" t="str">
        <f>IF('Социально-коммуникативное разви'!D13="","",IF('Социально-коммуникативное разви'!E13="","",IF('Социально-коммуникативное разви'!F13="","",IF('Социально-коммуникативное разви'!Q13="","",IF('Социально-коммуникативное разви'!R13="","",IF('Социально-коммуникативное разви'!S13="","",IF('Социально-коммуникативное разви'!T13="","",IF('Социально-коммуникативное разви'!Y13="","",IF('Социально-коммуникативное разви'!Z13="","",IF('Социально-коммуникативное разви'!AU13="","",IF('Социально-коммуникативное разви'!AZ13="","",IF('Социально-коммуникативное разви'!BA13="","",IF('Социально-коммуникативное разви'!BB13="","",IF('Познавательное развитие'!G13="","",IF('Познавательное развитие'!H13="","",IF('Познавательное развитие'!T13="","",IF('Познавательное развитие'!U13="","",IF('Познавательное развитие'!W13="","",IF('Познавательное развитие'!X13="","",IF('Познавательное развитие'!AB13="","",IF('Познавательное развитие'!AC13="","",IF('Познавательное развитие'!AD13="","",IF('Познавательное развитие'!AE13="","",IF('Познавательное развитие'!AF13="","",IF('Познавательное развитие'!AG13="","",IF('Познавательное развитие'!AI13="","",IF('Познавательное развитие'!AJ13="","",IF('Познавательное развитие'!AK13="","",IF('Познавательное развитие'!AL13="","",IF('Речевое развитие'!Q12="","",IF('Речевое развитие'!R12="","",IF('Речевое развитие'!S12="","",IF('Речевое развитие'!T12="","",IF('Речевое развитие'!U12="","",IF('Художественно-эстетическое разв'!S13="","",IF('Художественно-эстетическое разв'!T13="","",IF('Физическое развитие'!T12="","",IF('Физическое развитие'!U12="","",IF('Физическое развитие'!V12="","",('Социально-коммуникативное разви'!D13+'Социально-коммуникативное разви'!E13+'Социально-коммуникативное разви'!F13+'Социально-коммуникативное разви'!Q13+'Социально-коммуникативное разви'!R13+'Социально-коммуникативное разви'!S13+'Социально-коммуникативное разви'!T13+'Социально-коммуникативное разви'!Y13+'Социально-коммуникативное разви'!Z13+'Социально-коммуникативное разви'!AU13+'Социально-коммуникативное разви'!AZ13+'Социально-коммуникативное разви'!BA13+'Социально-коммуникативное разви'!BB13+'Познавательное развитие'!G13+'Познавательное развитие'!H13+'Познавательное развитие'!T13+'Познавательное развитие'!U13+'Познавательное развитие'!W13+'Познавательное развитие'!X13+'Познавательное развитие'!AB13+'Познавательное развитие'!AC13+'Познавательное развитие'!AD13+'Познавательное развитие'!AE13+'Познавательное развитие'!AF13+'Познавательное развитие'!AG13+'Познавательное развитие'!AI13+'Познавательное развитие'!AJ13+'Познавательное развитие'!AK13+'Познавательное развитие'!AL13+'Речевое развитие'!Q12+'Речевое развитие'!R12+'Речевое развитие'!S12+'Речевое развитие'!T12+'Речевое развитие'!U12+'Художественно-эстетическое разв'!S13+'Художественно-эстетическое разв'!T13+'Физическое развитие'!T12+'Физическое развитие'!U12+'Физическое развитие'!V12)/39)))))))))))))))))))))))))))))))))))))))</f>
        <v/>
      </c>
      <c r="EC12" s="82" t="str">
        <f t="shared" si="6"/>
        <v/>
      </c>
    </row>
    <row r="13" spans="1:133" x14ac:dyDescent="0.25">
      <c r="A13" s="89">
        <f>список!A11</f>
        <v>10</v>
      </c>
      <c r="B13" s="82" t="str">
        <f>IF(список!B11="","",список!B11)</f>
        <v/>
      </c>
      <c r="C13" s="82">
        <f>IF(список!C11="","",список!C11)</f>
        <v>0</v>
      </c>
      <c r="D13" s="82" t="str">
        <f>IF('Социально-коммуникативное разви'!AA14="","",IF('Социально-коммуникативное разви'!AA14&gt;1.5,"сформирован",IF('Социально-коммуникативное разви'!AA14&lt;0.5,"не сформирован", "в стадии формирования")))</f>
        <v/>
      </c>
      <c r="E13" s="82" t="str">
        <f>IF('Социально-коммуникативное разви'!AB14="","",IF('Социально-коммуникативное разви'!AB14&gt;1.5,"сформирован",IF('Социально-коммуникативное разви'!AB14&lt;0.5,"не сформирован", "в стадии формирования")))</f>
        <v/>
      </c>
      <c r="F13" s="82" t="str">
        <f>IF('Социально-коммуникативное разви'!AC14="","",IF('Социально-коммуникативное разви'!AC14&gt;1.5,"сформирован",IF('Социально-коммуникативное разви'!AC14&lt;0.5,"не сформирован", "в стадии формирования")))</f>
        <v/>
      </c>
      <c r="G13" s="82" t="str">
        <f>IF('Социально-коммуникативное разви'!AD14="","",IF('Социально-коммуникативное разви'!AD14&gt;1.5,"сформирован",IF('Социально-коммуникативное разви'!AD14&lt;0.5,"не сформирован", "в стадии формирования")))</f>
        <v/>
      </c>
      <c r="H13" s="82" t="str">
        <f>IF('Социально-коммуникативное разви'!AE14="","",IF('Социально-коммуникативное разви'!AE14&gt;1.5,"сформирован",IF('Социально-коммуникативное разви'!AE14&lt;0.5,"не сформирован", "в стадии формирования")))</f>
        <v/>
      </c>
      <c r="I13" s="82" t="str">
        <f>IF('Социально-коммуникативное разви'!AF14="","",IF('Социально-коммуникативное разви'!AF14&gt;1.5,"сформирован",IF('Социально-коммуникативное разви'!AF14&lt;0.5,"не сформирован", "в стадии формирования")))</f>
        <v/>
      </c>
      <c r="J13" s="82" t="str">
        <f>IF('Познавательное развитие'!D14="","",IF('Познавательное развитие'!D14&gt;1.5,"сформирован",IF('Познавательное развитие'!D14&lt;0.5,"не сформирован", "в стадии формирования")))</f>
        <v/>
      </c>
      <c r="K13" s="82" t="str">
        <f>IF('Познавательное развитие'!E14="","",IF('Познавательное развитие'!E14&gt;1.5,"сформирован",IF('Познавательное развитие'!E14&lt;0.5,"не сформирован", "в стадии формирования")))</f>
        <v/>
      </c>
      <c r="L13" s="82" t="str">
        <f>IF('Познавательное развитие'!F14="","",IF('Познавательное развитие'!F14&gt;1.5,"сформирован",IF('Познавательное развитие'!F14&lt;0.5,"не сформирован", "в стадии формирования")))</f>
        <v/>
      </c>
      <c r="M13" s="82" t="str">
        <f>IF('Познавательное развитие'!G14="","",IF('Познавательное развитие'!G14&gt;1.5,"сформирован",IF('Познавательное развитие'!G14&lt;0.5,"не сформирован", "в стадии формирования")))</f>
        <v/>
      </c>
      <c r="N13" s="82" t="str">
        <f>IF('Познавательное развитие'!H14="","",IF('Познавательное развитие'!H14&gt;1.5,"сформирован",IF('Познавательное развитие'!H14&lt;0.5,"не сформирован", "в стадии формирования")))</f>
        <v/>
      </c>
      <c r="O13" s="82" t="str">
        <f>IF('Познавательное развитие'!I14="","",IF('Познавательное развитие'!I14&gt;1.5,"сформирован",IF('Познавательное развитие'!I14&lt;0.5,"не сформирован", "в стадии формирования")))</f>
        <v/>
      </c>
      <c r="P13" s="82" t="str">
        <f>IF('Познавательное развитие'!J14="","",IF('Познавательное развитие'!J14&gt;1.5,"сформирован",IF('Познавательное развитие'!J14&lt;0.5,"не сформирован", "в стадии формирования")))</f>
        <v/>
      </c>
      <c r="Q13" s="82" t="str">
        <f>IF('Познавательное развитие'!K14="","",IF('Познавательное развитие'!K14&gt;1.5,"сформирован",IF('Познавательное развитие'!K14&lt;0.5,"не сформирован", "в стадии формирования")))</f>
        <v/>
      </c>
      <c r="R13" s="82" t="str">
        <f>IF('Художественно-эстетическое разв'!D14="","",IF('Художественно-эстетическое разв'!D14&gt;1.5,"сформирован",IF('Художественно-эстетическое разв'!D14&lt;0.5,"не сформирован", "в стадии формирования")))</f>
        <v/>
      </c>
      <c r="S13" s="82" t="str">
        <f>IF('Художественно-эстетическое разв'!E14="","",IF('Художественно-эстетическое разв'!E14&gt;1.5,"сформирован",IF('Художественно-эстетическое разв'!E14&lt;0.5,"не сформирован", "в стадии формирования")))</f>
        <v/>
      </c>
      <c r="T13" s="82" t="str">
        <f>IF('Художественно-эстетическое разв'!F14="","",IF('Художественно-эстетическое разв'!F14&gt;1.5,"сформирован",IF('Художественно-эстетическое разв'!F14&lt;0.5,"не сформирован", "в стадии формирования")))</f>
        <v/>
      </c>
      <c r="U13" s="82" t="str">
        <f>IF('Художественно-эстетическое разв'!G14="","",IF('Художественно-эстетическое разв'!G14&gt;1.5,"сформирован",IF('Художественно-эстетическое разв'!G14&lt;0.5,"не сформирован", "в стадии формирования")))</f>
        <v/>
      </c>
      <c r="V13" s="82" t="str">
        <f>IF('Художественно-эстетическое разв'!H14="","",IF('Художественно-эстетическое разв'!H14&gt;1.5,"сформирован",IF('Художественно-эстетическое разв'!H14&lt;0.5,"не сформирован", "в стадии формирования")))</f>
        <v/>
      </c>
      <c r="W13" s="82" t="str">
        <f>IF('Художественно-эстетическое разв'!I14="","",IF('Художественно-эстетическое разв'!I14&gt;1.5,"сформирован",IF('Художественно-эстетическое разв'!I14&lt;0.5,"не сформирован", "в стадии формирования")))</f>
        <v/>
      </c>
      <c r="X13" s="82" t="str">
        <f>IF('Художественно-эстетическое разв'!J14="","",IF('Художественно-эстетическое разв'!J14&gt;1.5,"сформирован",IF('Художественно-эстетическое разв'!J14&lt;0.5,"не сформирован", "в стадии формирования")))</f>
        <v/>
      </c>
      <c r="Y13" s="82" t="str">
        <f>IF('Физическое развитие'!W13="","",IF('Физическое развитие'!W13&gt;1.5,"сформирован",IF('Физическое развитие'!W13&lt;0.5,"не сформирован", "в стадии формирования")))</f>
        <v/>
      </c>
      <c r="Z13" s="214" t="str">
        <f>IF('Социально-коммуникативное разви'!AA14="","",IF('Социально-коммуникативное разви'!AF14="","",IF('Социально-коммуникативное разви'!AG14="","",IF('Социально-коммуникативное разви'!AH14="","",IF('Социально-коммуникативное разви'!AJ14="","",IF('Социально-коммуникативное разви'!AK14="","",IF('Познавательное развитие'!D14="","",IF('Познавательное развитие'!I14="","",IF('Познавательное развитие'!M14="","",IF('Познавательное развитие'!N14="","",IF('Познавательное развитие'!O14="","",IF('Познавательное развитие'!P14="","",IF('Познавательное развитие'!Q14="","",IF('Познавательное развитие'!Y14="","",IF('Художественно-эстетическое разв'!D14="","",IF('Художественно-эстетическое разв'!G14="","",IF('Художественно-эстетическое разв'!H14="","",IF('Художественно-эстетическое разв'!I14="","",IF('Физическое развитие'!W13="","",IF('Художественно-эстетическое разв'!L14="","",IF('Художественно-эстетическое разв'!M14="","",IF('Художественно-эстетическое разв'!U14="","",('Социально-коммуникативное разви'!AA14+'Социально-коммуникативное разви'!AF14+'Социально-коммуникативное разви'!AG14+'Социально-коммуникативное разви'!AH14+'Социально-коммуникативное разви'!AJ14+'Социально-коммуникативное разви'!AK14+'Познавательное развитие'!D14+'Познавательное развитие'!I14+'Познавательное развитие'!M14+'Познавательное развитие'!N14+'Познавательное развитие'!O14+'Познавательное развитие'!P14+'Познавательное развитие'!Q14+'Познавательное развитие'!Y14+'Художественно-эстетическое разв'!D14+'Художественно-эстетическое разв'!G14+'Художественно-эстетическое разв'!H14+'Художественно-эстетическое разв'!I14+'Художественно-эстетическое разв'!L14+'Художественно-эстетическое разв'!M14+'Художественно-эстетическое разв'!U14+'Физическое развитие'!W13)/22))))))))))))))))))))))</f>
        <v/>
      </c>
      <c r="AA13" s="82" t="str">
        <f t="shared" si="0"/>
        <v/>
      </c>
      <c r="AB13" s="82" t="str">
        <f>IF('Социально-коммуникативное разви'!G14="","",IF('Социально-коммуникативное разви'!G14&gt;1.5,"сформирован",IF('Социально-коммуникативное разви'!G14&lt;0.5,"не сформирован", "в стадии формирования")))</f>
        <v/>
      </c>
      <c r="AC13" s="82" t="str">
        <f>IF('Социально-коммуникативное разви'!H14="","",IF('Социально-коммуникативное разви'!H14&gt;1.5,"сформирован",IF('Социально-коммуникативное разви'!H14&lt;0.5,"не сформирован", "в стадии формирования")))</f>
        <v/>
      </c>
      <c r="AD13" s="82" t="str">
        <f>IF('Социально-коммуникативное разви'!I14="","",IF('Социально-коммуникативное разви'!I14&gt;1.5,"сформирован",IF('Социально-коммуникативное разви'!I14&lt;0.5,"не сформирован", "в стадии формирования")))</f>
        <v/>
      </c>
      <c r="AE13" s="82" t="str">
        <f>IF('Социально-коммуникативное разви'!J14="","",IF('Социально-коммуникативное разви'!J14&gt;1.5,"сформирован",IF('Социально-коммуникативное разви'!J14&lt;0.5,"не сформирован", "в стадии формирования")))</f>
        <v/>
      </c>
      <c r="AF13" s="82" t="str">
        <f>IF('Социально-коммуникативное разви'!K14="","",IF('Социально-коммуникативное разви'!K14&gt;1.5,"сформирован",IF('Социально-коммуникативное разви'!K14&lt;0.5,"не сформирован", "в стадии формирования")))</f>
        <v/>
      </c>
      <c r="AG13" s="82" t="str">
        <f>IF('Социально-коммуникативное разви'!L14="","",IF('Социально-коммуникативное разви'!L14&gt;1.5,"сформирован",IF('Социально-коммуникативное разви'!L14&lt;0.5,"не сформирован", "в стадии формирования")))</f>
        <v/>
      </c>
      <c r="AH13" s="82" t="str">
        <f>IF('Социально-коммуникативное разви'!M14="","",IF('Социально-коммуникативное разви'!M14&gt;1.5,"сформирован",IF('Социально-коммуникативное разви'!M14&lt;0.5,"не сформирован", "в стадии формирования")))</f>
        <v/>
      </c>
      <c r="AI13" s="82" t="str">
        <f>IF('Познавательное развитие'!V14="","",IF('Познавательное развитие'!V14&gt;1.5,"сформирован",IF('Познавательное развитие'!V14&lt;0.5,"не сформирован", "в стадии формирования")))</f>
        <v/>
      </c>
      <c r="AJ13" s="82" t="str">
        <f>IF('Художественно-эстетическое разв'!Z14="","",IF('Художественно-эстетическое разв'!Z14&gt;1.5,"сформирован",IF('Художественно-эстетическое разв'!Z14&lt;0.5,"не сформирован", "в стадии формирования")))</f>
        <v/>
      </c>
      <c r="AK13" s="82" t="str">
        <f>IF('Художественно-эстетическое разв'!AA14="","",IF('Художественно-эстетическое разв'!AA14&gt;1.5,"сформирован",IF('Художественно-эстетическое разв'!AA14&lt;0.5,"не сформирован", "в стадии формирования")))</f>
        <v/>
      </c>
      <c r="AL13" s="214" t="str">
        <f>IF('Социально-коммуникативное разви'!G14="","",IF('Социально-коммуникативное разви'!H14="","",IF('Социально-коммуникативное разви'!I14="","",IF('Социально-коммуникативное разви'!J14="","",IF('Социально-коммуникативное разви'!K14="","",IF('Социально-коммуникативное разви'!L14="","",IF('Социально-коммуникативное разви'!X14="","",IF('Познавательное развитие'!V14="","",IF('Художественно-эстетическое разв'!Z14="","",IF('Художественно-эстетическое разв'!AE14="","",('Социально-коммуникативное разви'!G14+'Социально-коммуникативное разви'!H14+'Социально-коммуникативное разви'!I14+'Социально-коммуникативное разви'!J14+'Социально-коммуникативное разви'!K14+'Социально-коммуникативное разви'!L14+'Социально-коммуникативное разви'!X14+'Познавательное развитие'!V14+'Художественно-эстетическое разв'!Z14+'Художественно-эстетическое разв'!AE14)/10))))))))))</f>
        <v/>
      </c>
      <c r="AM13" s="82" t="str">
        <f t="shared" si="1"/>
        <v/>
      </c>
      <c r="AN13" s="82" t="str">
        <f>IF('Социально-коммуникативное разви'!U14="","",IF('Социально-коммуникативное разви'!U14&gt;1.5,"сформирован",IF('Социально-коммуникативное разви'!U14&lt;0.5,"не сформирован", "в стадии формирования")))</f>
        <v/>
      </c>
      <c r="AO13" s="82" t="str">
        <f>IF('Социально-коммуникативное разви'!V14="","",IF('Социально-коммуникативное разви'!V14&gt;1.5,"сформирован",IF('Социально-коммуникативное разви'!V14&lt;0.5,"не сформирован", "в стадии формирования")))</f>
        <v/>
      </c>
      <c r="AP13" s="82" t="str">
        <f>IF('Социально-коммуникативное разви'!W14="","",IF('Социально-коммуникативное разви'!W14&gt;1.5,"сформирован",IF('Социально-коммуникативное разви'!W14&lt;0.5,"не сформирован", "в стадии формирования")))</f>
        <v/>
      </c>
      <c r="AQ13" s="82" t="str">
        <f>IF('Художественно-эстетическое разв'!Y14="","",IF('Художественно-эстетическое разв'!Y14&gt;1.5,"сформирован",IF('Художественно-эстетическое разв'!Y14&lt;0.5,"не сформирован", "в стадии формирования")))</f>
        <v/>
      </c>
      <c r="AR13" s="82" t="str">
        <f>IF('Художественно-эстетическое разв'!Z14="","",IF('Художественно-эстетическое разв'!Z14&gt;1.5,"сформирован",IF('Художественно-эстетическое разв'!Z14&lt;0.5,"не сформирован", "в стадии формирования")))</f>
        <v/>
      </c>
      <c r="AS13" s="214" t="str">
        <f>IF('Социально-коммуникативное разви'!U14="","",IF('Социально-коммуникативное разви'!V14="","",IF('Социально-коммуникативное разви'!W14="","",IF('Художественно-эстетическое разв'!AC14="","",IF('Художественно-эстетическое разв'!AD14="","",('Социально-коммуникативное разви'!U14+'Социально-коммуникативное разви'!V14+'Социально-коммуникативное разви'!W14+'Художественно-эстетическое разв'!AC14+'Художественно-эстетическое разв'!AD14)/5)))))</f>
        <v/>
      </c>
      <c r="AT13" s="82" t="str">
        <f t="shared" si="2"/>
        <v/>
      </c>
      <c r="AU13" s="82" t="str">
        <f>IF('Речевое развитие'!D13="","",IF('Речевое развитие'!D13&gt;1.5,"сформирован",IF('Речевое развитие'!D13&lt;0.5,"не сформирован", "в стадии формирования")))</f>
        <v/>
      </c>
      <c r="AV13" s="82" t="str">
        <f>IF('Речевое развитие'!E13="","",IF('Речевое развитие'!E13&gt;1.5,"сформирован",IF('Речевое развитие'!E13&lt;0.5,"не сформирован", "в стадии формирования")))</f>
        <v/>
      </c>
      <c r="AW13" s="82" t="str">
        <f>IF('Речевое развитие'!F13="","",IF('Речевое развитие'!F13&gt;1.5,"сформирован",IF('Речевое развитие'!F13&lt;0.5,"не сформирован", "в стадии формирования")))</f>
        <v/>
      </c>
      <c r="AX13" s="82" t="str">
        <f>IF('Речевое развитие'!G13="","",IF('Речевое развитие'!G13&gt;1.5,"сформирован",IF('Речевое развитие'!G13&lt;0.5,"не сформирован", "в стадии формирования")))</f>
        <v/>
      </c>
      <c r="AY13" s="82" t="str">
        <f>IF('Речевое развитие'!H13="","",IF('Речевое развитие'!H13&gt;1.5,"сформирован",IF('Речевое развитие'!H13&lt;0.5,"не сформирован", "в стадии формирования")))</f>
        <v/>
      </c>
      <c r="AZ13" s="82" t="str">
        <f>IF('Речевое развитие'!I13="","",IF('Речевое развитие'!I13&gt;1.5,"сформирован",IF('Речевое развитие'!I13&lt;0.5,"не сформирован", "в стадии формирования")))</f>
        <v/>
      </c>
      <c r="BA13" s="82" t="str">
        <f>IF('Речевое развитие'!J13="","",IF('Речевое развитие'!J13&gt;1.5,"сформирован",IF('Речевое развитие'!J13&lt;0.5,"не сформирован", "в стадии формирования")))</f>
        <v/>
      </c>
      <c r="BB13" s="82" t="str">
        <f>IF('Речевое развитие'!K13="","",IF('Речевое развитие'!K13&gt;1.5,"сформирован",IF('Речевое развитие'!K13&lt;0.5,"не сформирован", "в стадии формирования")))</f>
        <v/>
      </c>
      <c r="BC13" s="82" t="str">
        <f>IF('Речевое развитие'!L13="","",IF('Речевое развитие'!L13&gt;1.5,"сформирован",IF('Речевое развитие'!L13&lt;0.5,"не сформирован", "в стадии формирования")))</f>
        <v/>
      </c>
      <c r="BD13" s="82" t="str">
        <f>IF('Речевое развитие'!M13="","",IF('Речевое развитие'!M13&gt;1.5,"сформирован",IF('Речевое развитие'!M13&lt;0.5,"не сформирован", "в стадии формирования")))</f>
        <v/>
      </c>
      <c r="BE13" s="82" t="str">
        <f>IF('Речевое развитие'!N13="","",IF('Речевое развитие'!N13&gt;1.5,"сформирован",IF('Речевое развитие'!N13&lt;0.5,"не сформирован", "в стадии формирования")))</f>
        <v/>
      </c>
      <c r="BF13" s="214" t="str">
        <f>IF('Речевое развитие'!D13="","",IF('Речевое развитие'!E13="","",IF('Речевое развитие'!F13="","",IF('Речевое развитие'!G13="","",IF('Речевое развитие'!H13="","",IF('Речевое развитие'!I13="","",IF('Речевое развитие'!J13="","",IF('Речевое развитие'!K13="","",IF('Речевое развитие'!L13="","",IF('Речевое развитие'!M13="","",IF('Речевое развитие'!N13="","",('Речевое развитие'!D13+'Речевое развитие'!E13+'Речевое развитие'!F13+'Речевое развитие'!G13+'Речевое развитие'!H13+'Речевое развитие'!I13+'Речевое развитие'!J13+'Речевое развитие'!K13+'Речевое развитие'!L13+'Речевое развитие'!M13+'Речевое развитие'!N13)/11)))))))))))</f>
        <v/>
      </c>
      <c r="BG13" s="82" t="str">
        <f t="shared" si="3"/>
        <v/>
      </c>
      <c r="BH13" s="82" t="str">
        <f>IF('Художественно-эстетическое разв'!Y14="","",IF('Художественно-эстетическое разв'!Y14&gt;1.5,"сформирован",IF('Художественно-эстетическое разв'!Y14&lt;0.5,"не сформирован", "в стадии формирования")))</f>
        <v/>
      </c>
      <c r="BI13" s="82" t="str">
        <f>IF('Физическое развитие'!D13="","",IF('Физическое развитие'!D13&gt;1.5,"сформирован",IF('Физическое развитие'!D13&lt;0.5,"не сформирован", "в стадии формирования")))</f>
        <v/>
      </c>
      <c r="BJ13" s="82" t="str">
        <f>IF('Физическое развитие'!E13="","",IF('Физическое развитие'!E13&gt;1.5,"сформирован",IF('Физическое развитие'!E13&lt;0.5,"не сформирован", "в стадии формирования")))</f>
        <v/>
      </c>
      <c r="BK13" s="82" t="str">
        <f>IF('Физическое развитие'!F13="","",IF('Физическое развитие'!F13&gt;1.5,"сформирован",IF('Физическое развитие'!F13&lt;0.5,"не сформирован", "в стадии формирования")))</f>
        <v/>
      </c>
      <c r="BL13" s="82" t="str">
        <f>IF('Физическое развитие'!G13="","",IF('Физическое развитие'!G13&gt;1.5,"сформирован",IF('Физическое развитие'!G13&lt;0.5,"не сформирован", "в стадии формирования")))</f>
        <v/>
      </c>
      <c r="BM13" s="82" t="str">
        <f>IF('Физическое развитие'!H13="","",IF('Физическое развитие'!H13&gt;1.5,"сформирован",IF('Физическое развитие'!H13&lt;0.5,"не сформирован", "в стадии формирования")))</f>
        <v/>
      </c>
      <c r="BN13" s="82" t="str">
        <f>IF('Физическое развитие'!I13="","",IF('Физическое развитие'!I13&gt;1.5,"сформирован",IF('Физическое развитие'!I13&lt;0.5,"не сформирован", "в стадии формирования")))</f>
        <v/>
      </c>
      <c r="BO13" s="82" t="str">
        <f>IF('Физическое развитие'!J13="","",IF('Физическое развитие'!J13&gt;1.5,"сформирован",IF('Физическое развитие'!J13&lt;0.5,"не сформирован", "в стадии формирования")))</f>
        <v/>
      </c>
      <c r="BP13" s="82" t="str">
        <f>IF('Физическое развитие'!K13="","",IF('Физическое развитие'!K13&gt;1.5,"сформирован",IF('Физическое развитие'!K13&lt;0.5,"не сформирован", "в стадии формирования")))</f>
        <v/>
      </c>
      <c r="BQ13" s="82" t="str">
        <f>IF('Физическое развитие'!L13="","",IF('Физическое развитие'!L13&gt;1.5,"сформирован",IF('Физическое развитие'!L13&lt;0.5,"не сформирован", "в стадии формирования")))</f>
        <v/>
      </c>
      <c r="BR13" s="82" t="str">
        <f>IF('Физическое развитие'!M13="","",IF('Физическое развитие'!M13&gt;1.5,"сформирован",IF('Физическое развитие'!M13&lt;0.5,"не сформирован", "в стадии формирования")))</f>
        <v/>
      </c>
      <c r="BS13" s="82" t="str">
        <f>IF('Физическое развитие'!N13="","",IF('Физическое развитие'!N13&gt;1.5,"сформирован",IF('Физическое развитие'!N13&lt;0.5,"не сформирован", "в стадии формирования")))</f>
        <v/>
      </c>
      <c r="BT13" s="82" t="str">
        <f>IF('Физическое развитие'!O13="","",IF('Физическое развитие'!O13&gt;1.5,"сформирован",IF('Физическое развитие'!O13&lt;0.5,"не сформирован", "в стадии формирования")))</f>
        <v/>
      </c>
      <c r="BU13" s="82" t="str">
        <f>IF('Физическое развитие'!P13="","",IF('Физическое развитие'!P13&gt;1.5,"сформирован",IF('Физическое развитие'!P13&lt;0.5,"не сформирован", "в стадии формирования")))</f>
        <v/>
      </c>
      <c r="BV13" s="214" t="str">
        <f>IF('Художественно-эстетическое разв'!Y14="","",IF('Физическое развитие'!D13="","",IF('Физическое развитие'!E13="","",IF('Физическое развитие'!F13="","",IF('Физическое развитие'!H13="","",IF('Физическое развитие'!I13="","",IF('Физическое развитие'!J13="","",IF('Физическое развитие'!L13="","",IF('Физическое развитие'!M13="","",IF('Физическое развитие'!G13="","",IF('Физическое развитие'!N13="","",IF('Физическое развитие'!O13="","",IF('Физическое развитие'!P13="","",IF('Физическое развитие'!Q13="","",('Художественно-эстетическое разв'!Y14+'Физическое развитие'!D13+'Физическое развитие'!E13+'Физическое развитие'!F13+'Физическое развитие'!H13+'Физическое развитие'!I13+'Физическое развитие'!J13+'Физическое развитие'!L13+'Физическое развитие'!M13+'Физическое развитие'!G13+'Физическое развитие'!N13+'Физическое развитие'!O13+'Физическое развитие'!P13+'Физическое развитие'!Q13)/14))))))))))))))</f>
        <v/>
      </c>
      <c r="BW13" s="82" t="str">
        <f t="shared" si="4"/>
        <v/>
      </c>
      <c r="BX13" s="82" t="str">
        <f>IF('Социально-коммуникативное разви'!M14="","",IF('Социально-коммуникативное разви'!M14&gt;1.5,"сформирован",IF('Социально-коммуникативное разви'!M14&lt;0.5,"не сформирован", "в стадии формирования")))</f>
        <v/>
      </c>
      <c r="BY13" s="82" t="str">
        <f>IF('Социально-коммуникативное разви'!N14="","",IF('Социально-коммуникативное разви'!N14&gt;1.5,"сформирован",IF('Социально-коммуникативное разви'!N14&lt;0.5,"не сформирован", "в стадии формирования")))</f>
        <v/>
      </c>
      <c r="BZ13" s="82" t="str">
        <f>IF('Социально-коммуникативное разви'!O14="","",IF('Социально-коммуникативное разви'!O14&gt;1.5,"сформирован",IF('Социально-коммуникативное разви'!O14&lt;0.5,"не сформирован", "в стадии формирования")))</f>
        <v/>
      </c>
      <c r="CA13" s="82" t="str">
        <f>IF('Социально-коммуникативное разви'!P14="","",IF('Социально-коммуникативное разви'!P14&gt;1.5,"сформирован",IF('Социально-коммуникативное разви'!P14&lt;0.5,"не сформирован", "в стадии формирования")))</f>
        <v/>
      </c>
      <c r="CB13" s="82" t="str">
        <f>IF('Социально-коммуникативное разви'!Q14="","",IF('Социально-коммуникативное разви'!Q14&gt;1.5,"сформирован",IF('Социально-коммуникативное разви'!Q14&lt;0.5,"не сформирован", "в стадии формирования")))</f>
        <v/>
      </c>
      <c r="CC13" s="82" t="str">
        <f>IF('Социально-коммуникативное разви'!R14="","",IF('Социально-коммуникативное разви'!R14&gt;1.5,"сформирован",IF('Социально-коммуникативное разви'!R14&lt;0.5,"не сформирован", "в стадии формирования")))</f>
        <v/>
      </c>
      <c r="CD13" s="82" t="str">
        <f>IF('Социально-коммуникативное разви'!S14="","",IF('Социально-коммуникативное разви'!S14&gt;1.5,"сформирован",IF('Социально-коммуникативное разви'!S14&lt;0.5,"не сформирован", "в стадии формирования")))</f>
        <v/>
      </c>
      <c r="CE13" s="82" t="str">
        <f>IF('Социально-коммуникативное разви'!T14="","",IF('Социально-коммуникативное разви'!T14&gt;1.5,"сформирован",IF('Социально-коммуникативное разви'!T14&lt;0.5,"не сформирован", "в стадии формирования")))</f>
        <v/>
      </c>
      <c r="CF13" s="82" t="str">
        <f>IF('Социально-коммуникативное разви'!U14="","",IF('Социально-коммуникативное разви'!U14&gt;1.5,"сформирован",IF('Социально-коммуникативное разви'!U14&lt;0.5,"не сформирован", "в стадии формирования")))</f>
        <v/>
      </c>
      <c r="CG13" s="82" t="str">
        <f>IF('Социально-коммуникативное разви'!V14="","",IF('Социально-коммуникативное разви'!V14&gt;1.5,"сформирован",IF('Социально-коммуникативное разви'!V14&lt;0.5,"не сформирован", "в стадии формирования")))</f>
        <v/>
      </c>
      <c r="CH13" s="82" t="str">
        <f>IF('Социально-коммуникативное разви'!W14="","",IF('Социально-коммуникативное разви'!W14&gt;1.5,"сформирован",IF('Социально-коммуникативное разви'!W14&lt;0.5,"не сформирован", "в стадии формирования")))</f>
        <v/>
      </c>
      <c r="CI13" s="82" t="str">
        <f>IF('Социально-коммуникативное разви'!X14="","",IF('Социально-коммуникативное разви'!X14&gt;1.5,"сформирован",IF('Социально-коммуникативное разви'!X14&lt;0.5,"не сформирован", "в стадии формирования")))</f>
        <v/>
      </c>
      <c r="CJ13" s="82" t="str">
        <f>IF('Социально-коммуникативное разви'!Y14="","",IF('Социально-коммуникативное разви'!Y14&gt;1.5,"сформирован",IF('Социально-коммуникативное разви'!Y14&lt;0.5,"не сформирован", "в стадии формирования")))</f>
        <v/>
      </c>
      <c r="CK13" s="82" t="str">
        <f>IF('Социально-коммуникативное разви'!Z14="","",IF('Социально-коммуникативное разви'!Z14&gt;1.5,"сформирован",IF('Социально-коммуникативное разви'!Z14&lt;0.5,"не сформирован", "в стадии формирования")))</f>
        <v/>
      </c>
      <c r="CL13" s="82" t="str">
        <f>IF('Физическое развитие'!K13="","",IF('Физическое развитие'!K13&gt;1.5,"сформирован",IF('Физическое развитие'!K13&lt;0.5,"не сформирован", "в стадии формирования")))</f>
        <v/>
      </c>
      <c r="CM13" s="214" t="str">
        <f>IF('Социально-коммуникативное разви'!M14="","",IF('Социально-коммуникативное разви'!N14="","",IF('Социально-коммуникативное разви'!AI14="","",IF('Социально-коммуникативное разви'!AN14="","",IF('Социально-коммуникативное разви'!AO14="","",IF('Социально-коммуникативное разви'!AP14="","",IF('Социально-коммуникативное разви'!AQ14="","",IF('Социально-коммуникативное разви'!AR14="","",IF('Социально-коммуникативное разви'!AS14="","",IF('Социально-коммуникативное разви'!AT14="","",IF('Социально-коммуникативное разви'!AV14="","",IF('Социально-коммуникативное разви'!AW14="","",IF('Социально-коммуникативное разви'!AX14="","",IF('Социально-коммуникативное разви'!AY14="","",IF('Физическое развитие'!K13="","",('Социально-коммуникативное разви'!M14+'Социально-коммуникативное разви'!N14+'Социально-коммуникативное разви'!AI14+'Социально-коммуникативное разви'!AN14+'Социально-коммуникативное разви'!AO14+'Социально-коммуникативное разви'!AP14+'Социально-коммуникативное разви'!AQ14+'Социально-коммуникативное разви'!AR14+'Социально-коммуникативное разви'!AS14+'Социально-коммуникативное разви'!AT14+'Социально-коммуникативное разви'!AV14+'Социально-коммуникативное разви'!AW14+'Социально-коммуникативное разви'!AX14+'Социально-коммуникативное разви'!AY14+'Физическое развитие'!K13)/15)))))))))))))))</f>
        <v/>
      </c>
      <c r="CN13" s="82" t="str">
        <f t="shared" si="5"/>
        <v/>
      </c>
      <c r="CO13" s="82" t="str">
        <f>IF('Социально-коммуникативное разви'!D14="","",IF('Социально-коммуникативное разви'!D14&gt;1.5,"сформирован",IF('Социально-коммуникативное разви'!D14&lt;0.5,"не сформирован", "в стадии формирования")))</f>
        <v/>
      </c>
      <c r="CP13" s="82" t="str">
        <f>IF('Социально-коммуникативное разви'!E14="","",IF('Социально-коммуникативное разви'!E14&gt;1.5,"сформирован",IF('Социально-коммуникативное разви'!E14&lt;0.5,"не сформирован", "в стадии формирования")))</f>
        <v/>
      </c>
      <c r="CQ13" s="82" t="str">
        <f>IF('Социально-коммуникативное разви'!F14="","",IF('Социально-коммуникативное разви'!F14&gt;1.5,"сформирован",IF('Социально-коммуникативное разви'!F14&lt;0.5,"не сформирован", "в стадии формирования")))</f>
        <v/>
      </c>
      <c r="CR13" s="82" t="str">
        <f>IF('Социально-коммуникативное разви'!Q14="","",IF('Социально-коммуникативное разви'!Q14&gt;1.5,"сформирован",IF('Социально-коммуникативное разви'!Q14&lt;0.5,"не сформирован", "в стадии формирования")))</f>
        <v/>
      </c>
      <c r="CS13" s="82" t="str">
        <f>IF('Социально-коммуникативное разви'!R14="","",IF('Социально-коммуникативное разви'!R14&gt;1.5,"сформирован",IF('Социально-коммуникативное разви'!R14&lt;0.5,"не сформирован", "в стадии формирования")))</f>
        <v/>
      </c>
      <c r="CT13" s="82" t="str">
        <f>IF('Социально-коммуникативное разви'!S14="","",IF('Социально-коммуникативное разви'!S14&gt;1.5,"сформирован",IF('Социально-коммуникативное разви'!S14&lt;0.5,"не сформирован", "в стадии формирования")))</f>
        <v/>
      </c>
      <c r="CU13" s="82" t="str">
        <f>IF('Социально-коммуникативное разви'!T14="","",IF('Социально-коммуникативное разви'!T14&gt;1.5,"сформирован",IF('Социально-коммуникативное разви'!T14&lt;0.5,"не сформирован", "в стадии формирования")))</f>
        <v/>
      </c>
      <c r="CV13" s="82" t="str">
        <f>IF('Социально-коммуникативное разви'!Y14="","",IF('Социально-коммуникативное разви'!Y14&gt;1.5,"сформирован",IF('Социально-коммуникативное разви'!Y14&lt;0.5,"не сформирован", "в стадии формирования")))</f>
        <v/>
      </c>
      <c r="CW13" s="82" t="str">
        <f>IF('Социально-коммуникативное разви'!Z14="","",IF('Социально-коммуникативное разви'!Z14&gt;1.5,"сформирован",IF('Социально-коммуникативное разви'!Z14&lt;0.5,"не сформирован", "в стадии формирования")))</f>
        <v/>
      </c>
      <c r="CX13" s="82" t="str">
        <f>IF('Социально-коммуникативное разви'!AU14="","",IF('Социально-коммуникативное разви'!AU14&gt;1.5,"сформирован",IF('Социально-коммуникативное разви'!AU14&lt;0.5,"не сформирован", "в стадии формирования")))</f>
        <v/>
      </c>
      <c r="CY13" s="82" t="str">
        <f>IF('Социально-коммуникативное разви'!AZ14="","",IF('Социально-коммуникативное разви'!AZ14&gt;1.5,"сформирован",IF('Социально-коммуникативное разви'!AZ14&lt;0.5,"не сформирован", "в стадии формирования")))</f>
        <v/>
      </c>
      <c r="CZ13" s="82" t="str">
        <f>IF('Социально-коммуникативное разви'!BA14="","",IF('Социально-коммуникативное разви'!BA14&gt;1.5,"сформирован",IF('Социально-коммуникативное разви'!BA14&lt;0.5,"не сформирован", "в стадии формирования")))</f>
        <v/>
      </c>
      <c r="DA13" s="82" t="str">
        <f>IF('Социально-коммуникативное разви'!BB14="","",IF('Социально-коммуникативное разви'!BB14&gt;1.5,"сформирован",IF('Социально-коммуникативное разви'!BB14&lt;0.5,"не сформирован", "в стадии формирования")))</f>
        <v/>
      </c>
      <c r="DB13" s="82" t="str">
        <f>IF('Познавательное развитие'!G14="","",IF('Познавательное развитие'!G14&gt;1.5,"сформирован",IF('Познавательное развитие'!G14&lt;0.5,"не сформирован", "в стадии формирования")))</f>
        <v/>
      </c>
      <c r="DC13" s="82" t="str">
        <f>IF('Познавательное развитие'!H14="","",IF('Познавательное развитие'!H14&gt;1.5,"сформирован",IF('Познавательное развитие'!H14&lt;0.5,"не сформирован", "в стадии формирования")))</f>
        <v/>
      </c>
      <c r="DD13" s="82" t="str">
        <f>IF('Познавательное развитие'!T14="","",IF('Познавательное развитие'!T14&gt;1.5,"сформирован",IF('Познавательное развитие'!T14&lt;0.5,"не сформирован", "в стадии формирования")))</f>
        <v/>
      </c>
      <c r="DE13" s="82" t="str">
        <f>IF('Познавательное развитие'!U14="","",IF('Познавательное развитие'!U14&gt;1.5,"сформирован",IF('Познавательное развитие'!U14&lt;0.5,"не сформирован", "в стадии формирования")))</f>
        <v/>
      </c>
      <c r="DF13" s="82" t="str">
        <f>IF('Познавательное развитие'!W14="","",IF('Познавательное развитие'!W14&gt;1.5,"сформирован",IF('Познавательное развитие'!W14&lt;0.5,"не сформирован", "в стадии формирования")))</f>
        <v/>
      </c>
      <c r="DG13" s="82" t="str">
        <f>IF('Познавательное развитие'!X14="","",IF('Познавательное развитие'!X14&gt;1.5,"сформирован",IF('Познавательное развитие'!X14&lt;0.5,"не сформирован", "в стадии формирования")))</f>
        <v/>
      </c>
      <c r="DH13" s="82" t="str">
        <f>IF('Познавательное развитие'!AB14="","",IF('Познавательное развитие'!AB14&gt;1.5,"сформирован",IF('Познавательное развитие'!AB14&lt;0.5,"не сформирован", "в стадии формирования")))</f>
        <v/>
      </c>
      <c r="DI13" s="82" t="str">
        <f>IF('Познавательное развитие'!AC14="","",IF('Познавательное развитие'!AC14&gt;1.5,"сформирован",IF('Познавательное развитие'!AC14&lt;0.5,"не сформирован", "в стадии формирования")))</f>
        <v/>
      </c>
      <c r="DJ13" s="82" t="str">
        <f>IF('Познавательное развитие'!AD14="","",IF('Познавательное развитие'!AD14&gt;1.5,"сформирован",IF('Познавательное развитие'!AD14&lt;0.5,"не сформирован", "в стадии формирования")))</f>
        <v/>
      </c>
      <c r="DK13" s="82" t="str">
        <f>IF('Познавательное развитие'!AE14="","",IF('Познавательное развитие'!AE14&gt;1.5,"сформирован",IF('Познавательное развитие'!AE14&lt;0.5,"не сформирован", "в стадии формирования")))</f>
        <v/>
      </c>
      <c r="DL13" s="82" t="str">
        <f>IF('Познавательное развитие'!AF14="","",IF('Познавательное развитие'!AF14&gt;1.5,"сформирован",IF('Познавательное развитие'!AF14&lt;0.5,"не сформирован", "в стадии формирования")))</f>
        <v/>
      </c>
      <c r="DM13" s="82" t="str">
        <f>IF('Познавательное развитие'!AG14="","",IF('Познавательное развитие'!AG14&gt;1.5,"сформирован",IF('Познавательное развитие'!AG14&lt;0.5,"не сформирован", "в стадии формирования")))</f>
        <v/>
      </c>
      <c r="DN13" s="82" t="str">
        <f>IF('Познавательное развитие'!AI14="","",IF('Познавательное развитие'!AI14&gt;1.5,"сформирован",IF('Познавательное развитие'!AI14&lt;0.5,"не сформирован", "в стадии формирования")))</f>
        <v/>
      </c>
      <c r="DO13" s="82" t="str">
        <f>IF('Познавательное развитие'!AJ14="","",IF('Познавательное развитие'!AJ14&gt;1.5,"сформирован",IF('Познавательное развитие'!AJ14&lt;0.5,"не сформирован", "в стадии формирования")))</f>
        <v/>
      </c>
      <c r="DP13" s="82" t="str">
        <f>IF('Познавательное развитие'!AK14="","",IF('Познавательное развитие'!AK14&gt;1.5,"сформирован",IF('Познавательное развитие'!AK14&lt;0.5,"не сформирован", "в стадии формирования")))</f>
        <v/>
      </c>
      <c r="DQ13" s="82" t="str">
        <f>IF('Познавательное развитие'!AL14="","",IF('Познавательное развитие'!AL14&gt;1.5,"сформирован",IF('Познавательное развитие'!AL14&lt;0.5,"не сформирован", "в стадии формирования")))</f>
        <v/>
      </c>
      <c r="DR13" s="82" t="str">
        <f>IF('Речевое развитие'!Q13="","",IF('Речевое развитие'!Q13&gt;1.5,"сформирован",IF('Речевое развитие'!Q13&lt;0.5,"не сформирован", "в стадии формирования")))</f>
        <v/>
      </c>
      <c r="DS13" s="82" t="str">
        <f>IF('Речевое развитие'!R13="","",IF('Речевое развитие'!R13&gt;1.5,"сформирован",IF('Речевое развитие'!R13&lt;0.5,"не сформирован", "в стадии формирования")))</f>
        <v/>
      </c>
      <c r="DT13" s="82" t="str">
        <f>IF('Речевое развитие'!S13="","",IF('Речевое развитие'!S13&gt;1.5,"сформирован",IF('Речевое развитие'!S13&lt;0.5,"не сформирован", "в стадии формирования")))</f>
        <v/>
      </c>
      <c r="DU13" s="82" t="str">
        <f>IF('Речевое развитие'!T13="","",IF('Речевое развитие'!T13&gt;1.5,"сформирован",IF('Речевое развитие'!T13&lt;0.5,"не сформирован", "в стадии формирования")))</f>
        <v/>
      </c>
      <c r="DV13" s="82" t="str">
        <f>IF('Речевое развитие'!U13="","",IF('Речевое развитие'!U13&gt;1.5,"сформирован",IF('Речевое развитие'!U13&lt;0.5,"не сформирован", "в стадии формирования")))</f>
        <v/>
      </c>
      <c r="DW13" s="82" t="str">
        <f>IF('Художественно-эстетическое разв'!S14="","",IF('Художественно-эстетическое разв'!S14&gt;1.5,"сформирован",IF('Художественно-эстетическое разв'!S14&lt;0.5,"не сформирован", "в стадии формирования")))</f>
        <v/>
      </c>
      <c r="DX13" s="82" t="str">
        <f>IF('Художественно-эстетическое разв'!T14="","",IF('Художественно-эстетическое разв'!T14&gt;1.5,"сформирован",IF('Художественно-эстетическое разв'!T14&lt;0.5,"не сформирован", "в стадии формирования")))</f>
        <v/>
      </c>
      <c r="DY13" s="82" t="str">
        <f>IF('Физическое развитие'!T13="","",IF('Физическое развитие'!T13&gt;1.5,"сформирован",IF('Физическое развитие'!T13&lt;0.5,"не сформирован", "в стадии формирования")))</f>
        <v/>
      </c>
      <c r="DZ13" s="82" t="str">
        <f>IF('Физическое развитие'!U13="","",IF('Физическое развитие'!U13&gt;1.5,"сформирован",IF('Физическое развитие'!U13&lt;0.5,"не сформирован", "в стадии формирования")))</f>
        <v/>
      </c>
      <c r="EA13" s="82" t="str">
        <f>IF('Физическое развитие'!V13="","",IF('Физическое развитие'!V13&gt;1.5,"сформирован",IF('Физическое развитие'!V13&lt;0.5,"не сформирован", "в стадии формирования")))</f>
        <v/>
      </c>
      <c r="EB13" s="214" t="str">
        <f>IF('Социально-коммуникативное разви'!D14="","",IF('Социально-коммуникативное разви'!E14="","",IF('Социально-коммуникативное разви'!F14="","",IF('Социально-коммуникативное разви'!Q14="","",IF('Социально-коммуникативное разви'!R14="","",IF('Социально-коммуникативное разви'!S14="","",IF('Социально-коммуникативное разви'!T14="","",IF('Социально-коммуникативное разви'!Y14="","",IF('Социально-коммуникативное разви'!Z14="","",IF('Социально-коммуникативное разви'!AU14="","",IF('Социально-коммуникативное разви'!AZ14="","",IF('Социально-коммуникативное разви'!BA14="","",IF('Социально-коммуникативное разви'!BB14="","",IF('Познавательное развитие'!G14="","",IF('Познавательное развитие'!H14="","",IF('Познавательное развитие'!T14="","",IF('Познавательное развитие'!U14="","",IF('Познавательное развитие'!W14="","",IF('Познавательное развитие'!X14="","",IF('Познавательное развитие'!AB14="","",IF('Познавательное развитие'!AC14="","",IF('Познавательное развитие'!AD14="","",IF('Познавательное развитие'!AE14="","",IF('Познавательное развитие'!AF14="","",IF('Познавательное развитие'!AG14="","",IF('Познавательное развитие'!AI14="","",IF('Познавательное развитие'!AJ14="","",IF('Познавательное развитие'!AK14="","",IF('Познавательное развитие'!AL14="","",IF('Речевое развитие'!Q13="","",IF('Речевое развитие'!R13="","",IF('Речевое развитие'!S13="","",IF('Речевое развитие'!T13="","",IF('Речевое развитие'!U13="","",IF('Художественно-эстетическое разв'!S14="","",IF('Художественно-эстетическое разв'!T14="","",IF('Физическое развитие'!T13="","",IF('Физическое развитие'!U13="","",IF('Физическое развитие'!V13="","",('Социально-коммуникативное разви'!D14+'Социально-коммуникативное разви'!E14+'Социально-коммуникативное разви'!F14+'Социально-коммуникативное разви'!Q14+'Социально-коммуникативное разви'!R14+'Социально-коммуникативное разви'!S14+'Социально-коммуникативное разви'!T14+'Социально-коммуникативное разви'!Y14+'Социально-коммуникативное разви'!Z14+'Социально-коммуникативное разви'!AU14+'Социально-коммуникативное разви'!AZ14+'Социально-коммуникативное разви'!BA14+'Социально-коммуникативное разви'!BB14+'Познавательное развитие'!G14+'Познавательное развитие'!H14+'Познавательное развитие'!T14+'Познавательное развитие'!U14+'Познавательное развитие'!W14+'Познавательное развитие'!X14+'Познавательное развитие'!AB14+'Познавательное развитие'!AC14+'Познавательное развитие'!AD14+'Познавательное развитие'!AE14+'Познавательное развитие'!AF14+'Познавательное развитие'!AG14+'Познавательное развитие'!AI14+'Познавательное развитие'!AJ14+'Познавательное развитие'!AK14+'Познавательное развитие'!AL14+'Речевое развитие'!Q13+'Речевое развитие'!R13+'Речевое развитие'!S13+'Речевое развитие'!T13+'Речевое развитие'!U13+'Художественно-эстетическое разв'!S14+'Художественно-эстетическое разв'!T14+'Физическое развитие'!T13+'Физическое развитие'!U13+'Физическое развитие'!V13)/39)))))))))))))))))))))))))))))))))))))))</f>
        <v/>
      </c>
      <c r="EC13" s="82" t="str">
        <f t="shared" si="6"/>
        <v/>
      </c>
    </row>
    <row r="14" spans="1:133" x14ac:dyDescent="0.25">
      <c r="A14" s="89">
        <f>список!A12</f>
        <v>11</v>
      </c>
      <c r="B14" s="82" t="str">
        <f>IF(список!B12="","",список!B12)</f>
        <v/>
      </c>
      <c r="C14" s="82">
        <f>IF(список!C12="","",список!C12)</f>
        <v>0</v>
      </c>
      <c r="D14" s="82" t="str">
        <f>IF('Социально-коммуникативное разви'!AA15="","",IF('Социально-коммуникативное разви'!AA15&gt;1.5,"сформирован",IF('Социально-коммуникативное разви'!AA15&lt;0.5,"не сформирован", "в стадии формирования")))</f>
        <v/>
      </c>
      <c r="E14" s="82" t="str">
        <f>IF('Социально-коммуникативное разви'!AB15="","",IF('Социально-коммуникативное разви'!AB15&gt;1.5,"сформирован",IF('Социально-коммуникативное разви'!AB15&lt;0.5,"не сформирован", "в стадии формирования")))</f>
        <v/>
      </c>
      <c r="F14" s="82" t="str">
        <f>IF('Социально-коммуникативное разви'!AC15="","",IF('Социально-коммуникативное разви'!AC15&gt;1.5,"сформирован",IF('Социально-коммуникативное разви'!AC15&lt;0.5,"не сформирован", "в стадии формирования")))</f>
        <v/>
      </c>
      <c r="G14" s="82" t="str">
        <f>IF('Социально-коммуникативное разви'!AD15="","",IF('Социально-коммуникативное разви'!AD15&gt;1.5,"сформирован",IF('Социально-коммуникативное разви'!AD15&lt;0.5,"не сформирован", "в стадии формирования")))</f>
        <v/>
      </c>
      <c r="H14" s="82" t="str">
        <f>IF('Социально-коммуникативное разви'!AE15="","",IF('Социально-коммуникативное разви'!AE15&gt;1.5,"сформирован",IF('Социально-коммуникативное разви'!AE15&lt;0.5,"не сформирован", "в стадии формирования")))</f>
        <v/>
      </c>
      <c r="I14" s="82" t="str">
        <f>IF('Социально-коммуникативное разви'!AF15="","",IF('Социально-коммуникативное разви'!AF15&gt;1.5,"сформирован",IF('Социально-коммуникативное разви'!AF15&lt;0.5,"не сформирован", "в стадии формирования")))</f>
        <v/>
      </c>
      <c r="J14" s="82" t="str">
        <f>IF('Познавательное развитие'!D15="","",IF('Познавательное развитие'!D15&gt;1.5,"сформирован",IF('Познавательное развитие'!D15&lt;0.5,"не сформирован", "в стадии формирования")))</f>
        <v/>
      </c>
      <c r="K14" s="82" t="str">
        <f>IF('Познавательное развитие'!E15="","",IF('Познавательное развитие'!E15&gt;1.5,"сформирован",IF('Познавательное развитие'!E15&lt;0.5,"не сформирован", "в стадии формирования")))</f>
        <v/>
      </c>
      <c r="L14" s="82" t="str">
        <f>IF('Познавательное развитие'!F15="","",IF('Познавательное развитие'!F15&gt;1.5,"сформирован",IF('Познавательное развитие'!F15&lt;0.5,"не сформирован", "в стадии формирования")))</f>
        <v/>
      </c>
      <c r="M14" s="82" t="str">
        <f>IF('Познавательное развитие'!G15="","",IF('Познавательное развитие'!G15&gt;1.5,"сформирован",IF('Познавательное развитие'!G15&lt;0.5,"не сформирован", "в стадии формирования")))</f>
        <v/>
      </c>
      <c r="N14" s="82" t="str">
        <f>IF('Познавательное развитие'!H15="","",IF('Познавательное развитие'!H15&gt;1.5,"сформирован",IF('Познавательное развитие'!H15&lt;0.5,"не сформирован", "в стадии формирования")))</f>
        <v/>
      </c>
      <c r="O14" s="82" t="str">
        <f>IF('Познавательное развитие'!I15="","",IF('Познавательное развитие'!I15&gt;1.5,"сформирован",IF('Познавательное развитие'!I15&lt;0.5,"не сформирован", "в стадии формирования")))</f>
        <v/>
      </c>
      <c r="P14" s="82" t="str">
        <f>IF('Познавательное развитие'!J15="","",IF('Познавательное развитие'!J15&gt;1.5,"сформирован",IF('Познавательное развитие'!J15&lt;0.5,"не сформирован", "в стадии формирования")))</f>
        <v/>
      </c>
      <c r="Q14" s="82" t="str">
        <f>IF('Познавательное развитие'!K15="","",IF('Познавательное развитие'!K15&gt;1.5,"сформирован",IF('Познавательное развитие'!K15&lt;0.5,"не сформирован", "в стадии формирования")))</f>
        <v/>
      </c>
      <c r="R14" s="82" t="str">
        <f>IF('Художественно-эстетическое разв'!D15="","",IF('Художественно-эстетическое разв'!D15&gt;1.5,"сформирован",IF('Художественно-эстетическое разв'!D15&lt;0.5,"не сформирован", "в стадии формирования")))</f>
        <v/>
      </c>
      <c r="S14" s="82" t="str">
        <f>IF('Художественно-эстетическое разв'!E15="","",IF('Художественно-эстетическое разв'!E15&gt;1.5,"сформирован",IF('Художественно-эстетическое разв'!E15&lt;0.5,"не сформирован", "в стадии формирования")))</f>
        <v/>
      </c>
      <c r="T14" s="82" t="str">
        <f>IF('Художественно-эстетическое разв'!F15="","",IF('Художественно-эстетическое разв'!F15&gt;1.5,"сформирован",IF('Художественно-эстетическое разв'!F15&lt;0.5,"не сформирован", "в стадии формирования")))</f>
        <v/>
      </c>
      <c r="U14" s="82" t="str">
        <f>IF('Художественно-эстетическое разв'!G15="","",IF('Художественно-эстетическое разв'!G15&gt;1.5,"сформирован",IF('Художественно-эстетическое разв'!G15&lt;0.5,"не сформирован", "в стадии формирования")))</f>
        <v/>
      </c>
      <c r="V14" s="82" t="str">
        <f>IF('Художественно-эстетическое разв'!H15="","",IF('Художественно-эстетическое разв'!H15&gt;1.5,"сформирован",IF('Художественно-эстетическое разв'!H15&lt;0.5,"не сформирован", "в стадии формирования")))</f>
        <v/>
      </c>
      <c r="W14" s="82" t="str">
        <f>IF('Художественно-эстетическое разв'!I15="","",IF('Художественно-эстетическое разв'!I15&gt;1.5,"сформирован",IF('Художественно-эстетическое разв'!I15&lt;0.5,"не сформирован", "в стадии формирования")))</f>
        <v/>
      </c>
      <c r="X14" s="82" t="str">
        <f>IF('Художественно-эстетическое разв'!J15="","",IF('Художественно-эстетическое разв'!J15&gt;1.5,"сформирован",IF('Художественно-эстетическое разв'!J15&lt;0.5,"не сформирован", "в стадии формирования")))</f>
        <v/>
      </c>
      <c r="Y14" s="82" t="str">
        <f>IF('Физическое развитие'!W14="","",IF('Физическое развитие'!W14&gt;1.5,"сформирован",IF('Физическое развитие'!W14&lt;0.5,"не сформирован", "в стадии формирования")))</f>
        <v/>
      </c>
      <c r="Z14" s="214" t="str">
        <f>IF('Социально-коммуникативное разви'!AA15="","",IF('Социально-коммуникативное разви'!AF15="","",IF('Социально-коммуникативное разви'!AG15="","",IF('Социально-коммуникативное разви'!AH15="","",IF('Социально-коммуникативное разви'!AJ15="","",IF('Социально-коммуникативное разви'!AK15="","",IF('Познавательное развитие'!D15="","",IF('Познавательное развитие'!I15="","",IF('Познавательное развитие'!M15="","",IF('Познавательное развитие'!N15="","",IF('Познавательное развитие'!O15="","",IF('Познавательное развитие'!P15="","",IF('Познавательное развитие'!Q15="","",IF('Познавательное развитие'!Y15="","",IF('Художественно-эстетическое разв'!D15="","",IF('Художественно-эстетическое разв'!G15="","",IF('Художественно-эстетическое разв'!H15="","",IF('Художественно-эстетическое разв'!I15="","",IF('Физическое развитие'!W14="","",IF('Художественно-эстетическое разв'!L15="","",IF('Художественно-эстетическое разв'!M15="","",IF('Художественно-эстетическое разв'!U15="","",('Социально-коммуникативное разви'!AA15+'Социально-коммуникативное разви'!AF15+'Социально-коммуникативное разви'!AG15+'Социально-коммуникативное разви'!AH15+'Социально-коммуникативное разви'!AJ15+'Социально-коммуникативное разви'!AK15+'Познавательное развитие'!D15+'Познавательное развитие'!I15+'Познавательное развитие'!M15+'Познавательное развитие'!N15+'Познавательное развитие'!O15+'Познавательное развитие'!P15+'Познавательное развитие'!Q15+'Познавательное развитие'!Y15+'Художественно-эстетическое разв'!D15+'Художественно-эстетическое разв'!G15+'Художественно-эстетическое разв'!H15+'Художественно-эстетическое разв'!I15+'Художественно-эстетическое разв'!L15+'Художественно-эстетическое разв'!M15+'Художественно-эстетическое разв'!U15+'Физическое развитие'!W14)/22))))))))))))))))))))))</f>
        <v/>
      </c>
      <c r="AA14" s="82" t="str">
        <f t="shared" si="0"/>
        <v/>
      </c>
      <c r="AB14" s="82" t="str">
        <f>IF('Социально-коммуникативное разви'!G15="","",IF('Социально-коммуникативное разви'!G15&gt;1.5,"сформирован",IF('Социально-коммуникативное разви'!G15&lt;0.5,"не сформирован", "в стадии формирования")))</f>
        <v/>
      </c>
      <c r="AC14" s="82" t="str">
        <f>IF('Социально-коммуникативное разви'!H15="","",IF('Социально-коммуникативное разви'!H15&gt;1.5,"сформирован",IF('Социально-коммуникативное разви'!H15&lt;0.5,"не сформирован", "в стадии формирования")))</f>
        <v/>
      </c>
      <c r="AD14" s="82" t="str">
        <f>IF('Социально-коммуникативное разви'!I15="","",IF('Социально-коммуникативное разви'!I15&gt;1.5,"сформирован",IF('Социально-коммуникативное разви'!I15&lt;0.5,"не сформирован", "в стадии формирования")))</f>
        <v/>
      </c>
      <c r="AE14" s="82" t="str">
        <f>IF('Социально-коммуникативное разви'!J15="","",IF('Социально-коммуникативное разви'!J15&gt;1.5,"сформирован",IF('Социально-коммуникативное разви'!J15&lt;0.5,"не сформирован", "в стадии формирования")))</f>
        <v/>
      </c>
      <c r="AF14" s="82" t="str">
        <f>IF('Социально-коммуникативное разви'!K15="","",IF('Социально-коммуникативное разви'!K15&gt;1.5,"сформирован",IF('Социально-коммуникативное разви'!K15&lt;0.5,"не сформирован", "в стадии формирования")))</f>
        <v/>
      </c>
      <c r="AG14" s="82" t="str">
        <f>IF('Социально-коммуникативное разви'!L15="","",IF('Социально-коммуникативное разви'!L15&gt;1.5,"сформирован",IF('Социально-коммуникативное разви'!L15&lt;0.5,"не сформирован", "в стадии формирования")))</f>
        <v/>
      </c>
      <c r="AH14" s="82" t="str">
        <f>IF('Социально-коммуникативное разви'!M15="","",IF('Социально-коммуникативное разви'!M15&gt;1.5,"сформирован",IF('Социально-коммуникативное разви'!M15&lt;0.5,"не сформирован", "в стадии формирования")))</f>
        <v/>
      </c>
      <c r="AI14" s="82" t="str">
        <f>IF('Познавательное развитие'!V15="","",IF('Познавательное развитие'!V15&gt;1.5,"сформирован",IF('Познавательное развитие'!V15&lt;0.5,"не сформирован", "в стадии формирования")))</f>
        <v/>
      </c>
      <c r="AJ14" s="82" t="str">
        <f>IF('Художественно-эстетическое разв'!Z15="","",IF('Художественно-эстетическое разв'!Z15&gt;1.5,"сформирован",IF('Художественно-эстетическое разв'!Z15&lt;0.5,"не сформирован", "в стадии формирования")))</f>
        <v/>
      </c>
      <c r="AK14" s="82" t="str">
        <f>IF('Художественно-эстетическое разв'!AA15="","",IF('Художественно-эстетическое разв'!AA15&gt;1.5,"сформирован",IF('Художественно-эстетическое разв'!AA15&lt;0.5,"не сформирован", "в стадии формирования")))</f>
        <v/>
      </c>
      <c r="AL14" s="214" t="str">
        <f>IF('Социально-коммуникативное разви'!G15="","",IF('Социально-коммуникативное разви'!H15="","",IF('Социально-коммуникативное разви'!I15="","",IF('Социально-коммуникативное разви'!J15="","",IF('Социально-коммуникативное разви'!K15="","",IF('Социально-коммуникативное разви'!L15="","",IF('Социально-коммуникативное разви'!X15="","",IF('Познавательное развитие'!V15="","",IF('Художественно-эстетическое разв'!Z15="","",IF('Художественно-эстетическое разв'!AE15="","",('Социально-коммуникативное разви'!G15+'Социально-коммуникативное разви'!H15+'Социально-коммуникативное разви'!I15+'Социально-коммуникативное разви'!J15+'Социально-коммуникативное разви'!K15+'Социально-коммуникативное разви'!L15+'Социально-коммуникативное разви'!X15+'Познавательное развитие'!V15+'Художественно-эстетическое разв'!Z15+'Художественно-эстетическое разв'!AE15)/10))))))))))</f>
        <v/>
      </c>
      <c r="AM14" s="82" t="str">
        <f t="shared" si="1"/>
        <v/>
      </c>
      <c r="AN14" s="82" t="str">
        <f>IF('Социально-коммуникативное разви'!U15="","",IF('Социально-коммуникативное разви'!U15&gt;1.5,"сформирован",IF('Социально-коммуникативное разви'!U15&lt;0.5,"не сформирован", "в стадии формирования")))</f>
        <v/>
      </c>
      <c r="AO14" s="82" t="str">
        <f>IF('Социально-коммуникативное разви'!V15="","",IF('Социально-коммуникативное разви'!V15&gt;1.5,"сформирован",IF('Социально-коммуникативное разви'!V15&lt;0.5,"не сформирован", "в стадии формирования")))</f>
        <v/>
      </c>
      <c r="AP14" s="82" t="str">
        <f>IF('Социально-коммуникативное разви'!W15="","",IF('Социально-коммуникативное разви'!W15&gt;1.5,"сформирован",IF('Социально-коммуникативное разви'!W15&lt;0.5,"не сформирован", "в стадии формирования")))</f>
        <v/>
      </c>
      <c r="AQ14" s="82" t="str">
        <f>IF('Художественно-эстетическое разв'!Y15="","",IF('Художественно-эстетическое разв'!Y15&gt;1.5,"сформирован",IF('Художественно-эстетическое разв'!Y15&lt;0.5,"не сформирован", "в стадии формирования")))</f>
        <v/>
      </c>
      <c r="AR14" s="82" t="str">
        <f>IF('Художественно-эстетическое разв'!Z15="","",IF('Художественно-эстетическое разв'!Z15&gt;1.5,"сформирован",IF('Художественно-эстетическое разв'!Z15&lt;0.5,"не сформирован", "в стадии формирования")))</f>
        <v/>
      </c>
      <c r="AS14" s="214" t="str">
        <f>IF('Социально-коммуникативное разви'!U15="","",IF('Социально-коммуникативное разви'!V15="","",IF('Социально-коммуникативное разви'!W15="","",IF('Художественно-эстетическое разв'!AC15="","",IF('Художественно-эстетическое разв'!AD15="","",('Социально-коммуникативное разви'!U15+'Социально-коммуникативное разви'!V15+'Социально-коммуникативное разви'!W15+'Художественно-эстетическое разв'!AC15+'Художественно-эстетическое разв'!AD15)/5)))))</f>
        <v/>
      </c>
      <c r="AT14" s="82" t="str">
        <f t="shared" si="2"/>
        <v/>
      </c>
      <c r="AU14" s="82" t="str">
        <f>IF('Речевое развитие'!D14="","",IF('Речевое развитие'!D14&gt;1.5,"сформирован",IF('Речевое развитие'!D14&lt;0.5,"не сформирован", "в стадии формирования")))</f>
        <v/>
      </c>
      <c r="AV14" s="82" t="str">
        <f>IF('Речевое развитие'!E14="","",IF('Речевое развитие'!E14&gt;1.5,"сформирован",IF('Речевое развитие'!E14&lt;0.5,"не сформирован", "в стадии формирования")))</f>
        <v/>
      </c>
      <c r="AW14" s="82" t="str">
        <f>IF('Речевое развитие'!F14="","",IF('Речевое развитие'!F14&gt;1.5,"сформирован",IF('Речевое развитие'!F14&lt;0.5,"не сформирован", "в стадии формирования")))</f>
        <v/>
      </c>
      <c r="AX14" s="82" t="str">
        <f>IF('Речевое развитие'!G14="","",IF('Речевое развитие'!G14&gt;1.5,"сформирован",IF('Речевое развитие'!G14&lt;0.5,"не сформирован", "в стадии формирования")))</f>
        <v/>
      </c>
      <c r="AY14" s="82" t="str">
        <f>IF('Речевое развитие'!H14="","",IF('Речевое развитие'!H14&gt;1.5,"сформирован",IF('Речевое развитие'!H14&lt;0.5,"не сформирован", "в стадии формирования")))</f>
        <v/>
      </c>
      <c r="AZ14" s="82" t="str">
        <f>IF('Речевое развитие'!I14="","",IF('Речевое развитие'!I14&gt;1.5,"сформирован",IF('Речевое развитие'!I14&lt;0.5,"не сформирован", "в стадии формирования")))</f>
        <v/>
      </c>
      <c r="BA14" s="82" t="str">
        <f>IF('Речевое развитие'!J14="","",IF('Речевое развитие'!J14&gt;1.5,"сформирован",IF('Речевое развитие'!J14&lt;0.5,"не сформирован", "в стадии формирования")))</f>
        <v/>
      </c>
      <c r="BB14" s="82" t="str">
        <f>IF('Речевое развитие'!K14="","",IF('Речевое развитие'!K14&gt;1.5,"сформирован",IF('Речевое развитие'!K14&lt;0.5,"не сформирован", "в стадии формирования")))</f>
        <v/>
      </c>
      <c r="BC14" s="82" t="str">
        <f>IF('Речевое развитие'!L14="","",IF('Речевое развитие'!L14&gt;1.5,"сформирован",IF('Речевое развитие'!L14&lt;0.5,"не сформирован", "в стадии формирования")))</f>
        <v/>
      </c>
      <c r="BD14" s="82" t="str">
        <f>IF('Речевое развитие'!M14="","",IF('Речевое развитие'!M14&gt;1.5,"сформирован",IF('Речевое развитие'!M14&lt;0.5,"не сформирован", "в стадии формирования")))</f>
        <v/>
      </c>
      <c r="BE14" s="82" t="str">
        <f>IF('Речевое развитие'!N14="","",IF('Речевое развитие'!N14&gt;1.5,"сформирован",IF('Речевое развитие'!N14&lt;0.5,"не сформирован", "в стадии формирования")))</f>
        <v/>
      </c>
      <c r="BF14" s="214" t="str">
        <f>IF('Речевое развитие'!D14="","",IF('Речевое развитие'!E14="","",IF('Речевое развитие'!F14="","",IF('Речевое развитие'!G14="","",IF('Речевое развитие'!H14="","",IF('Речевое развитие'!I14="","",IF('Речевое развитие'!J14="","",IF('Речевое развитие'!K14="","",IF('Речевое развитие'!L14="","",IF('Речевое развитие'!M14="","",IF('Речевое развитие'!N14="","",('Речевое развитие'!D14+'Речевое развитие'!E14+'Речевое развитие'!F14+'Речевое развитие'!G14+'Речевое развитие'!H14+'Речевое развитие'!I14+'Речевое развитие'!J14+'Речевое развитие'!K14+'Речевое развитие'!L14+'Речевое развитие'!M14+'Речевое развитие'!N14)/11)))))))))))</f>
        <v/>
      </c>
      <c r="BG14" s="82" t="str">
        <f t="shared" si="3"/>
        <v/>
      </c>
      <c r="BH14" s="82" t="str">
        <f>IF('Художественно-эстетическое разв'!Y15="","",IF('Художественно-эстетическое разв'!Y15&gt;1.5,"сформирован",IF('Художественно-эстетическое разв'!Y15&lt;0.5,"не сформирован", "в стадии формирования")))</f>
        <v/>
      </c>
      <c r="BI14" s="82" t="str">
        <f>IF('Физическое развитие'!D14="","",IF('Физическое развитие'!D14&gt;1.5,"сформирован",IF('Физическое развитие'!D14&lt;0.5,"не сформирован", "в стадии формирования")))</f>
        <v/>
      </c>
      <c r="BJ14" s="82" t="str">
        <f>IF('Физическое развитие'!E14="","",IF('Физическое развитие'!E14&gt;1.5,"сформирован",IF('Физическое развитие'!E14&lt;0.5,"не сформирован", "в стадии формирования")))</f>
        <v/>
      </c>
      <c r="BK14" s="82" t="str">
        <f>IF('Физическое развитие'!F14="","",IF('Физическое развитие'!F14&gt;1.5,"сформирован",IF('Физическое развитие'!F14&lt;0.5,"не сформирован", "в стадии формирования")))</f>
        <v/>
      </c>
      <c r="BL14" s="82" t="str">
        <f>IF('Физическое развитие'!G14="","",IF('Физическое развитие'!G14&gt;1.5,"сформирован",IF('Физическое развитие'!G14&lt;0.5,"не сформирован", "в стадии формирования")))</f>
        <v/>
      </c>
      <c r="BM14" s="82" t="str">
        <f>IF('Физическое развитие'!H14="","",IF('Физическое развитие'!H14&gt;1.5,"сформирован",IF('Физическое развитие'!H14&lt;0.5,"не сформирован", "в стадии формирования")))</f>
        <v/>
      </c>
      <c r="BN14" s="82" t="str">
        <f>IF('Физическое развитие'!I14="","",IF('Физическое развитие'!I14&gt;1.5,"сформирован",IF('Физическое развитие'!I14&lt;0.5,"не сформирован", "в стадии формирования")))</f>
        <v/>
      </c>
      <c r="BO14" s="82" t="str">
        <f>IF('Физическое развитие'!J14="","",IF('Физическое развитие'!J14&gt;1.5,"сформирован",IF('Физическое развитие'!J14&lt;0.5,"не сформирован", "в стадии формирования")))</f>
        <v/>
      </c>
      <c r="BP14" s="82" t="str">
        <f>IF('Физическое развитие'!K14="","",IF('Физическое развитие'!K14&gt;1.5,"сформирован",IF('Физическое развитие'!K14&lt;0.5,"не сформирован", "в стадии формирования")))</f>
        <v/>
      </c>
      <c r="BQ14" s="82" t="str">
        <f>IF('Физическое развитие'!L14="","",IF('Физическое развитие'!L14&gt;1.5,"сформирован",IF('Физическое развитие'!L14&lt;0.5,"не сформирован", "в стадии формирования")))</f>
        <v/>
      </c>
      <c r="BR14" s="82" t="str">
        <f>IF('Физическое развитие'!M14="","",IF('Физическое развитие'!M14&gt;1.5,"сформирован",IF('Физическое развитие'!M14&lt;0.5,"не сформирован", "в стадии формирования")))</f>
        <v/>
      </c>
      <c r="BS14" s="82" t="str">
        <f>IF('Физическое развитие'!N14="","",IF('Физическое развитие'!N14&gt;1.5,"сформирован",IF('Физическое развитие'!N14&lt;0.5,"не сформирован", "в стадии формирования")))</f>
        <v/>
      </c>
      <c r="BT14" s="82" t="str">
        <f>IF('Физическое развитие'!O14="","",IF('Физическое развитие'!O14&gt;1.5,"сформирован",IF('Физическое развитие'!O14&lt;0.5,"не сформирован", "в стадии формирования")))</f>
        <v/>
      </c>
      <c r="BU14" s="82" t="str">
        <f>IF('Физическое развитие'!P14="","",IF('Физическое развитие'!P14&gt;1.5,"сформирован",IF('Физическое развитие'!P14&lt;0.5,"не сформирован", "в стадии формирования")))</f>
        <v/>
      </c>
      <c r="BV14" s="214" t="str">
        <f>IF('Художественно-эстетическое разв'!Y15="","",IF('Физическое развитие'!D14="","",IF('Физическое развитие'!E14="","",IF('Физическое развитие'!F14="","",IF('Физическое развитие'!H14="","",IF('Физическое развитие'!I14="","",IF('Физическое развитие'!J14="","",IF('Физическое развитие'!L14="","",IF('Физическое развитие'!M14="","",IF('Физическое развитие'!G14="","",IF('Физическое развитие'!N14="","",IF('Физическое развитие'!O14="","",IF('Физическое развитие'!P14="","",IF('Физическое развитие'!Q14="","",('Художественно-эстетическое разв'!Y15+'Физическое развитие'!D14+'Физическое развитие'!E14+'Физическое развитие'!F14+'Физическое развитие'!H14+'Физическое развитие'!I14+'Физическое развитие'!J14+'Физическое развитие'!L14+'Физическое развитие'!M14+'Физическое развитие'!G14+'Физическое развитие'!N14+'Физическое развитие'!O14+'Физическое развитие'!P14+'Физическое развитие'!Q14)/14))))))))))))))</f>
        <v/>
      </c>
      <c r="BW14" s="82" t="str">
        <f t="shared" si="4"/>
        <v/>
      </c>
      <c r="BX14" s="82" t="str">
        <f>IF('Социально-коммуникативное разви'!M15="","",IF('Социально-коммуникативное разви'!M15&gt;1.5,"сформирован",IF('Социально-коммуникативное разви'!M15&lt;0.5,"не сформирован", "в стадии формирования")))</f>
        <v/>
      </c>
      <c r="BY14" s="82" t="str">
        <f>IF('Социально-коммуникативное разви'!N15="","",IF('Социально-коммуникативное разви'!N15&gt;1.5,"сформирован",IF('Социально-коммуникативное разви'!N15&lt;0.5,"не сформирован", "в стадии формирования")))</f>
        <v/>
      </c>
      <c r="BZ14" s="82" t="str">
        <f>IF('Социально-коммуникативное разви'!O15="","",IF('Социально-коммуникативное разви'!O15&gt;1.5,"сформирован",IF('Социально-коммуникативное разви'!O15&lt;0.5,"не сформирован", "в стадии формирования")))</f>
        <v/>
      </c>
      <c r="CA14" s="82" t="str">
        <f>IF('Социально-коммуникативное разви'!P15="","",IF('Социально-коммуникативное разви'!P15&gt;1.5,"сформирован",IF('Социально-коммуникативное разви'!P15&lt;0.5,"не сформирован", "в стадии формирования")))</f>
        <v/>
      </c>
      <c r="CB14" s="82" t="str">
        <f>IF('Социально-коммуникативное разви'!Q15="","",IF('Социально-коммуникативное разви'!Q15&gt;1.5,"сформирован",IF('Социально-коммуникативное разви'!Q15&lt;0.5,"не сформирован", "в стадии формирования")))</f>
        <v/>
      </c>
      <c r="CC14" s="82" t="str">
        <f>IF('Социально-коммуникативное разви'!R15="","",IF('Социально-коммуникативное разви'!R15&gt;1.5,"сформирован",IF('Социально-коммуникативное разви'!R15&lt;0.5,"не сформирован", "в стадии формирования")))</f>
        <v/>
      </c>
      <c r="CD14" s="82" t="str">
        <f>IF('Социально-коммуникативное разви'!S15="","",IF('Социально-коммуникативное разви'!S15&gt;1.5,"сформирован",IF('Социально-коммуникативное разви'!S15&lt;0.5,"не сформирован", "в стадии формирования")))</f>
        <v/>
      </c>
      <c r="CE14" s="82" t="str">
        <f>IF('Социально-коммуникативное разви'!T15="","",IF('Социально-коммуникативное разви'!T15&gt;1.5,"сформирован",IF('Социально-коммуникативное разви'!T15&lt;0.5,"не сформирован", "в стадии формирования")))</f>
        <v/>
      </c>
      <c r="CF14" s="82" t="str">
        <f>IF('Социально-коммуникативное разви'!U15="","",IF('Социально-коммуникативное разви'!U15&gt;1.5,"сформирован",IF('Социально-коммуникативное разви'!U15&lt;0.5,"не сформирован", "в стадии формирования")))</f>
        <v/>
      </c>
      <c r="CG14" s="82" t="str">
        <f>IF('Социально-коммуникативное разви'!V15="","",IF('Социально-коммуникативное разви'!V15&gt;1.5,"сформирован",IF('Социально-коммуникативное разви'!V15&lt;0.5,"не сформирован", "в стадии формирования")))</f>
        <v/>
      </c>
      <c r="CH14" s="82" t="str">
        <f>IF('Социально-коммуникативное разви'!W15="","",IF('Социально-коммуникативное разви'!W15&gt;1.5,"сформирован",IF('Социально-коммуникативное разви'!W15&lt;0.5,"не сформирован", "в стадии формирования")))</f>
        <v/>
      </c>
      <c r="CI14" s="82" t="str">
        <f>IF('Социально-коммуникативное разви'!X15="","",IF('Социально-коммуникативное разви'!X15&gt;1.5,"сформирован",IF('Социально-коммуникативное разви'!X15&lt;0.5,"не сформирован", "в стадии формирования")))</f>
        <v/>
      </c>
      <c r="CJ14" s="82" t="str">
        <f>IF('Социально-коммуникативное разви'!Y15="","",IF('Социально-коммуникативное разви'!Y15&gt;1.5,"сформирован",IF('Социально-коммуникативное разви'!Y15&lt;0.5,"не сформирован", "в стадии формирования")))</f>
        <v/>
      </c>
      <c r="CK14" s="82" t="str">
        <f>IF('Социально-коммуникативное разви'!Z15="","",IF('Социально-коммуникативное разви'!Z15&gt;1.5,"сформирован",IF('Социально-коммуникативное разви'!Z15&lt;0.5,"не сформирован", "в стадии формирования")))</f>
        <v/>
      </c>
      <c r="CL14" s="82" t="str">
        <f>IF('Физическое развитие'!K14="","",IF('Физическое развитие'!K14&gt;1.5,"сформирован",IF('Физическое развитие'!K14&lt;0.5,"не сформирован", "в стадии формирования")))</f>
        <v/>
      </c>
      <c r="CM14" s="214" t="str">
        <f>IF('Социально-коммуникативное разви'!M15="","",IF('Социально-коммуникативное разви'!N15="","",IF('Социально-коммуникативное разви'!AI15="","",IF('Социально-коммуникативное разви'!AN15="","",IF('Социально-коммуникативное разви'!AO15="","",IF('Социально-коммуникативное разви'!AP15="","",IF('Социально-коммуникативное разви'!AQ15="","",IF('Социально-коммуникативное разви'!AR15="","",IF('Социально-коммуникативное разви'!AS15="","",IF('Социально-коммуникативное разви'!AT15="","",IF('Социально-коммуникативное разви'!AV15="","",IF('Социально-коммуникативное разви'!AW15="","",IF('Социально-коммуникативное разви'!AX15="","",IF('Социально-коммуникативное разви'!AY15="","",IF('Физическое развитие'!K14="","",('Социально-коммуникативное разви'!M15+'Социально-коммуникативное разви'!N15+'Социально-коммуникативное разви'!AI15+'Социально-коммуникативное разви'!AN15+'Социально-коммуникативное разви'!AO15+'Социально-коммуникативное разви'!AP15+'Социально-коммуникативное разви'!AQ15+'Социально-коммуникативное разви'!AR15+'Социально-коммуникативное разви'!AS15+'Социально-коммуникативное разви'!AT15+'Социально-коммуникативное разви'!AV15+'Социально-коммуникативное разви'!AW15+'Социально-коммуникативное разви'!AX15+'Социально-коммуникативное разви'!AY15+'Физическое развитие'!K14)/15)))))))))))))))</f>
        <v/>
      </c>
      <c r="CN14" s="82" t="str">
        <f t="shared" si="5"/>
        <v/>
      </c>
      <c r="CO14" s="82" t="str">
        <f>IF('Социально-коммуникативное разви'!D15="","",IF('Социально-коммуникативное разви'!D15&gt;1.5,"сформирован",IF('Социально-коммуникативное разви'!D15&lt;0.5,"не сформирован", "в стадии формирования")))</f>
        <v/>
      </c>
      <c r="CP14" s="82" t="str">
        <f>IF('Социально-коммуникативное разви'!E15="","",IF('Социально-коммуникативное разви'!E15&gt;1.5,"сформирован",IF('Социально-коммуникативное разви'!E15&lt;0.5,"не сформирован", "в стадии формирования")))</f>
        <v/>
      </c>
      <c r="CQ14" s="82" t="str">
        <f>IF('Социально-коммуникативное разви'!F15="","",IF('Социально-коммуникативное разви'!F15&gt;1.5,"сформирован",IF('Социально-коммуникативное разви'!F15&lt;0.5,"не сформирован", "в стадии формирования")))</f>
        <v/>
      </c>
      <c r="CR14" s="82" t="str">
        <f>IF('Социально-коммуникативное разви'!Q15="","",IF('Социально-коммуникативное разви'!Q15&gt;1.5,"сформирован",IF('Социально-коммуникативное разви'!Q15&lt;0.5,"не сформирован", "в стадии формирования")))</f>
        <v/>
      </c>
      <c r="CS14" s="82" t="str">
        <f>IF('Социально-коммуникативное разви'!R15="","",IF('Социально-коммуникативное разви'!R15&gt;1.5,"сформирован",IF('Социально-коммуникативное разви'!R15&lt;0.5,"не сформирован", "в стадии формирования")))</f>
        <v/>
      </c>
      <c r="CT14" s="82" t="str">
        <f>IF('Социально-коммуникативное разви'!S15="","",IF('Социально-коммуникативное разви'!S15&gt;1.5,"сформирован",IF('Социально-коммуникативное разви'!S15&lt;0.5,"не сформирован", "в стадии формирования")))</f>
        <v/>
      </c>
      <c r="CU14" s="82" t="str">
        <f>IF('Социально-коммуникативное разви'!T15="","",IF('Социально-коммуникативное разви'!T15&gt;1.5,"сформирован",IF('Социально-коммуникативное разви'!T15&lt;0.5,"не сформирован", "в стадии формирования")))</f>
        <v/>
      </c>
      <c r="CV14" s="82" t="str">
        <f>IF('Социально-коммуникативное разви'!Y15="","",IF('Социально-коммуникативное разви'!Y15&gt;1.5,"сформирован",IF('Социально-коммуникативное разви'!Y15&lt;0.5,"не сформирован", "в стадии формирования")))</f>
        <v/>
      </c>
      <c r="CW14" s="82" t="str">
        <f>IF('Социально-коммуникативное разви'!Z15="","",IF('Социально-коммуникативное разви'!Z15&gt;1.5,"сформирован",IF('Социально-коммуникативное разви'!Z15&lt;0.5,"не сформирован", "в стадии формирования")))</f>
        <v/>
      </c>
      <c r="CX14" s="82" t="str">
        <f>IF('Социально-коммуникативное разви'!AU15="","",IF('Социально-коммуникативное разви'!AU15&gt;1.5,"сформирован",IF('Социально-коммуникативное разви'!AU15&lt;0.5,"не сформирован", "в стадии формирования")))</f>
        <v/>
      </c>
      <c r="CY14" s="82" t="str">
        <f>IF('Социально-коммуникативное разви'!AZ15="","",IF('Социально-коммуникативное разви'!AZ15&gt;1.5,"сформирован",IF('Социально-коммуникативное разви'!AZ15&lt;0.5,"не сформирован", "в стадии формирования")))</f>
        <v/>
      </c>
      <c r="CZ14" s="82" t="str">
        <f>IF('Социально-коммуникативное разви'!BA15="","",IF('Социально-коммуникативное разви'!BA15&gt;1.5,"сформирован",IF('Социально-коммуникативное разви'!BA15&lt;0.5,"не сформирован", "в стадии формирования")))</f>
        <v/>
      </c>
      <c r="DA14" s="82" t="str">
        <f>IF('Социально-коммуникативное разви'!BB15="","",IF('Социально-коммуникативное разви'!BB15&gt;1.5,"сформирован",IF('Социально-коммуникативное разви'!BB15&lt;0.5,"не сформирован", "в стадии формирования")))</f>
        <v/>
      </c>
      <c r="DB14" s="82" t="str">
        <f>IF('Познавательное развитие'!G15="","",IF('Познавательное развитие'!G15&gt;1.5,"сформирован",IF('Познавательное развитие'!G15&lt;0.5,"не сформирован", "в стадии формирования")))</f>
        <v/>
      </c>
      <c r="DC14" s="82" t="str">
        <f>IF('Познавательное развитие'!H15="","",IF('Познавательное развитие'!H15&gt;1.5,"сформирован",IF('Познавательное развитие'!H15&lt;0.5,"не сформирован", "в стадии формирования")))</f>
        <v/>
      </c>
      <c r="DD14" s="82" t="str">
        <f>IF('Познавательное развитие'!T15="","",IF('Познавательное развитие'!T15&gt;1.5,"сформирован",IF('Познавательное развитие'!T15&lt;0.5,"не сформирован", "в стадии формирования")))</f>
        <v/>
      </c>
      <c r="DE14" s="82" t="str">
        <f>IF('Познавательное развитие'!U15="","",IF('Познавательное развитие'!U15&gt;1.5,"сформирован",IF('Познавательное развитие'!U15&lt;0.5,"не сформирован", "в стадии формирования")))</f>
        <v/>
      </c>
      <c r="DF14" s="82" t="str">
        <f>IF('Познавательное развитие'!W15="","",IF('Познавательное развитие'!W15&gt;1.5,"сформирован",IF('Познавательное развитие'!W15&lt;0.5,"не сформирован", "в стадии формирования")))</f>
        <v/>
      </c>
      <c r="DG14" s="82" t="str">
        <f>IF('Познавательное развитие'!X15="","",IF('Познавательное развитие'!X15&gt;1.5,"сформирован",IF('Познавательное развитие'!X15&lt;0.5,"не сформирован", "в стадии формирования")))</f>
        <v/>
      </c>
      <c r="DH14" s="82" t="str">
        <f>IF('Познавательное развитие'!AB15="","",IF('Познавательное развитие'!AB15&gt;1.5,"сформирован",IF('Познавательное развитие'!AB15&lt;0.5,"не сформирован", "в стадии формирования")))</f>
        <v/>
      </c>
      <c r="DI14" s="82" t="str">
        <f>IF('Познавательное развитие'!AC15="","",IF('Познавательное развитие'!AC15&gt;1.5,"сформирован",IF('Познавательное развитие'!AC15&lt;0.5,"не сформирован", "в стадии формирования")))</f>
        <v/>
      </c>
      <c r="DJ14" s="82" t="str">
        <f>IF('Познавательное развитие'!AD15="","",IF('Познавательное развитие'!AD15&gt;1.5,"сформирован",IF('Познавательное развитие'!AD15&lt;0.5,"не сформирован", "в стадии формирования")))</f>
        <v/>
      </c>
      <c r="DK14" s="82" t="str">
        <f>IF('Познавательное развитие'!AE15="","",IF('Познавательное развитие'!AE15&gt;1.5,"сформирован",IF('Познавательное развитие'!AE15&lt;0.5,"не сформирован", "в стадии формирования")))</f>
        <v/>
      </c>
      <c r="DL14" s="82" t="str">
        <f>IF('Познавательное развитие'!AF15="","",IF('Познавательное развитие'!AF15&gt;1.5,"сформирован",IF('Познавательное развитие'!AF15&lt;0.5,"не сформирован", "в стадии формирования")))</f>
        <v/>
      </c>
      <c r="DM14" s="82" t="str">
        <f>IF('Познавательное развитие'!AG15="","",IF('Познавательное развитие'!AG15&gt;1.5,"сформирован",IF('Познавательное развитие'!AG15&lt;0.5,"не сформирован", "в стадии формирования")))</f>
        <v/>
      </c>
      <c r="DN14" s="82" t="str">
        <f>IF('Познавательное развитие'!AI15="","",IF('Познавательное развитие'!AI15&gt;1.5,"сформирован",IF('Познавательное развитие'!AI15&lt;0.5,"не сформирован", "в стадии формирования")))</f>
        <v/>
      </c>
      <c r="DO14" s="82" t="str">
        <f>IF('Познавательное развитие'!AJ15="","",IF('Познавательное развитие'!AJ15&gt;1.5,"сформирован",IF('Познавательное развитие'!AJ15&lt;0.5,"не сформирован", "в стадии формирования")))</f>
        <v/>
      </c>
      <c r="DP14" s="82" t="str">
        <f>IF('Познавательное развитие'!AK15="","",IF('Познавательное развитие'!AK15&gt;1.5,"сформирован",IF('Познавательное развитие'!AK15&lt;0.5,"не сформирован", "в стадии формирования")))</f>
        <v/>
      </c>
      <c r="DQ14" s="82" t="str">
        <f>IF('Познавательное развитие'!AL15="","",IF('Познавательное развитие'!AL15&gt;1.5,"сформирован",IF('Познавательное развитие'!AL15&lt;0.5,"не сформирован", "в стадии формирования")))</f>
        <v/>
      </c>
      <c r="DR14" s="82" t="str">
        <f>IF('Речевое развитие'!Q14="","",IF('Речевое развитие'!Q14&gt;1.5,"сформирован",IF('Речевое развитие'!Q14&lt;0.5,"не сформирован", "в стадии формирования")))</f>
        <v/>
      </c>
      <c r="DS14" s="82" t="str">
        <f>IF('Речевое развитие'!R14="","",IF('Речевое развитие'!R14&gt;1.5,"сформирован",IF('Речевое развитие'!R14&lt;0.5,"не сформирован", "в стадии формирования")))</f>
        <v/>
      </c>
      <c r="DT14" s="82" t="str">
        <f>IF('Речевое развитие'!S14="","",IF('Речевое развитие'!S14&gt;1.5,"сформирован",IF('Речевое развитие'!S14&lt;0.5,"не сформирован", "в стадии формирования")))</f>
        <v/>
      </c>
      <c r="DU14" s="82" t="str">
        <f>IF('Речевое развитие'!T14="","",IF('Речевое развитие'!T14&gt;1.5,"сформирован",IF('Речевое развитие'!T14&lt;0.5,"не сформирован", "в стадии формирования")))</f>
        <v/>
      </c>
      <c r="DV14" s="82" t="str">
        <f>IF('Речевое развитие'!U14="","",IF('Речевое развитие'!U14&gt;1.5,"сформирован",IF('Речевое развитие'!U14&lt;0.5,"не сформирован", "в стадии формирования")))</f>
        <v/>
      </c>
      <c r="DW14" s="82" t="str">
        <f>IF('Художественно-эстетическое разв'!S15="","",IF('Художественно-эстетическое разв'!S15&gt;1.5,"сформирован",IF('Художественно-эстетическое разв'!S15&lt;0.5,"не сформирован", "в стадии формирования")))</f>
        <v/>
      </c>
      <c r="DX14" s="82" t="str">
        <f>IF('Художественно-эстетическое разв'!T15="","",IF('Художественно-эстетическое разв'!T15&gt;1.5,"сформирован",IF('Художественно-эстетическое разв'!T15&lt;0.5,"не сформирован", "в стадии формирования")))</f>
        <v/>
      </c>
      <c r="DY14" s="82" t="str">
        <f>IF('Физическое развитие'!T14="","",IF('Физическое развитие'!T14&gt;1.5,"сформирован",IF('Физическое развитие'!T14&lt;0.5,"не сформирован", "в стадии формирования")))</f>
        <v/>
      </c>
      <c r="DZ14" s="82" t="str">
        <f>IF('Физическое развитие'!U14="","",IF('Физическое развитие'!U14&gt;1.5,"сформирован",IF('Физическое развитие'!U14&lt;0.5,"не сформирован", "в стадии формирования")))</f>
        <v/>
      </c>
      <c r="EA14" s="82" t="str">
        <f>IF('Физическое развитие'!V14="","",IF('Физическое развитие'!V14&gt;1.5,"сформирован",IF('Физическое развитие'!V14&lt;0.5,"не сформирован", "в стадии формирования")))</f>
        <v/>
      </c>
      <c r="EB14" s="214" t="str">
        <f>IF('Социально-коммуникативное разви'!D15="","",IF('Социально-коммуникативное разви'!E15="","",IF('Социально-коммуникативное разви'!F15="","",IF('Социально-коммуникативное разви'!Q15="","",IF('Социально-коммуникативное разви'!R15="","",IF('Социально-коммуникативное разви'!S15="","",IF('Социально-коммуникативное разви'!T15="","",IF('Социально-коммуникативное разви'!Y15="","",IF('Социально-коммуникативное разви'!Z15="","",IF('Социально-коммуникативное разви'!AU15="","",IF('Социально-коммуникативное разви'!AZ15="","",IF('Социально-коммуникативное разви'!BA15="","",IF('Социально-коммуникативное разви'!BB15="","",IF('Познавательное развитие'!G15="","",IF('Познавательное развитие'!H15="","",IF('Познавательное развитие'!T15="","",IF('Познавательное развитие'!U15="","",IF('Познавательное развитие'!W15="","",IF('Познавательное развитие'!X15="","",IF('Познавательное развитие'!AB15="","",IF('Познавательное развитие'!AC15="","",IF('Познавательное развитие'!AD15="","",IF('Познавательное развитие'!AE15="","",IF('Познавательное развитие'!AF15="","",IF('Познавательное развитие'!AG15="","",IF('Познавательное развитие'!AI15="","",IF('Познавательное развитие'!AJ15="","",IF('Познавательное развитие'!AK15="","",IF('Познавательное развитие'!AL15="","",IF('Речевое развитие'!Q14="","",IF('Речевое развитие'!R14="","",IF('Речевое развитие'!S14="","",IF('Речевое развитие'!T14="","",IF('Речевое развитие'!U14="","",IF('Художественно-эстетическое разв'!S15="","",IF('Художественно-эстетическое разв'!T15="","",IF('Физическое развитие'!T14="","",IF('Физическое развитие'!U14="","",IF('Физическое развитие'!V14="","",('Социально-коммуникативное разви'!D15+'Социально-коммуникативное разви'!E15+'Социально-коммуникативное разви'!F15+'Социально-коммуникативное разви'!Q15+'Социально-коммуникативное разви'!R15+'Социально-коммуникативное разви'!S15+'Социально-коммуникативное разви'!T15+'Социально-коммуникативное разви'!Y15+'Социально-коммуникативное разви'!Z15+'Социально-коммуникативное разви'!AU15+'Социально-коммуникативное разви'!AZ15+'Социально-коммуникативное разви'!BA15+'Социально-коммуникативное разви'!BB15+'Познавательное развитие'!G15+'Познавательное развитие'!H15+'Познавательное развитие'!T15+'Познавательное развитие'!U15+'Познавательное развитие'!W15+'Познавательное развитие'!X15+'Познавательное развитие'!AB15+'Познавательное развитие'!AC15+'Познавательное развитие'!AD15+'Познавательное развитие'!AE15+'Познавательное развитие'!AF15+'Познавательное развитие'!AG15+'Познавательное развитие'!AI15+'Познавательное развитие'!AJ15+'Познавательное развитие'!AK15+'Познавательное развитие'!AL15+'Речевое развитие'!Q14+'Речевое развитие'!R14+'Речевое развитие'!S14+'Речевое развитие'!T14+'Речевое развитие'!U14+'Художественно-эстетическое разв'!S15+'Художественно-эстетическое разв'!T15+'Физическое развитие'!T14+'Физическое развитие'!U14+'Физическое развитие'!V14)/39)))))))))))))))))))))))))))))))))))))))</f>
        <v/>
      </c>
      <c r="EC14" s="82" t="str">
        <f t="shared" si="6"/>
        <v/>
      </c>
    </row>
    <row r="15" spans="1:133" x14ac:dyDescent="0.25">
      <c r="A15" s="89">
        <f>список!A13</f>
        <v>12</v>
      </c>
      <c r="B15" s="82" t="str">
        <f>IF(список!B13="","",список!B13)</f>
        <v/>
      </c>
      <c r="C15" s="82">
        <f>IF(список!C13="","",список!C13)</f>
        <v>0</v>
      </c>
      <c r="D15" s="82" t="str">
        <f>IF('Социально-коммуникативное разви'!AA16="","",IF('Социально-коммуникативное разви'!AA16&gt;1.5,"сформирован",IF('Социально-коммуникативное разви'!AA16&lt;0.5,"не сформирован", "в стадии формирования")))</f>
        <v/>
      </c>
      <c r="E15" s="82" t="str">
        <f>IF('Социально-коммуникативное разви'!AB16="","",IF('Социально-коммуникативное разви'!AB16&gt;1.5,"сформирован",IF('Социально-коммуникативное разви'!AB16&lt;0.5,"не сформирован", "в стадии формирования")))</f>
        <v/>
      </c>
      <c r="F15" s="82" t="str">
        <f>IF('Социально-коммуникативное разви'!AC16="","",IF('Социально-коммуникативное разви'!AC16&gt;1.5,"сформирован",IF('Социально-коммуникативное разви'!AC16&lt;0.5,"не сформирован", "в стадии формирования")))</f>
        <v/>
      </c>
      <c r="G15" s="82" t="str">
        <f>IF('Социально-коммуникативное разви'!AD16="","",IF('Социально-коммуникативное разви'!AD16&gt;1.5,"сформирован",IF('Социально-коммуникативное разви'!AD16&lt;0.5,"не сформирован", "в стадии формирования")))</f>
        <v/>
      </c>
      <c r="H15" s="82" t="str">
        <f>IF('Социально-коммуникативное разви'!AE16="","",IF('Социально-коммуникативное разви'!AE16&gt;1.5,"сформирован",IF('Социально-коммуникативное разви'!AE16&lt;0.5,"не сформирован", "в стадии формирования")))</f>
        <v/>
      </c>
      <c r="I15" s="82" t="str">
        <f>IF('Социально-коммуникативное разви'!AF16="","",IF('Социально-коммуникативное разви'!AF16&gt;1.5,"сформирован",IF('Социально-коммуникативное разви'!AF16&lt;0.5,"не сформирован", "в стадии формирования")))</f>
        <v/>
      </c>
      <c r="J15" s="82" t="str">
        <f>IF('Познавательное развитие'!D16="","",IF('Познавательное развитие'!D16&gt;1.5,"сформирован",IF('Познавательное развитие'!D16&lt;0.5,"не сформирован", "в стадии формирования")))</f>
        <v/>
      </c>
      <c r="K15" s="82" t="str">
        <f>IF('Познавательное развитие'!E16="","",IF('Познавательное развитие'!E16&gt;1.5,"сформирован",IF('Познавательное развитие'!E16&lt;0.5,"не сформирован", "в стадии формирования")))</f>
        <v/>
      </c>
      <c r="L15" s="82" t="str">
        <f>IF('Познавательное развитие'!F16="","",IF('Познавательное развитие'!F16&gt;1.5,"сформирован",IF('Познавательное развитие'!F16&lt;0.5,"не сформирован", "в стадии формирования")))</f>
        <v/>
      </c>
      <c r="M15" s="82" t="str">
        <f>IF('Познавательное развитие'!G16="","",IF('Познавательное развитие'!G16&gt;1.5,"сформирован",IF('Познавательное развитие'!G16&lt;0.5,"не сформирован", "в стадии формирования")))</f>
        <v/>
      </c>
      <c r="N15" s="82" t="str">
        <f>IF('Познавательное развитие'!H16="","",IF('Познавательное развитие'!H16&gt;1.5,"сформирован",IF('Познавательное развитие'!H16&lt;0.5,"не сформирован", "в стадии формирования")))</f>
        <v/>
      </c>
      <c r="O15" s="82" t="str">
        <f>IF('Познавательное развитие'!I16="","",IF('Познавательное развитие'!I16&gt;1.5,"сформирован",IF('Познавательное развитие'!I16&lt;0.5,"не сформирован", "в стадии формирования")))</f>
        <v/>
      </c>
      <c r="P15" s="82" t="str">
        <f>IF('Познавательное развитие'!J16="","",IF('Познавательное развитие'!J16&gt;1.5,"сформирован",IF('Познавательное развитие'!J16&lt;0.5,"не сформирован", "в стадии формирования")))</f>
        <v/>
      </c>
      <c r="Q15" s="82" t="str">
        <f>IF('Познавательное развитие'!K16="","",IF('Познавательное развитие'!K16&gt;1.5,"сформирован",IF('Познавательное развитие'!K16&lt;0.5,"не сформирован", "в стадии формирования")))</f>
        <v/>
      </c>
      <c r="R15" s="82" t="str">
        <f>IF('Художественно-эстетическое разв'!D16="","",IF('Художественно-эстетическое разв'!D16&gt;1.5,"сформирован",IF('Художественно-эстетическое разв'!D16&lt;0.5,"не сформирован", "в стадии формирования")))</f>
        <v/>
      </c>
      <c r="S15" s="82" t="str">
        <f>IF('Художественно-эстетическое разв'!E16="","",IF('Художественно-эстетическое разв'!E16&gt;1.5,"сформирован",IF('Художественно-эстетическое разв'!E16&lt;0.5,"не сформирован", "в стадии формирования")))</f>
        <v/>
      </c>
      <c r="T15" s="82" t="str">
        <f>IF('Художественно-эстетическое разв'!F16="","",IF('Художественно-эстетическое разв'!F16&gt;1.5,"сформирован",IF('Художественно-эстетическое разв'!F16&lt;0.5,"не сформирован", "в стадии формирования")))</f>
        <v/>
      </c>
      <c r="U15" s="82" t="str">
        <f>IF('Художественно-эстетическое разв'!G16="","",IF('Художественно-эстетическое разв'!G16&gt;1.5,"сформирован",IF('Художественно-эстетическое разв'!G16&lt;0.5,"не сформирован", "в стадии формирования")))</f>
        <v/>
      </c>
      <c r="V15" s="82" t="str">
        <f>IF('Художественно-эстетическое разв'!H16="","",IF('Художественно-эстетическое разв'!H16&gt;1.5,"сформирован",IF('Художественно-эстетическое разв'!H16&lt;0.5,"не сформирован", "в стадии формирования")))</f>
        <v/>
      </c>
      <c r="W15" s="82" t="str">
        <f>IF('Художественно-эстетическое разв'!I16="","",IF('Художественно-эстетическое разв'!I16&gt;1.5,"сформирован",IF('Художественно-эстетическое разв'!I16&lt;0.5,"не сформирован", "в стадии формирования")))</f>
        <v/>
      </c>
      <c r="X15" s="82" t="str">
        <f>IF('Художественно-эстетическое разв'!J16="","",IF('Художественно-эстетическое разв'!J16&gt;1.5,"сформирован",IF('Художественно-эстетическое разв'!J16&lt;0.5,"не сформирован", "в стадии формирования")))</f>
        <v/>
      </c>
      <c r="Y15" s="82" t="str">
        <f>IF('Физическое развитие'!W15="","",IF('Физическое развитие'!W15&gt;1.5,"сформирован",IF('Физическое развитие'!W15&lt;0.5,"не сформирован", "в стадии формирования")))</f>
        <v/>
      </c>
      <c r="Z15" s="214" t="str">
        <f>IF('Социально-коммуникативное разви'!AA16="","",IF('Социально-коммуникативное разви'!AF16="","",IF('Социально-коммуникативное разви'!AG16="","",IF('Социально-коммуникативное разви'!AH16="","",IF('Социально-коммуникативное разви'!AJ16="","",IF('Социально-коммуникативное разви'!AK16="","",IF('Познавательное развитие'!D16="","",IF('Познавательное развитие'!I16="","",IF('Познавательное развитие'!M16="","",IF('Познавательное развитие'!N16="","",IF('Познавательное развитие'!O16="","",IF('Познавательное развитие'!P16="","",IF('Познавательное развитие'!Q16="","",IF('Познавательное развитие'!Y16="","",IF('Художественно-эстетическое разв'!D16="","",IF('Художественно-эстетическое разв'!G16="","",IF('Художественно-эстетическое разв'!H16="","",IF('Художественно-эстетическое разв'!I16="","",IF('Физическое развитие'!W15="","",IF('Художественно-эстетическое разв'!L16="","",IF('Художественно-эстетическое разв'!M16="","",IF('Художественно-эстетическое разв'!U16="","",('Социально-коммуникативное разви'!AA16+'Социально-коммуникативное разви'!AF16+'Социально-коммуникативное разви'!AG16+'Социально-коммуникативное разви'!AH16+'Социально-коммуникативное разви'!AJ16+'Социально-коммуникативное разви'!AK16+'Познавательное развитие'!D16+'Познавательное развитие'!I16+'Познавательное развитие'!M16+'Познавательное развитие'!N16+'Познавательное развитие'!O16+'Познавательное развитие'!P16+'Познавательное развитие'!Q16+'Познавательное развитие'!Y16+'Художественно-эстетическое разв'!D16+'Художественно-эстетическое разв'!G16+'Художественно-эстетическое разв'!H16+'Художественно-эстетическое разв'!I16+'Художественно-эстетическое разв'!L16+'Художественно-эстетическое разв'!M16+'Художественно-эстетическое разв'!U16+'Физическое развитие'!W15)/22))))))))))))))))))))))</f>
        <v/>
      </c>
      <c r="AA15" s="82" t="str">
        <f t="shared" si="0"/>
        <v/>
      </c>
      <c r="AB15" s="82" t="str">
        <f>IF('Социально-коммуникативное разви'!G16="","",IF('Социально-коммуникативное разви'!G16&gt;1.5,"сформирован",IF('Социально-коммуникативное разви'!G16&lt;0.5,"не сформирован", "в стадии формирования")))</f>
        <v/>
      </c>
      <c r="AC15" s="82" t="str">
        <f>IF('Социально-коммуникативное разви'!H16="","",IF('Социально-коммуникативное разви'!H16&gt;1.5,"сформирован",IF('Социально-коммуникативное разви'!H16&lt;0.5,"не сформирован", "в стадии формирования")))</f>
        <v/>
      </c>
      <c r="AD15" s="82" t="str">
        <f>IF('Социально-коммуникативное разви'!I16="","",IF('Социально-коммуникативное разви'!I16&gt;1.5,"сформирован",IF('Социально-коммуникативное разви'!I16&lt;0.5,"не сформирован", "в стадии формирования")))</f>
        <v/>
      </c>
      <c r="AE15" s="82" t="str">
        <f>IF('Социально-коммуникативное разви'!J16="","",IF('Социально-коммуникативное разви'!J16&gt;1.5,"сформирован",IF('Социально-коммуникативное разви'!J16&lt;0.5,"не сформирован", "в стадии формирования")))</f>
        <v/>
      </c>
      <c r="AF15" s="82" t="str">
        <f>IF('Социально-коммуникативное разви'!K16="","",IF('Социально-коммуникативное разви'!K16&gt;1.5,"сформирован",IF('Социально-коммуникативное разви'!K16&lt;0.5,"не сформирован", "в стадии формирования")))</f>
        <v/>
      </c>
      <c r="AG15" s="82" t="str">
        <f>IF('Социально-коммуникативное разви'!L16="","",IF('Социально-коммуникативное разви'!L16&gt;1.5,"сформирован",IF('Социально-коммуникативное разви'!L16&lt;0.5,"не сформирован", "в стадии формирования")))</f>
        <v/>
      </c>
      <c r="AH15" s="82" t="str">
        <f>IF('Социально-коммуникативное разви'!M16="","",IF('Социально-коммуникативное разви'!M16&gt;1.5,"сформирован",IF('Социально-коммуникативное разви'!M16&lt;0.5,"не сформирован", "в стадии формирования")))</f>
        <v/>
      </c>
      <c r="AI15" s="82" t="str">
        <f>IF('Познавательное развитие'!V16="","",IF('Познавательное развитие'!V16&gt;1.5,"сформирован",IF('Познавательное развитие'!V16&lt;0.5,"не сформирован", "в стадии формирования")))</f>
        <v/>
      </c>
      <c r="AJ15" s="82" t="str">
        <f>IF('Художественно-эстетическое разв'!Z16="","",IF('Художественно-эстетическое разв'!Z16&gt;1.5,"сформирован",IF('Художественно-эстетическое разв'!Z16&lt;0.5,"не сформирован", "в стадии формирования")))</f>
        <v/>
      </c>
      <c r="AK15" s="82" t="str">
        <f>IF('Художественно-эстетическое разв'!AA16="","",IF('Художественно-эстетическое разв'!AA16&gt;1.5,"сформирован",IF('Художественно-эстетическое разв'!AA16&lt;0.5,"не сформирован", "в стадии формирования")))</f>
        <v/>
      </c>
      <c r="AL15" s="214" t="str">
        <f>IF('Социально-коммуникативное разви'!G16="","",IF('Социально-коммуникативное разви'!H16="","",IF('Социально-коммуникативное разви'!I16="","",IF('Социально-коммуникативное разви'!J16="","",IF('Социально-коммуникативное разви'!K16="","",IF('Социально-коммуникативное разви'!L16="","",IF('Социально-коммуникативное разви'!X16="","",IF('Познавательное развитие'!V16="","",IF('Художественно-эстетическое разв'!Z16="","",IF('Художественно-эстетическое разв'!AE16="","",('Социально-коммуникативное разви'!G16+'Социально-коммуникативное разви'!H16+'Социально-коммуникативное разви'!I16+'Социально-коммуникативное разви'!J16+'Социально-коммуникативное разви'!K16+'Социально-коммуникативное разви'!L16+'Социально-коммуникативное разви'!X16+'Познавательное развитие'!V16+'Художественно-эстетическое разв'!Z16+'Художественно-эстетическое разв'!AE16)/10))))))))))</f>
        <v/>
      </c>
      <c r="AM15" s="82" t="str">
        <f t="shared" si="1"/>
        <v/>
      </c>
      <c r="AN15" s="82" t="str">
        <f>IF('Социально-коммуникативное разви'!U16="","",IF('Социально-коммуникативное разви'!U16&gt;1.5,"сформирован",IF('Социально-коммуникативное разви'!U16&lt;0.5,"не сформирован", "в стадии формирования")))</f>
        <v/>
      </c>
      <c r="AO15" s="82" t="str">
        <f>IF('Социально-коммуникативное разви'!V16="","",IF('Социально-коммуникативное разви'!V16&gt;1.5,"сформирован",IF('Социально-коммуникативное разви'!V16&lt;0.5,"не сформирован", "в стадии формирования")))</f>
        <v/>
      </c>
      <c r="AP15" s="82" t="str">
        <f>IF('Социально-коммуникативное разви'!W16="","",IF('Социально-коммуникативное разви'!W16&gt;1.5,"сформирован",IF('Социально-коммуникативное разви'!W16&lt;0.5,"не сформирован", "в стадии формирования")))</f>
        <v/>
      </c>
      <c r="AQ15" s="82" t="str">
        <f>IF('Художественно-эстетическое разв'!Y16="","",IF('Художественно-эстетическое разв'!Y16&gt;1.5,"сформирован",IF('Художественно-эстетическое разв'!Y16&lt;0.5,"не сформирован", "в стадии формирования")))</f>
        <v/>
      </c>
      <c r="AR15" s="82" t="str">
        <f>IF('Художественно-эстетическое разв'!Z16="","",IF('Художественно-эстетическое разв'!Z16&gt;1.5,"сформирован",IF('Художественно-эстетическое разв'!Z16&lt;0.5,"не сформирован", "в стадии формирования")))</f>
        <v/>
      </c>
      <c r="AS15" s="214" t="str">
        <f>IF('Социально-коммуникативное разви'!U16="","",IF('Социально-коммуникативное разви'!V16="","",IF('Социально-коммуникативное разви'!W16="","",IF('Художественно-эстетическое разв'!AC16="","",IF('Художественно-эстетическое разв'!AD16="","",('Социально-коммуникативное разви'!U16+'Социально-коммуникативное разви'!V16+'Социально-коммуникативное разви'!W16+'Художественно-эстетическое разв'!AC16+'Художественно-эстетическое разв'!AD16)/5)))))</f>
        <v/>
      </c>
      <c r="AT15" s="82" t="str">
        <f t="shared" si="2"/>
        <v/>
      </c>
      <c r="AU15" s="82" t="str">
        <f>IF('Речевое развитие'!D15="","",IF('Речевое развитие'!D15&gt;1.5,"сформирован",IF('Речевое развитие'!D15&lt;0.5,"не сформирован", "в стадии формирования")))</f>
        <v/>
      </c>
      <c r="AV15" s="82" t="str">
        <f>IF('Речевое развитие'!E15="","",IF('Речевое развитие'!E15&gt;1.5,"сформирован",IF('Речевое развитие'!E15&lt;0.5,"не сформирован", "в стадии формирования")))</f>
        <v/>
      </c>
      <c r="AW15" s="82" t="str">
        <f>IF('Речевое развитие'!F15="","",IF('Речевое развитие'!F15&gt;1.5,"сформирован",IF('Речевое развитие'!F15&lt;0.5,"не сформирован", "в стадии формирования")))</f>
        <v/>
      </c>
      <c r="AX15" s="82" t="str">
        <f>IF('Речевое развитие'!G15="","",IF('Речевое развитие'!G15&gt;1.5,"сформирован",IF('Речевое развитие'!G15&lt;0.5,"не сформирован", "в стадии формирования")))</f>
        <v/>
      </c>
      <c r="AY15" s="82" t="str">
        <f>IF('Речевое развитие'!H15="","",IF('Речевое развитие'!H15&gt;1.5,"сформирован",IF('Речевое развитие'!H15&lt;0.5,"не сформирован", "в стадии формирования")))</f>
        <v/>
      </c>
      <c r="AZ15" s="82" t="str">
        <f>IF('Речевое развитие'!I15="","",IF('Речевое развитие'!I15&gt;1.5,"сформирован",IF('Речевое развитие'!I15&lt;0.5,"не сформирован", "в стадии формирования")))</f>
        <v/>
      </c>
      <c r="BA15" s="82" t="str">
        <f>IF('Речевое развитие'!J15="","",IF('Речевое развитие'!J15&gt;1.5,"сформирован",IF('Речевое развитие'!J15&lt;0.5,"не сформирован", "в стадии формирования")))</f>
        <v/>
      </c>
      <c r="BB15" s="82" t="str">
        <f>IF('Речевое развитие'!K15="","",IF('Речевое развитие'!K15&gt;1.5,"сформирован",IF('Речевое развитие'!K15&lt;0.5,"не сформирован", "в стадии формирования")))</f>
        <v/>
      </c>
      <c r="BC15" s="82" t="str">
        <f>IF('Речевое развитие'!L15="","",IF('Речевое развитие'!L15&gt;1.5,"сформирован",IF('Речевое развитие'!L15&lt;0.5,"не сформирован", "в стадии формирования")))</f>
        <v/>
      </c>
      <c r="BD15" s="82" t="str">
        <f>IF('Речевое развитие'!M15="","",IF('Речевое развитие'!M15&gt;1.5,"сформирован",IF('Речевое развитие'!M15&lt;0.5,"не сформирован", "в стадии формирования")))</f>
        <v/>
      </c>
      <c r="BE15" s="82" t="str">
        <f>IF('Речевое развитие'!N15="","",IF('Речевое развитие'!N15&gt;1.5,"сформирован",IF('Речевое развитие'!N15&lt;0.5,"не сформирован", "в стадии формирования")))</f>
        <v/>
      </c>
      <c r="BF15" s="214" t="str">
        <f>IF('Речевое развитие'!D15="","",IF('Речевое развитие'!E15="","",IF('Речевое развитие'!F15="","",IF('Речевое развитие'!G15="","",IF('Речевое развитие'!H15="","",IF('Речевое развитие'!I15="","",IF('Речевое развитие'!J15="","",IF('Речевое развитие'!K15="","",IF('Речевое развитие'!L15="","",IF('Речевое развитие'!M15="","",IF('Речевое развитие'!N15="","",('Речевое развитие'!D15+'Речевое развитие'!E15+'Речевое развитие'!F15+'Речевое развитие'!G15+'Речевое развитие'!H15+'Речевое развитие'!I15+'Речевое развитие'!J15+'Речевое развитие'!K15+'Речевое развитие'!L15+'Речевое развитие'!M15+'Речевое развитие'!N15)/11)))))))))))</f>
        <v/>
      </c>
      <c r="BG15" s="82" t="str">
        <f t="shared" si="3"/>
        <v/>
      </c>
      <c r="BH15" s="82" t="str">
        <f>IF('Художественно-эстетическое разв'!Y16="","",IF('Художественно-эстетическое разв'!Y16&gt;1.5,"сформирован",IF('Художественно-эстетическое разв'!Y16&lt;0.5,"не сформирован", "в стадии формирования")))</f>
        <v/>
      </c>
      <c r="BI15" s="82" t="str">
        <f>IF('Физическое развитие'!D15="","",IF('Физическое развитие'!D15&gt;1.5,"сформирован",IF('Физическое развитие'!D15&lt;0.5,"не сформирован", "в стадии формирования")))</f>
        <v/>
      </c>
      <c r="BJ15" s="82" t="str">
        <f>IF('Физическое развитие'!E15="","",IF('Физическое развитие'!E15&gt;1.5,"сформирован",IF('Физическое развитие'!E15&lt;0.5,"не сформирован", "в стадии формирования")))</f>
        <v/>
      </c>
      <c r="BK15" s="82" t="str">
        <f>IF('Физическое развитие'!F15="","",IF('Физическое развитие'!F15&gt;1.5,"сформирован",IF('Физическое развитие'!F15&lt;0.5,"не сформирован", "в стадии формирования")))</f>
        <v/>
      </c>
      <c r="BL15" s="82" t="str">
        <f>IF('Физическое развитие'!G15="","",IF('Физическое развитие'!G15&gt;1.5,"сформирован",IF('Физическое развитие'!G15&lt;0.5,"не сформирован", "в стадии формирования")))</f>
        <v/>
      </c>
      <c r="BM15" s="82" t="str">
        <f>IF('Физическое развитие'!H15="","",IF('Физическое развитие'!H15&gt;1.5,"сформирован",IF('Физическое развитие'!H15&lt;0.5,"не сформирован", "в стадии формирования")))</f>
        <v/>
      </c>
      <c r="BN15" s="82" t="str">
        <f>IF('Физическое развитие'!I15="","",IF('Физическое развитие'!I15&gt;1.5,"сформирован",IF('Физическое развитие'!I15&lt;0.5,"не сформирован", "в стадии формирования")))</f>
        <v/>
      </c>
      <c r="BO15" s="82" t="str">
        <f>IF('Физическое развитие'!J15="","",IF('Физическое развитие'!J15&gt;1.5,"сформирован",IF('Физическое развитие'!J15&lt;0.5,"не сформирован", "в стадии формирования")))</f>
        <v/>
      </c>
      <c r="BP15" s="82" t="str">
        <f>IF('Физическое развитие'!K15="","",IF('Физическое развитие'!K15&gt;1.5,"сформирован",IF('Физическое развитие'!K15&lt;0.5,"не сформирован", "в стадии формирования")))</f>
        <v/>
      </c>
      <c r="BQ15" s="82" t="str">
        <f>IF('Физическое развитие'!L15="","",IF('Физическое развитие'!L15&gt;1.5,"сформирован",IF('Физическое развитие'!L15&lt;0.5,"не сформирован", "в стадии формирования")))</f>
        <v/>
      </c>
      <c r="BR15" s="82" t="str">
        <f>IF('Физическое развитие'!M15="","",IF('Физическое развитие'!M15&gt;1.5,"сформирован",IF('Физическое развитие'!M15&lt;0.5,"не сформирован", "в стадии формирования")))</f>
        <v/>
      </c>
      <c r="BS15" s="82" t="str">
        <f>IF('Физическое развитие'!N15="","",IF('Физическое развитие'!N15&gt;1.5,"сформирован",IF('Физическое развитие'!N15&lt;0.5,"не сформирован", "в стадии формирования")))</f>
        <v/>
      </c>
      <c r="BT15" s="82" t="str">
        <f>IF('Физическое развитие'!O15="","",IF('Физическое развитие'!O15&gt;1.5,"сформирован",IF('Физическое развитие'!O15&lt;0.5,"не сформирован", "в стадии формирования")))</f>
        <v/>
      </c>
      <c r="BU15" s="82" t="str">
        <f>IF('Физическое развитие'!P15="","",IF('Физическое развитие'!P15&gt;1.5,"сформирован",IF('Физическое развитие'!P15&lt;0.5,"не сформирован", "в стадии формирования")))</f>
        <v/>
      </c>
      <c r="BV15" s="214" t="str">
        <f>IF('Художественно-эстетическое разв'!Y16="","",IF('Физическое развитие'!D15="","",IF('Физическое развитие'!E15="","",IF('Физическое развитие'!F15="","",IF('Физическое развитие'!H15="","",IF('Физическое развитие'!I15="","",IF('Физическое развитие'!J15="","",IF('Физическое развитие'!L15="","",IF('Физическое развитие'!M15="","",IF('Физическое развитие'!G15="","",IF('Физическое развитие'!N15="","",IF('Физическое развитие'!O15="","",IF('Физическое развитие'!P15="","",IF('Физическое развитие'!Q15="","",('Художественно-эстетическое разв'!Y16+'Физическое развитие'!D15+'Физическое развитие'!E15+'Физическое развитие'!F15+'Физическое развитие'!H15+'Физическое развитие'!I15+'Физическое развитие'!J15+'Физическое развитие'!L15+'Физическое развитие'!M15+'Физическое развитие'!G15+'Физическое развитие'!N15+'Физическое развитие'!O15+'Физическое развитие'!P15+'Физическое развитие'!Q15)/14))))))))))))))</f>
        <v/>
      </c>
      <c r="BW15" s="82" t="str">
        <f t="shared" si="4"/>
        <v/>
      </c>
      <c r="BX15" s="82" t="str">
        <f>IF('Социально-коммуникативное разви'!M16="","",IF('Социально-коммуникативное разви'!M16&gt;1.5,"сформирован",IF('Социально-коммуникативное разви'!M16&lt;0.5,"не сформирован", "в стадии формирования")))</f>
        <v/>
      </c>
      <c r="BY15" s="82" t="str">
        <f>IF('Социально-коммуникативное разви'!N16="","",IF('Социально-коммуникативное разви'!N16&gt;1.5,"сформирован",IF('Социально-коммуникативное разви'!N16&lt;0.5,"не сформирован", "в стадии формирования")))</f>
        <v/>
      </c>
      <c r="BZ15" s="82" t="str">
        <f>IF('Социально-коммуникативное разви'!O16="","",IF('Социально-коммуникативное разви'!O16&gt;1.5,"сформирован",IF('Социально-коммуникативное разви'!O16&lt;0.5,"не сформирован", "в стадии формирования")))</f>
        <v/>
      </c>
      <c r="CA15" s="82" t="str">
        <f>IF('Социально-коммуникативное разви'!P16="","",IF('Социально-коммуникативное разви'!P16&gt;1.5,"сформирован",IF('Социально-коммуникативное разви'!P16&lt;0.5,"не сформирован", "в стадии формирования")))</f>
        <v/>
      </c>
      <c r="CB15" s="82" t="str">
        <f>IF('Социально-коммуникативное разви'!Q16="","",IF('Социально-коммуникативное разви'!Q16&gt;1.5,"сформирован",IF('Социально-коммуникативное разви'!Q16&lt;0.5,"не сформирован", "в стадии формирования")))</f>
        <v/>
      </c>
      <c r="CC15" s="82" t="str">
        <f>IF('Социально-коммуникативное разви'!R16="","",IF('Социально-коммуникативное разви'!R16&gt;1.5,"сформирован",IF('Социально-коммуникативное разви'!R16&lt;0.5,"не сформирован", "в стадии формирования")))</f>
        <v/>
      </c>
      <c r="CD15" s="82" t="str">
        <f>IF('Социально-коммуникативное разви'!S16="","",IF('Социально-коммуникативное разви'!S16&gt;1.5,"сформирован",IF('Социально-коммуникативное разви'!S16&lt;0.5,"не сформирован", "в стадии формирования")))</f>
        <v/>
      </c>
      <c r="CE15" s="82" t="str">
        <f>IF('Социально-коммуникативное разви'!T16="","",IF('Социально-коммуникативное разви'!T16&gt;1.5,"сформирован",IF('Социально-коммуникативное разви'!T16&lt;0.5,"не сформирован", "в стадии формирования")))</f>
        <v/>
      </c>
      <c r="CF15" s="82" t="str">
        <f>IF('Социально-коммуникативное разви'!U16="","",IF('Социально-коммуникативное разви'!U16&gt;1.5,"сформирован",IF('Социально-коммуникативное разви'!U16&lt;0.5,"не сформирован", "в стадии формирования")))</f>
        <v/>
      </c>
      <c r="CG15" s="82" t="str">
        <f>IF('Социально-коммуникативное разви'!V16="","",IF('Социально-коммуникативное разви'!V16&gt;1.5,"сформирован",IF('Социально-коммуникативное разви'!V16&lt;0.5,"не сформирован", "в стадии формирования")))</f>
        <v/>
      </c>
      <c r="CH15" s="82" t="str">
        <f>IF('Социально-коммуникативное разви'!W16="","",IF('Социально-коммуникативное разви'!W16&gt;1.5,"сформирован",IF('Социально-коммуникативное разви'!W16&lt;0.5,"не сформирован", "в стадии формирования")))</f>
        <v/>
      </c>
      <c r="CI15" s="82" t="str">
        <f>IF('Социально-коммуникативное разви'!X16="","",IF('Социально-коммуникативное разви'!X16&gt;1.5,"сформирован",IF('Социально-коммуникативное разви'!X16&lt;0.5,"не сформирован", "в стадии формирования")))</f>
        <v/>
      </c>
      <c r="CJ15" s="82" t="str">
        <f>IF('Социально-коммуникативное разви'!Y16="","",IF('Социально-коммуникативное разви'!Y16&gt;1.5,"сформирован",IF('Социально-коммуникативное разви'!Y16&lt;0.5,"не сформирован", "в стадии формирования")))</f>
        <v/>
      </c>
      <c r="CK15" s="82" t="str">
        <f>IF('Социально-коммуникативное разви'!Z16="","",IF('Социально-коммуникативное разви'!Z16&gt;1.5,"сформирован",IF('Социально-коммуникативное разви'!Z16&lt;0.5,"не сформирован", "в стадии формирования")))</f>
        <v/>
      </c>
      <c r="CL15" s="82" t="str">
        <f>IF('Физическое развитие'!K15="","",IF('Физическое развитие'!K15&gt;1.5,"сформирован",IF('Физическое развитие'!K15&lt;0.5,"не сформирован", "в стадии формирования")))</f>
        <v/>
      </c>
      <c r="CM15" s="214" t="str">
        <f>IF('Социально-коммуникативное разви'!M16="","",IF('Социально-коммуникативное разви'!N16="","",IF('Социально-коммуникативное разви'!AI16="","",IF('Социально-коммуникативное разви'!AN16="","",IF('Социально-коммуникативное разви'!AO16="","",IF('Социально-коммуникативное разви'!AP16="","",IF('Социально-коммуникативное разви'!AQ16="","",IF('Социально-коммуникативное разви'!AR16="","",IF('Социально-коммуникативное разви'!AS16="","",IF('Социально-коммуникативное разви'!AT16="","",IF('Социально-коммуникативное разви'!AV16="","",IF('Социально-коммуникативное разви'!AW16="","",IF('Социально-коммуникативное разви'!AX16="","",IF('Социально-коммуникативное разви'!AY16="","",IF('Физическое развитие'!K15="","",('Социально-коммуникативное разви'!M16+'Социально-коммуникативное разви'!N16+'Социально-коммуникативное разви'!AI16+'Социально-коммуникативное разви'!AN16+'Социально-коммуникативное разви'!AO16+'Социально-коммуникативное разви'!AP16+'Социально-коммуникативное разви'!AQ16+'Социально-коммуникативное разви'!AR16+'Социально-коммуникативное разви'!AS16+'Социально-коммуникативное разви'!AT16+'Социально-коммуникативное разви'!AV16+'Социально-коммуникативное разви'!AW16+'Социально-коммуникативное разви'!AX16+'Социально-коммуникативное разви'!AY16+'Физическое развитие'!K15)/15)))))))))))))))</f>
        <v/>
      </c>
      <c r="CN15" s="82" t="str">
        <f t="shared" si="5"/>
        <v/>
      </c>
      <c r="CO15" s="82" t="str">
        <f>IF('Социально-коммуникативное разви'!D16="","",IF('Социально-коммуникативное разви'!D16&gt;1.5,"сформирован",IF('Социально-коммуникативное разви'!D16&lt;0.5,"не сформирован", "в стадии формирования")))</f>
        <v/>
      </c>
      <c r="CP15" s="82" t="str">
        <f>IF('Социально-коммуникативное разви'!E16="","",IF('Социально-коммуникативное разви'!E16&gt;1.5,"сформирован",IF('Социально-коммуникативное разви'!E16&lt;0.5,"не сформирован", "в стадии формирования")))</f>
        <v/>
      </c>
      <c r="CQ15" s="82" t="str">
        <f>IF('Социально-коммуникативное разви'!F16="","",IF('Социально-коммуникативное разви'!F16&gt;1.5,"сформирован",IF('Социально-коммуникативное разви'!F16&lt;0.5,"не сформирован", "в стадии формирования")))</f>
        <v/>
      </c>
      <c r="CR15" s="82" t="str">
        <f>IF('Социально-коммуникативное разви'!Q16="","",IF('Социально-коммуникативное разви'!Q16&gt;1.5,"сформирован",IF('Социально-коммуникативное разви'!Q16&lt;0.5,"не сформирован", "в стадии формирования")))</f>
        <v/>
      </c>
      <c r="CS15" s="82" t="str">
        <f>IF('Социально-коммуникативное разви'!R16="","",IF('Социально-коммуникативное разви'!R16&gt;1.5,"сформирован",IF('Социально-коммуникативное разви'!R16&lt;0.5,"не сформирован", "в стадии формирования")))</f>
        <v/>
      </c>
      <c r="CT15" s="82" t="str">
        <f>IF('Социально-коммуникативное разви'!S16="","",IF('Социально-коммуникативное разви'!S16&gt;1.5,"сформирован",IF('Социально-коммуникативное разви'!S16&lt;0.5,"не сформирован", "в стадии формирования")))</f>
        <v/>
      </c>
      <c r="CU15" s="82" t="str">
        <f>IF('Социально-коммуникативное разви'!T16="","",IF('Социально-коммуникативное разви'!T16&gt;1.5,"сформирован",IF('Социально-коммуникативное разви'!T16&lt;0.5,"не сформирован", "в стадии формирования")))</f>
        <v/>
      </c>
      <c r="CV15" s="82" t="str">
        <f>IF('Социально-коммуникативное разви'!Y16="","",IF('Социально-коммуникативное разви'!Y16&gt;1.5,"сформирован",IF('Социально-коммуникативное разви'!Y16&lt;0.5,"не сформирован", "в стадии формирования")))</f>
        <v/>
      </c>
      <c r="CW15" s="82" t="str">
        <f>IF('Социально-коммуникативное разви'!Z16="","",IF('Социально-коммуникативное разви'!Z16&gt;1.5,"сформирован",IF('Социально-коммуникативное разви'!Z16&lt;0.5,"не сформирован", "в стадии формирования")))</f>
        <v/>
      </c>
      <c r="CX15" s="82" t="str">
        <f>IF('Социально-коммуникативное разви'!AU16="","",IF('Социально-коммуникативное разви'!AU16&gt;1.5,"сформирован",IF('Социально-коммуникативное разви'!AU16&lt;0.5,"не сформирован", "в стадии формирования")))</f>
        <v/>
      </c>
      <c r="CY15" s="82" t="str">
        <f>IF('Социально-коммуникативное разви'!AZ16="","",IF('Социально-коммуникативное разви'!AZ16&gt;1.5,"сформирован",IF('Социально-коммуникативное разви'!AZ16&lt;0.5,"не сформирован", "в стадии формирования")))</f>
        <v/>
      </c>
      <c r="CZ15" s="82" t="str">
        <f>IF('Социально-коммуникативное разви'!BA16="","",IF('Социально-коммуникативное разви'!BA16&gt;1.5,"сформирован",IF('Социально-коммуникативное разви'!BA16&lt;0.5,"не сформирован", "в стадии формирования")))</f>
        <v/>
      </c>
      <c r="DA15" s="82" t="str">
        <f>IF('Социально-коммуникативное разви'!BB16="","",IF('Социально-коммуникативное разви'!BB16&gt;1.5,"сформирован",IF('Социально-коммуникативное разви'!BB16&lt;0.5,"не сформирован", "в стадии формирования")))</f>
        <v/>
      </c>
      <c r="DB15" s="82" t="str">
        <f>IF('Познавательное развитие'!G16="","",IF('Познавательное развитие'!G16&gt;1.5,"сформирован",IF('Познавательное развитие'!G16&lt;0.5,"не сформирован", "в стадии формирования")))</f>
        <v/>
      </c>
      <c r="DC15" s="82" t="str">
        <f>IF('Познавательное развитие'!H16="","",IF('Познавательное развитие'!H16&gt;1.5,"сформирован",IF('Познавательное развитие'!H16&lt;0.5,"не сформирован", "в стадии формирования")))</f>
        <v/>
      </c>
      <c r="DD15" s="82" t="str">
        <f>IF('Познавательное развитие'!T16="","",IF('Познавательное развитие'!T16&gt;1.5,"сформирован",IF('Познавательное развитие'!T16&lt;0.5,"не сформирован", "в стадии формирования")))</f>
        <v/>
      </c>
      <c r="DE15" s="82" t="str">
        <f>IF('Познавательное развитие'!U16="","",IF('Познавательное развитие'!U16&gt;1.5,"сформирован",IF('Познавательное развитие'!U16&lt;0.5,"не сформирован", "в стадии формирования")))</f>
        <v/>
      </c>
      <c r="DF15" s="82" t="str">
        <f>IF('Познавательное развитие'!W16="","",IF('Познавательное развитие'!W16&gt;1.5,"сформирован",IF('Познавательное развитие'!W16&lt;0.5,"не сформирован", "в стадии формирования")))</f>
        <v/>
      </c>
      <c r="DG15" s="82" t="str">
        <f>IF('Познавательное развитие'!X16="","",IF('Познавательное развитие'!X16&gt;1.5,"сформирован",IF('Познавательное развитие'!X16&lt;0.5,"не сформирован", "в стадии формирования")))</f>
        <v/>
      </c>
      <c r="DH15" s="82" t="str">
        <f>IF('Познавательное развитие'!AB16="","",IF('Познавательное развитие'!AB16&gt;1.5,"сформирован",IF('Познавательное развитие'!AB16&lt;0.5,"не сформирован", "в стадии формирования")))</f>
        <v/>
      </c>
      <c r="DI15" s="82" t="str">
        <f>IF('Познавательное развитие'!AC16="","",IF('Познавательное развитие'!AC16&gt;1.5,"сформирован",IF('Познавательное развитие'!AC16&lt;0.5,"не сформирован", "в стадии формирования")))</f>
        <v/>
      </c>
      <c r="DJ15" s="82" t="str">
        <f>IF('Познавательное развитие'!AD16="","",IF('Познавательное развитие'!AD16&gt;1.5,"сформирован",IF('Познавательное развитие'!AD16&lt;0.5,"не сформирован", "в стадии формирования")))</f>
        <v/>
      </c>
      <c r="DK15" s="82" t="str">
        <f>IF('Познавательное развитие'!AE16="","",IF('Познавательное развитие'!AE16&gt;1.5,"сформирован",IF('Познавательное развитие'!AE16&lt;0.5,"не сформирован", "в стадии формирования")))</f>
        <v/>
      </c>
      <c r="DL15" s="82" t="str">
        <f>IF('Познавательное развитие'!AF16="","",IF('Познавательное развитие'!AF16&gt;1.5,"сформирован",IF('Познавательное развитие'!AF16&lt;0.5,"не сформирован", "в стадии формирования")))</f>
        <v/>
      </c>
      <c r="DM15" s="82" t="str">
        <f>IF('Познавательное развитие'!AG16="","",IF('Познавательное развитие'!AG16&gt;1.5,"сформирован",IF('Познавательное развитие'!AG16&lt;0.5,"не сформирован", "в стадии формирования")))</f>
        <v/>
      </c>
      <c r="DN15" s="82" t="str">
        <f>IF('Познавательное развитие'!AI16="","",IF('Познавательное развитие'!AI16&gt;1.5,"сформирован",IF('Познавательное развитие'!AI16&lt;0.5,"не сформирован", "в стадии формирования")))</f>
        <v/>
      </c>
      <c r="DO15" s="82" t="str">
        <f>IF('Познавательное развитие'!AJ16="","",IF('Познавательное развитие'!AJ16&gt;1.5,"сформирован",IF('Познавательное развитие'!AJ16&lt;0.5,"не сформирован", "в стадии формирования")))</f>
        <v/>
      </c>
      <c r="DP15" s="82" t="str">
        <f>IF('Познавательное развитие'!AK16="","",IF('Познавательное развитие'!AK16&gt;1.5,"сформирован",IF('Познавательное развитие'!AK16&lt;0.5,"не сформирован", "в стадии формирования")))</f>
        <v/>
      </c>
      <c r="DQ15" s="82" t="str">
        <f>IF('Познавательное развитие'!AL16="","",IF('Познавательное развитие'!AL16&gt;1.5,"сформирован",IF('Познавательное развитие'!AL16&lt;0.5,"не сформирован", "в стадии формирования")))</f>
        <v/>
      </c>
      <c r="DR15" s="82" t="str">
        <f>IF('Речевое развитие'!Q15="","",IF('Речевое развитие'!Q15&gt;1.5,"сформирован",IF('Речевое развитие'!Q15&lt;0.5,"не сформирован", "в стадии формирования")))</f>
        <v/>
      </c>
      <c r="DS15" s="82" t="str">
        <f>IF('Речевое развитие'!R15="","",IF('Речевое развитие'!R15&gt;1.5,"сформирован",IF('Речевое развитие'!R15&lt;0.5,"не сформирован", "в стадии формирования")))</f>
        <v/>
      </c>
      <c r="DT15" s="82" t="str">
        <f>IF('Речевое развитие'!S15="","",IF('Речевое развитие'!S15&gt;1.5,"сформирован",IF('Речевое развитие'!S15&lt;0.5,"не сформирован", "в стадии формирования")))</f>
        <v/>
      </c>
      <c r="DU15" s="82" t="str">
        <f>IF('Речевое развитие'!T15="","",IF('Речевое развитие'!T15&gt;1.5,"сформирован",IF('Речевое развитие'!T15&lt;0.5,"не сформирован", "в стадии формирования")))</f>
        <v/>
      </c>
      <c r="DV15" s="82" t="str">
        <f>IF('Речевое развитие'!U15="","",IF('Речевое развитие'!U15&gt;1.5,"сформирован",IF('Речевое развитие'!U15&lt;0.5,"не сформирован", "в стадии формирования")))</f>
        <v/>
      </c>
      <c r="DW15" s="82" t="str">
        <f>IF('Художественно-эстетическое разв'!S16="","",IF('Художественно-эстетическое разв'!S16&gt;1.5,"сформирован",IF('Художественно-эстетическое разв'!S16&lt;0.5,"не сформирован", "в стадии формирования")))</f>
        <v/>
      </c>
      <c r="DX15" s="82" t="str">
        <f>IF('Художественно-эстетическое разв'!T16="","",IF('Художественно-эстетическое разв'!T16&gt;1.5,"сформирован",IF('Художественно-эстетическое разв'!T16&lt;0.5,"не сформирован", "в стадии формирования")))</f>
        <v/>
      </c>
      <c r="DY15" s="82" t="str">
        <f>IF('Физическое развитие'!T15="","",IF('Физическое развитие'!T15&gt;1.5,"сформирован",IF('Физическое развитие'!T15&lt;0.5,"не сформирован", "в стадии формирования")))</f>
        <v/>
      </c>
      <c r="DZ15" s="82" t="str">
        <f>IF('Физическое развитие'!U15="","",IF('Физическое развитие'!U15&gt;1.5,"сформирован",IF('Физическое развитие'!U15&lt;0.5,"не сформирован", "в стадии формирования")))</f>
        <v/>
      </c>
      <c r="EA15" s="82" t="str">
        <f>IF('Физическое развитие'!V15="","",IF('Физическое развитие'!V15&gt;1.5,"сформирован",IF('Физическое развитие'!V15&lt;0.5,"не сформирован", "в стадии формирования")))</f>
        <v/>
      </c>
      <c r="EB15" s="214" t="str">
        <f>IF('Социально-коммуникативное разви'!D16="","",IF('Социально-коммуникативное разви'!E16="","",IF('Социально-коммуникативное разви'!F16="","",IF('Социально-коммуникативное разви'!Q16="","",IF('Социально-коммуникативное разви'!R16="","",IF('Социально-коммуникативное разви'!S16="","",IF('Социально-коммуникативное разви'!T16="","",IF('Социально-коммуникативное разви'!Y16="","",IF('Социально-коммуникативное разви'!Z16="","",IF('Социально-коммуникативное разви'!AU16="","",IF('Социально-коммуникативное разви'!AZ16="","",IF('Социально-коммуникативное разви'!BA16="","",IF('Социально-коммуникативное разви'!BB16="","",IF('Познавательное развитие'!G16="","",IF('Познавательное развитие'!H16="","",IF('Познавательное развитие'!T16="","",IF('Познавательное развитие'!U16="","",IF('Познавательное развитие'!W16="","",IF('Познавательное развитие'!X16="","",IF('Познавательное развитие'!AB16="","",IF('Познавательное развитие'!AC16="","",IF('Познавательное развитие'!AD16="","",IF('Познавательное развитие'!AE16="","",IF('Познавательное развитие'!AF16="","",IF('Познавательное развитие'!AG16="","",IF('Познавательное развитие'!AI16="","",IF('Познавательное развитие'!AJ16="","",IF('Познавательное развитие'!AK16="","",IF('Познавательное развитие'!AL16="","",IF('Речевое развитие'!Q15="","",IF('Речевое развитие'!R15="","",IF('Речевое развитие'!S15="","",IF('Речевое развитие'!T15="","",IF('Речевое развитие'!U15="","",IF('Художественно-эстетическое разв'!S16="","",IF('Художественно-эстетическое разв'!T16="","",IF('Физическое развитие'!T15="","",IF('Физическое развитие'!U15="","",IF('Физическое развитие'!V15="","",('Социально-коммуникативное разви'!D16+'Социально-коммуникативное разви'!E16+'Социально-коммуникативное разви'!F16+'Социально-коммуникативное разви'!Q16+'Социально-коммуникативное разви'!R16+'Социально-коммуникативное разви'!S16+'Социально-коммуникативное разви'!T16+'Социально-коммуникативное разви'!Y16+'Социально-коммуникативное разви'!Z16+'Социально-коммуникативное разви'!AU16+'Социально-коммуникативное разви'!AZ16+'Социально-коммуникативное разви'!BA16+'Социально-коммуникативное разви'!BB16+'Познавательное развитие'!G16+'Познавательное развитие'!H16+'Познавательное развитие'!T16+'Познавательное развитие'!U16+'Познавательное развитие'!W16+'Познавательное развитие'!X16+'Познавательное развитие'!AB16+'Познавательное развитие'!AC16+'Познавательное развитие'!AD16+'Познавательное развитие'!AE16+'Познавательное развитие'!AF16+'Познавательное развитие'!AG16+'Познавательное развитие'!AI16+'Познавательное развитие'!AJ16+'Познавательное развитие'!AK16+'Познавательное развитие'!AL16+'Речевое развитие'!Q15+'Речевое развитие'!R15+'Речевое развитие'!S15+'Речевое развитие'!T15+'Речевое развитие'!U15+'Художественно-эстетическое разв'!S16+'Художественно-эстетическое разв'!T16+'Физическое развитие'!T15+'Физическое развитие'!U15+'Физическое развитие'!V15)/39)))))))))))))))))))))))))))))))))))))))</f>
        <v/>
      </c>
      <c r="EC15" s="82" t="str">
        <f t="shared" si="6"/>
        <v/>
      </c>
    </row>
    <row r="16" spans="1:133" x14ac:dyDescent="0.25">
      <c r="A16" s="89">
        <f>список!A14</f>
        <v>13</v>
      </c>
      <c r="B16" s="82" t="str">
        <f>IF(список!B14="","",список!B14)</f>
        <v/>
      </c>
      <c r="C16" s="82">
        <f>IF(список!C14="","",список!C14)</f>
        <v>0</v>
      </c>
      <c r="D16" s="82" t="str">
        <f>IF('Социально-коммуникативное разви'!AA17="","",IF('Социально-коммуникативное разви'!AA17&gt;1.5,"сформирован",IF('Социально-коммуникативное разви'!AA17&lt;0.5,"не сформирован", "в стадии формирования")))</f>
        <v/>
      </c>
      <c r="E16" s="82" t="str">
        <f>IF('Социально-коммуникативное разви'!AB17="","",IF('Социально-коммуникативное разви'!AB17&gt;1.5,"сформирован",IF('Социально-коммуникативное разви'!AB17&lt;0.5,"не сформирован", "в стадии формирования")))</f>
        <v/>
      </c>
      <c r="F16" s="82" t="str">
        <f>IF('Социально-коммуникативное разви'!AC17="","",IF('Социально-коммуникативное разви'!AC17&gt;1.5,"сформирован",IF('Социально-коммуникативное разви'!AC17&lt;0.5,"не сформирован", "в стадии формирования")))</f>
        <v/>
      </c>
      <c r="G16" s="82" t="str">
        <f>IF('Социально-коммуникативное разви'!AD17="","",IF('Социально-коммуникативное разви'!AD17&gt;1.5,"сформирован",IF('Социально-коммуникативное разви'!AD17&lt;0.5,"не сформирован", "в стадии формирования")))</f>
        <v/>
      </c>
      <c r="H16" s="82" t="str">
        <f>IF('Социально-коммуникативное разви'!AE17="","",IF('Социально-коммуникативное разви'!AE17&gt;1.5,"сформирован",IF('Социально-коммуникативное разви'!AE17&lt;0.5,"не сформирован", "в стадии формирования")))</f>
        <v/>
      </c>
      <c r="I16" s="82" t="str">
        <f>IF('Социально-коммуникативное разви'!AF17="","",IF('Социально-коммуникативное разви'!AF17&gt;1.5,"сформирован",IF('Социально-коммуникативное разви'!AF17&lt;0.5,"не сформирован", "в стадии формирования")))</f>
        <v/>
      </c>
      <c r="J16" s="82" t="str">
        <f>IF('Познавательное развитие'!D17="","",IF('Познавательное развитие'!D17&gt;1.5,"сформирован",IF('Познавательное развитие'!D17&lt;0.5,"не сформирован", "в стадии формирования")))</f>
        <v/>
      </c>
      <c r="K16" s="82" t="str">
        <f>IF('Познавательное развитие'!E17="","",IF('Познавательное развитие'!E17&gt;1.5,"сформирован",IF('Познавательное развитие'!E17&lt;0.5,"не сформирован", "в стадии формирования")))</f>
        <v/>
      </c>
      <c r="L16" s="82" t="str">
        <f>IF('Познавательное развитие'!F17="","",IF('Познавательное развитие'!F17&gt;1.5,"сформирован",IF('Познавательное развитие'!F17&lt;0.5,"не сформирован", "в стадии формирования")))</f>
        <v/>
      </c>
      <c r="M16" s="82" t="str">
        <f>IF('Познавательное развитие'!G17="","",IF('Познавательное развитие'!G17&gt;1.5,"сформирован",IF('Познавательное развитие'!G17&lt;0.5,"не сформирован", "в стадии формирования")))</f>
        <v/>
      </c>
      <c r="N16" s="82" t="str">
        <f>IF('Познавательное развитие'!H17="","",IF('Познавательное развитие'!H17&gt;1.5,"сформирован",IF('Познавательное развитие'!H17&lt;0.5,"не сформирован", "в стадии формирования")))</f>
        <v/>
      </c>
      <c r="O16" s="82" t="str">
        <f>IF('Познавательное развитие'!I17="","",IF('Познавательное развитие'!I17&gt;1.5,"сформирован",IF('Познавательное развитие'!I17&lt;0.5,"не сформирован", "в стадии формирования")))</f>
        <v/>
      </c>
      <c r="P16" s="82" t="str">
        <f>IF('Познавательное развитие'!J17="","",IF('Познавательное развитие'!J17&gt;1.5,"сформирован",IF('Познавательное развитие'!J17&lt;0.5,"не сформирован", "в стадии формирования")))</f>
        <v/>
      </c>
      <c r="Q16" s="82" t="str">
        <f>IF('Познавательное развитие'!K17="","",IF('Познавательное развитие'!K17&gt;1.5,"сформирован",IF('Познавательное развитие'!K17&lt;0.5,"не сформирован", "в стадии формирования")))</f>
        <v/>
      </c>
      <c r="R16" s="82" t="str">
        <f>IF('Художественно-эстетическое разв'!D17="","",IF('Художественно-эстетическое разв'!D17&gt;1.5,"сформирован",IF('Художественно-эстетическое разв'!D17&lt;0.5,"не сформирован", "в стадии формирования")))</f>
        <v/>
      </c>
      <c r="S16" s="82" t="str">
        <f>IF('Художественно-эстетическое разв'!E17="","",IF('Художественно-эстетическое разв'!E17&gt;1.5,"сформирован",IF('Художественно-эстетическое разв'!E17&lt;0.5,"не сформирован", "в стадии формирования")))</f>
        <v/>
      </c>
      <c r="T16" s="82" t="str">
        <f>IF('Художественно-эстетическое разв'!F17="","",IF('Художественно-эстетическое разв'!F17&gt;1.5,"сформирован",IF('Художественно-эстетическое разв'!F17&lt;0.5,"не сформирован", "в стадии формирования")))</f>
        <v/>
      </c>
      <c r="U16" s="82" t="str">
        <f>IF('Художественно-эстетическое разв'!G17="","",IF('Художественно-эстетическое разв'!G17&gt;1.5,"сформирован",IF('Художественно-эстетическое разв'!G17&lt;0.5,"не сформирован", "в стадии формирования")))</f>
        <v/>
      </c>
      <c r="V16" s="82" t="str">
        <f>IF('Художественно-эстетическое разв'!H17="","",IF('Художественно-эстетическое разв'!H17&gt;1.5,"сформирован",IF('Художественно-эстетическое разв'!H17&lt;0.5,"не сформирован", "в стадии формирования")))</f>
        <v/>
      </c>
      <c r="W16" s="82" t="str">
        <f>IF('Художественно-эстетическое разв'!I17="","",IF('Художественно-эстетическое разв'!I17&gt;1.5,"сформирован",IF('Художественно-эстетическое разв'!I17&lt;0.5,"не сформирован", "в стадии формирования")))</f>
        <v/>
      </c>
      <c r="X16" s="82" t="str">
        <f>IF('Художественно-эстетическое разв'!J17="","",IF('Художественно-эстетическое разв'!J17&gt;1.5,"сформирован",IF('Художественно-эстетическое разв'!J17&lt;0.5,"не сформирован", "в стадии формирования")))</f>
        <v/>
      </c>
      <c r="Y16" s="82" t="str">
        <f>IF('Физическое развитие'!W16="","",IF('Физическое развитие'!W16&gt;1.5,"сформирован",IF('Физическое развитие'!W16&lt;0.5,"не сформирован", "в стадии формирования")))</f>
        <v/>
      </c>
      <c r="Z16" s="214" t="str">
        <f>IF('Социально-коммуникативное разви'!AA17="","",IF('Социально-коммуникативное разви'!AF17="","",IF('Социально-коммуникативное разви'!AG17="","",IF('Социально-коммуникативное разви'!AH17="","",IF('Социально-коммуникативное разви'!AJ17="","",IF('Социально-коммуникативное разви'!AK17="","",IF('Познавательное развитие'!D17="","",IF('Познавательное развитие'!I17="","",IF('Познавательное развитие'!M17="","",IF('Познавательное развитие'!N17="","",IF('Познавательное развитие'!O17="","",IF('Познавательное развитие'!P17="","",IF('Познавательное развитие'!Q17="","",IF('Познавательное развитие'!Y17="","",IF('Художественно-эстетическое разв'!D17="","",IF('Художественно-эстетическое разв'!G17="","",IF('Художественно-эстетическое разв'!H17="","",IF('Художественно-эстетическое разв'!I17="","",IF('Физическое развитие'!W16="","",IF('Художественно-эстетическое разв'!L17="","",IF('Художественно-эстетическое разв'!M17="","",IF('Художественно-эстетическое разв'!U17="","",('Социально-коммуникативное разви'!AA17+'Социально-коммуникативное разви'!AF17+'Социально-коммуникативное разви'!AG17+'Социально-коммуникативное разви'!AH17+'Социально-коммуникативное разви'!AJ17+'Социально-коммуникативное разви'!AK17+'Познавательное развитие'!D17+'Познавательное развитие'!I17+'Познавательное развитие'!M17+'Познавательное развитие'!N17+'Познавательное развитие'!O17+'Познавательное развитие'!P17+'Познавательное развитие'!Q17+'Познавательное развитие'!Y17+'Художественно-эстетическое разв'!D17+'Художественно-эстетическое разв'!G17+'Художественно-эстетическое разв'!H17+'Художественно-эстетическое разв'!I17+'Художественно-эстетическое разв'!L17+'Художественно-эстетическое разв'!M17+'Художественно-эстетическое разв'!U17+'Физическое развитие'!W16)/22))))))))))))))))))))))</f>
        <v/>
      </c>
      <c r="AA16" s="82" t="str">
        <f t="shared" si="0"/>
        <v/>
      </c>
      <c r="AB16" s="82" t="str">
        <f>IF('Социально-коммуникативное разви'!G17="","",IF('Социально-коммуникативное разви'!G17&gt;1.5,"сформирован",IF('Социально-коммуникативное разви'!G17&lt;0.5,"не сформирован", "в стадии формирования")))</f>
        <v/>
      </c>
      <c r="AC16" s="82" t="str">
        <f>IF('Социально-коммуникативное разви'!H17="","",IF('Социально-коммуникативное разви'!H17&gt;1.5,"сформирован",IF('Социально-коммуникативное разви'!H17&lt;0.5,"не сформирован", "в стадии формирования")))</f>
        <v/>
      </c>
      <c r="AD16" s="82" t="str">
        <f>IF('Социально-коммуникативное разви'!I17="","",IF('Социально-коммуникативное разви'!I17&gt;1.5,"сформирован",IF('Социально-коммуникативное разви'!I17&lt;0.5,"не сформирован", "в стадии формирования")))</f>
        <v/>
      </c>
      <c r="AE16" s="82" t="str">
        <f>IF('Социально-коммуникативное разви'!J17="","",IF('Социально-коммуникативное разви'!J17&gt;1.5,"сформирован",IF('Социально-коммуникативное разви'!J17&lt;0.5,"не сформирован", "в стадии формирования")))</f>
        <v/>
      </c>
      <c r="AF16" s="82" t="str">
        <f>IF('Социально-коммуникативное разви'!K17="","",IF('Социально-коммуникативное разви'!K17&gt;1.5,"сформирован",IF('Социально-коммуникативное разви'!K17&lt;0.5,"не сформирован", "в стадии формирования")))</f>
        <v/>
      </c>
      <c r="AG16" s="82" t="str">
        <f>IF('Социально-коммуникативное разви'!L17="","",IF('Социально-коммуникативное разви'!L17&gt;1.5,"сформирован",IF('Социально-коммуникативное разви'!L17&lt;0.5,"не сформирован", "в стадии формирования")))</f>
        <v/>
      </c>
      <c r="AH16" s="82" t="str">
        <f>IF('Социально-коммуникативное разви'!M17="","",IF('Социально-коммуникативное разви'!M17&gt;1.5,"сформирован",IF('Социально-коммуникативное разви'!M17&lt;0.5,"не сформирован", "в стадии формирования")))</f>
        <v/>
      </c>
      <c r="AI16" s="82" t="str">
        <f>IF('Познавательное развитие'!V17="","",IF('Познавательное развитие'!V17&gt;1.5,"сформирован",IF('Познавательное развитие'!V17&lt;0.5,"не сформирован", "в стадии формирования")))</f>
        <v/>
      </c>
      <c r="AJ16" s="82" t="str">
        <f>IF('Художественно-эстетическое разв'!Z17="","",IF('Художественно-эстетическое разв'!Z17&gt;1.5,"сформирован",IF('Художественно-эстетическое разв'!Z17&lt;0.5,"не сформирован", "в стадии формирования")))</f>
        <v/>
      </c>
      <c r="AK16" s="82" t="str">
        <f>IF('Художественно-эстетическое разв'!AA17="","",IF('Художественно-эстетическое разв'!AA17&gt;1.5,"сформирован",IF('Художественно-эстетическое разв'!AA17&lt;0.5,"не сформирован", "в стадии формирования")))</f>
        <v/>
      </c>
      <c r="AL16" s="214" t="str">
        <f>IF('Социально-коммуникативное разви'!G17="","",IF('Социально-коммуникативное разви'!H17="","",IF('Социально-коммуникативное разви'!I17="","",IF('Социально-коммуникативное разви'!J17="","",IF('Социально-коммуникативное разви'!K17="","",IF('Социально-коммуникативное разви'!L17="","",IF('Социально-коммуникативное разви'!X17="","",IF('Познавательное развитие'!V17="","",IF('Художественно-эстетическое разв'!Z17="","",IF('Художественно-эстетическое разв'!AE17="","",('Социально-коммуникативное разви'!G17+'Социально-коммуникативное разви'!H17+'Социально-коммуникативное разви'!I17+'Социально-коммуникативное разви'!J17+'Социально-коммуникативное разви'!K17+'Социально-коммуникативное разви'!L17+'Социально-коммуникативное разви'!X17+'Познавательное развитие'!V17+'Художественно-эстетическое разв'!Z17+'Художественно-эстетическое разв'!AE17)/10))))))))))</f>
        <v/>
      </c>
      <c r="AM16" s="82" t="str">
        <f t="shared" si="1"/>
        <v/>
      </c>
      <c r="AN16" s="82" t="str">
        <f>IF('Социально-коммуникативное разви'!U17="","",IF('Социально-коммуникативное разви'!U17&gt;1.5,"сформирован",IF('Социально-коммуникативное разви'!U17&lt;0.5,"не сформирован", "в стадии формирования")))</f>
        <v/>
      </c>
      <c r="AO16" s="82" t="str">
        <f>IF('Социально-коммуникативное разви'!V17="","",IF('Социально-коммуникативное разви'!V17&gt;1.5,"сформирован",IF('Социально-коммуникативное разви'!V17&lt;0.5,"не сформирован", "в стадии формирования")))</f>
        <v/>
      </c>
      <c r="AP16" s="82" t="str">
        <f>IF('Социально-коммуникативное разви'!W17="","",IF('Социально-коммуникативное разви'!W17&gt;1.5,"сформирован",IF('Социально-коммуникативное разви'!W17&lt;0.5,"не сформирован", "в стадии формирования")))</f>
        <v/>
      </c>
      <c r="AQ16" s="82" t="str">
        <f>IF('Художественно-эстетическое разв'!Y17="","",IF('Художественно-эстетическое разв'!Y17&gt;1.5,"сформирован",IF('Художественно-эстетическое разв'!Y17&lt;0.5,"не сформирован", "в стадии формирования")))</f>
        <v/>
      </c>
      <c r="AR16" s="82" t="str">
        <f>IF('Художественно-эстетическое разв'!Z17="","",IF('Художественно-эстетическое разв'!Z17&gt;1.5,"сформирован",IF('Художественно-эстетическое разв'!Z17&lt;0.5,"не сформирован", "в стадии формирования")))</f>
        <v/>
      </c>
      <c r="AS16" s="214" t="str">
        <f>IF('Социально-коммуникативное разви'!U17="","",IF('Социально-коммуникативное разви'!V17="","",IF('Социально-коммуникативное разви'!W17="","",IF('Художественно-эстетическое разв'!AC17="","",IF('Художественно-эстетическое разв'!AD17="","",('Социально-коммуникативное разви'!U17+'Социально-коммуникативное разви'!V17+'Социально-коммуникативное разви'!W17+'Художественно-эстетическое разв'!AC17+'Художественно-эстетическое разв'!AD17)/5)))))</f>
        <v/>
      </c>
      <c r="AT16" s="82" t="str">
        <f t="shared" si="2"/>
        <v/>
      </c>
      <c r="AU16" s="82" t="str">
        <f>IF('Речевое развитие'!D16="","",IF('Речевое развитие'!D16&gt;1.5,"сформирован",IF('Речевое развитие'!D16&lt;0.5,"не сформирован", "в стадии формирования")))</f>
        <v/>
      </c>
      <c r="AV16" s="82" t="str">
        <f>IF('Речевое развитие'!E16="","",IF('Речевое развитие'!E16&gt;1.5,"сформирован",IF('Речевое развитие'!E16&lt;0.5,"не сформирован", "в стадии формирования")))</f>
        <v/>
      </c>
      <c r="AW16" s="82" t="str">
        <f>IF('Речевое развитие'!F16="","",IF('Речевое развитие'!F16&gt;1.5,"сформирован",IF('Речевое развитие'!F16&lt;0.5,"не сформирован", "в стадии формирования")))</f>
        <v/>
      </c>
      <c r="AX16" s="82" t="str">
        <f>IF('Речевое развитие'!G16="","",IF('Речевое развитие'!G16&gt;1.5,"сформирован",IF('Речевое развитие'!G16&lt;0.5,"не сформирован", "в стадии формирования")))</f>
        <v/>
      </c>
      <c r="AY16" s="82" t="str">
        <f>IF('Речевое развитие'!H16="","",IF('Речевое развитие'!H16&gt;1.5,"сформирован",IF('Речевое развитие'!H16&lt;0.5,"не сформирован", "в стадии формирования")))</f>
        <v/>
      </c>
      <c r="AZ16" s="82" t="str">
        <f>IF('Речевое развитие'!I16="","",IF('Речевое развитие'!I16&gt;1.5,"сформирован",IF('Речевое развитие'!I16&lt;0.5,"не сформирован", "в стадии формирования")))</f>
        <v/>
      </c>
      <c r="BA16" s="82" t="str">
        <f>IF('Речевое развитие'!J16="","",IF('Речевое развитие'!J16&gt;1.5,"сформирован",IF('Речевое развитие'!J16&lt;0.5,"не сформирован", "в стадии формирования")))</f>
        <v/>
      </c>
      <c r="BB16" s="82" t="str">
        <f>IF('Речевое развитие'!K16="","",IF('Речевое развитие'!K16&gt;1.5,"сформирован",IF('Речевое развитие'!K16&lt;0.5,"не сформирован", "в стадии формирования")))</f>
        <v/>
      </c>
      <c r="BC16" s="82" t="str">
        <f>IF('Речевое развитие'!L16="","",IF('Речевое развитие'!L16&gt;1.5,"сформирован",IF('Речевое развитие'!L16&lt;0.5,"не сформирован", "в стадии формирования")))</f>
        <v/>
      </c>
      <c r="BD16" s="82" t="str">
        <f>IF('Речевое развитие'!M16="","",IF('Речевое развитие'!M16&gt;1.5,"сформирован",IF('Речевое развитие'!M16&lt;0.5,"не сформирован", "в стадии формирования")))</f>
        <v/>
      </c>
      <c r="BE16" s="82" t="str">
        <f>IF('Речевое развитие'!N16="","",IF('Речевое развитие'!N16&gt;1.5,"сформирован",IF('Речевое развитие'!N16&lt;0.5,"не сформирован", "в стадии формирования")))</f>
        <v/>
      </c>
      <c r="BF16" s="214" t="str">
        <f>IF('Речевое развитие'!D16="","",IF('Речевое развитие'!E16="","",IF('Речевое развитие'!F16="","",IF('Речевое развитие'!G16="","",IF('Речевое развитие'!H16="","",IF('Речевое развитие'!I16="","",IF('Речевое развитие'!J16="","",IF('Речевое развитие'!K16="","",IF('Речевое развитие'!L16="","",IF('Речевое развитие'!M16="","",IF('Речевое развитие'!N16="","",('Речевое развитие'!D16+'Речевое развитие'!E16+'Речевое развитие'!F16+'Речевое развитие'!G16+'Речевое развитие'!H16+'Речевое развитие'!I16+'Речевое развитие'!J16+'Речевое развитие'!K16+'Речевое развитие'!L16+'Речевое развитие'!M16+'Речевое развитие'!N16)/11)))))))))))</f>
        <v/>
      </c>
      <c r="BG16" s="82" t="str">
        <f t="shared" si="3"/>
        <v/>
      </c>
      <c r="BH16" s="82" t="str">
        <f>IF('Художественно-эстетическое разв'!Y17="","",IF('Художественно-эстетическое разв'!Y17&gt;1.5,"сформирован",IF('Художественно-эстетическое разв'!Y17&lt;0.5,"не сформирован", "в стадии формирования")))</f>
        <v/>
      </c>
      <c r="BI16" s="82" t="str">
        <f>IF('Физическое развитие'!D16="","",IF('Физическое развитие'!D16&gt;1.5,"сформирован",IF('Физическое развитие'!D16&lt;0.5,"не сформирован", "в стадии формирования")))</f>
        <v/>
      </c>
      <c r="BJ16" s="82" t="str">
        <f>IF('Физическое развитие'!E16="","",IF('Физическое развитие'!E16&gt;1.5,"сформирован",IF('Физическое развитие'!E16&lt;0.5,"не сформирован", "в стадии формирования")))</f>
        <v/>
      </c>
      <c r="BK16" s="82" t="str">
        <f>IF('Физическое развитие'!F16="","",IF('Физическое развитие'!F16&gt;1.5,"сформирован",IF('Физическое развитие'!F16&lt;0.5,"не сформирован", "в стадии формирования")))</f>
        <v/>
      </c>
      <c r="BL16" s="82" t="str">
        <f>IF('Физическое развитие'!G16="","",IF('Физическое развитие'!G16&gt;1.5,"сформирован",IF('Физическое развитие'!G16&lt;0.5,"не сформирован", "в стадии формирования")))</f>
        <v/>
      </c>
      <c r="BM16" s="82" t="str">
        <f>IF('Физическое развитие'!H16="","",IF('Физическое развитие'!H16&gt;1.5,"сформирован",IF('Физическое развитие'!H16&lt;0.5,"не сформирован", "в стадии формирования")))</f>
        <v/>
      </c>
      <c r="BN16" s="82" t="str">
        <f>IF('Физическое развитие'!I16="","",IF('Физическое развитие'!I16&gt;1.5,"сформирован",IF('Физическое развитие'!I16&lt;0.5,"не сформирован", "в стадии формирования")))</f>
        <v/>
      </c>
      <c r="BO16" s="82" t="str">
        <f>IF('Физическое развитие'!J16="","",IF('Физическое развитие'!J16&gt;1.5,"сформирован",IF('Физическое развитие'!J16&lt;0.5,"не сформирован", "в стадии формирования")))</f>
        <v/>
      </c>
      <c r="BP16" s="82" t="str">
        <f>IF('Физическое развитие'!K16="","",IF('Физическое развитие'!K16&gt;1.5,"сформирован",IF('Физическое развитие'!K16&lt;0.5,"не сформирован", "в стадии формирования")))</f>
        <v/>
      </c>
      <c r="BQ16" s="82" t="str">
        <f>IF('Физическое развитие'!L16="","",IF('Физическое развитие'!L16&gt;1.5,"сформирован",IF('Физическое развитие'!L16&lt;0.5,"не сформирован", "в стадии формирования")))</f>
        <v/>
      </c>
      <c r="BR16" s="82" t="str">
        <f>IF('Физическое развитие'!M16="","",IF('Физическое развитие'!M16&gt;1.5,"сформирован",IF('Физическое развитие'!M16&lt;0.5,"не сформирован", "в стадии формирования")))</f>
        <v/>
      </c>
      <c r="BS16" s="82" t="str">
        <f>IF('Физическое развитие'!N16="","",IF('Физическое развитие'!N16&gt;1.5,"сформирован",IF('Физическое развитие'!N16&lt;0.5,"не сформирован", "в стадии формирования")))</f>
        <v/>
      </c>
      <c r="BT16" s="82" t="str">
        <f>IF('Физическое развитие'!O16="","",IF('Физическое развитие'!O16&gt;1.5,"сформирован",IF('Физическое развитие'!O16&lt;0.5,"не сформирован", "в стадии формирования")))</f>
        <v/>
      </c>
      <c r="BU16" s="82" t="str">
        <f>IF('Физическое развитие'!P16="","",IF('Физическое развитие'!P16&gt;1.5,"сформирован",IF('Физическое развитие'!P16&lt;0.5,"не сформирован", "в стадии формирования")))</f>
        <v/>
      </c>
      <c r="BV16" s="214" t="str">
        <f>IF('Художественно-эстетическое разв'!Y17="","",IF('Физическое развитие'!D16="","",IF('Физическое развитие'!E16="","",IF('Физическое развитие'!F16="","",IF('Физическое развитие'!H16="","",IF('Физическое развитие'!I16="","",IF('Физическое развитие'!J16="","",IF('Физическое развитие'!L16="","",IF('Физическое развитие'!M16="","",IF('Физическое развитие'!G16="","",IF('Физическое развитие'!N16="","",IF('Физическое развитие'!O16="","",IF('Физическое развитие'!P16="","",IF('Физическое развитие'!Q16="","",('Художественно-эстетическое разв'!Y17+'Физическое развитие'!D16+'Физическое развитие'!E16+'Физическое развитие'!F16+'Физическое развитие'!H16+'Физическое развитие'!I16+'Физическое развитие'!J16+'Физическое развитие'!L16+'Физическое развитие'!M16+'Физическое развитие'!G16+'Физическое развитие'!N16+'Физическое развитие'!O16+'Физическое развитие'!P16+'Физическое развитие'!Q16)/14))))))))))))))</f>
        <v/>
      </c>
      <c r="BW16" s="82" t="str">
        <f t="shared" si="4"/>
        <v/>
      </c>
      <c r="BX16" s="82" t="str">
        <f>IF('Социально-коммуникативное разви'!M17="","",IF('Социально-коммуникативное разви'!M17&gt;1.5,"сформирован",IF('Социально-коммуникативное разви'!M17&lt;0.5,"не сформирован", "в стадии формирования")))</f>
        <v/>
      </c>
      <c r="BY16" s="82" t="str">
        <f>IF('Социально-коммуникативное разви'!N17="","",IF('Социально-коммуникативное разви'!N17&gt;1.5,"сформирован",IF('Социально-коммуникативное разви'!N17&lt;0.5,"не сформирован", "в стадии формирования")))</f>
        <v/>
      </c>
      <c r="BZ16" s="82" t="str">
        <f>IF('Социально-коммуникативное разви'!O17="","",IF('Социально-коммуникативное разви'!O17&gt;1.5,"сформирован",IF('Социально-коммуникативное разви'!O17&lt;0.5,"не сформирован", "в стадии формирования")))</f>
        <v/>
      </c>
      <c r="CA16" s="82" t="str">
        <f>IF('Социально-коммуникативное разви'!P17="","",IF('Социально-коммуникативное разви'!P17&gt;1.5,"сформирован",IF('Социально-коммуникативное разви'!P17&lt;0.5,"не сформирован", "в стадии формирования")))</f>
        <v/>
      </c>
      <c r="CB16" s="82" t="str">
        <f>IF('Социально-коммуникативное разви'!Q17="","",IF('Социально-коммуникативное разви'!Q17&gt;1.5,"сформирован",IF('Социально-коммуникативное разви'!Q17&lt;0.5,"не сформирован", "в стадии формирования")))</f>
        <v/>
      </c>
      <c r="CC16" s="82" t="str">
        <f>IF('Социально-коммуникативное разви'!R17="","",IF('Социально-коммуникативное разви'!R17&gt;1.5,"сформирован",IF('Социально-коммуникативное разви'!R17&lt;0.5,"не сформирован", "в стадии формирования")))</f>
        <v/>
      </c>
      <c r="CD16" s="82" t="str">
        <f>IF('Социально-коммуникативное разви'!S17="","",IF('Социально-коммуникативное разви'!S17&gt;1.5,"сформирован",IF('Социально-коммуникативное разви'!S17&lt;0.5,"не сформирован", "в стадии формирования")))</f>
        <v/>
      </c>
      <c r="CE16" s="82" t="str">
        <f>IF('Социально-коммуникативное разви'!T17="","",IF('Социально-коммуникативное разви'!T17&gt;1.5,"сформирован",IF('Социально-коммуникативное разви'!T17&lt;0.5,"не сформирован", "в стадии формирования")))</f>
        <v/>
      </c>
      <c r="CF16" s="82" t="str">
        <f>IF('Социально-коммуникативное разви'!U17="","",IF('Социально-коммуникативное разви'!U17&gt;1.5,"сформирован",IF('Социально-коммуникативное разви'!U17&lt;0.5,"не сформирован", "в стадии формирования")))</f>
        <v/>
      </c>
      <c r="CG16" s="82" t="str">
        <f>IF('Социально-коммуникативное разви'!V17="","",IF('Социально-коммуникативное разви'!V17&gt;1.5,"сформирован",IF('Социально-коммуникативное разви'!V17&lt;0.5,"не сформирован", "в стадии формирования")))</f>
        <v/>
      </c>
      <c r="CH16" s="82" t="str">
        <f>IF('Социально-коммуникативное разви'!W17="","",IF('Социально-коммуникативное разви'!W17&gt;1.5,"сформирован",IF('Социально-коммуникативное разви'!W17&lt;0.5,"не сформирован", "в стадии формирования")))</f>
        <v/>
      </c>
      <c r="CI16" s="82" t="str">
        <f>IF('Социально-коммуникативное разви'!X17="","",IF('Социально-коммуникативное разви'!X17&gt;1.5,"сформирован",IF('Социально-коммуникативное разви'!X17&lt;0.5,"не сформирован", "в стадии формирования")))</f>
        <v/>
      </c>
      <c r="CJ16" s="82" t="str">
        <f>IF('Социально-коммуникативное разви'!Y17="","",IF('Социально-коммуникативное разви'!Y17&gt;1.5,"сформирован",IF('Социально-коммуникативное разви'!Y17&lt;0.5,"не сформирован", "в стадии формирования")))</f>
        <v/>
      </c>
      <c r="CK16" s="82" t="str">
        <f>IF('Социально-коммуникативное разви'!Z17="","",IF('Социально-коммуникативное разви'!Z17&gt;1.5,"сформирован",IF('Социально-коммуникативное разви'!Z17&lt;0.5,"не сформирован", "в стадии формирования")))</f>
        <v/>
      </c>
      <c r="CL16" s="82" t="str">
        <f>IF('Физическое развитие'!K16="","",IF('Физическое развитие'!K16&gt;1.5,"сформирован",IF('Физическое развитие'!K16&lt;0.5,"не сформирован", "в стадии формирования")))</f>
        <v/>
      </c>
      <c r="CM16" s="214" t="str">
        <f>IF('Социально-коммуникативное разви'!M17="","",IF('Социально-коммуникативное разви'!N17="","",IF('Социально-коммуникативное разви'!AI17="","",IF('Социально-коммуникативное разви'!AN17="","",IF('Социально-коммуникативное разви'!AO17="","",IF('Социально-коммуникативное разви'!AP17="","",IF('Социально-коммуникативное разви'!AQ17="","",IF('Социально-коммуникативное разви'!AR17="","",IF('Социально-коммуникативное разви'!AS17="","",IF('Социально-коммуникативное разви'!AT17="","",IF('Социально-коммуникативное разви'!AV17="","",IF('Социально-коммуникативное разви'!AW17="","",IF('Социально-коммуникативное разви'!AX17="","",IF('Социально-коммуникативное разви'!AY17="","",IF('Физическое развитие'!K16="","",('Социально-коммуникативное разви'!M17+'Социально-коммуникативное разви'!N17+'Социально-коммуникативное разви'!AI17+'Социально-коммуникативное разви'!AN17+'Социально-коммуникативное разви'!AO17+'Социально-коммуникативное разви'!AP17+'Социально-коммуникативное разви'!AQ17+'Социально-коммуникативное разви'!AR17+'Социально-коммуникативное разви'!AS17+'Социально-коммуникативное разви'!AT17+'Социально-коммуникативное разви'!AV17+'Социально-коммуникативное разви'!AW17+'Социально-коммуникативное разви'!AX17+'Социально-коммуникативное разви'!AY17+'Физическое развитие'!K16)/15)))))))))))))))</f>
        <v/>
      </c>
      <c r="CN16" s="82" t="str">
        <f t="shared" si="5"/>
        <v/>
      </c>
      <c r="CO16" s="82" t="str">
        <f>IF('Социально-коммуникативное разви'!D17="","",IF('Социально-коммуникативное разви'!D17&gt;1.5,"сформирован",IF('Социально-коммуникативное разви'!D17&lt;0.5,"не сформирован", "в стадии формирования")))</f>
        <v/>
      </c>
      <c r="CP16" s="82" t="str">
        <f>IF('Социально-коммуникативное разви'!E17="","",IF('Социально-коммуникативное разви'!E17&gt;1.5,"сформирован",IF('Социально-коммуникативное разви'!E17&lt;0.5,"не сформирован", "в стадии формирования")))</f>
        <v/>
      </c>
      <c r="CQ16" s="82" t="str">
        <f>IF('Социально-коммуникативное разви'!F17="","",IF('Социально-коммуникативное разви'!F17&gt;1.5,"сформирован",IF('Социально-коммуникативное разви'!F17&lt;0.5,"не сформирован", "в стадии формирования")))</f>
        <v/>
      </c>
      <c r="CR16" s="82" t="str">
        <f>IF('Социально-коммуникативное разви'!Q17="","",IF('Социально-коммуникативное разви'!Q17&gt;1.5,"сформирован",IF('Социально-коммуникативное разви'!Q17&lt;0.5,"не сформирован", "в стадии формирования")))</f>
        <v/>
      </c>
      <c r="CS16" s="82" t="str">
        <f>IF('Социально-коммуникативное разви'!R17="","",IF('Социально-коммуникативное разви'!R17&gt;1.5,"сформирован",IF('Социально-коммуникативное разви'!R17&lt;0.5,"не сформирован", "в стадии формирования")))</f>
        <v/>
      </c>
      <c r="CT16" s="82" t="str">
        <f>IF('Социально-коммуникативное разви'!S17="","",IF('Социально-коммуникативное разви'!S17&gt;1.5,"сформирован",IF('Социально-коммуникативное разви'!S17&lt;0.5,"не сформирован", "в стадии формирования")))</f>
        <v/>
      </c>
      <c r="CU16" s="82" t="str">
        <f>IF('Социально-коммуникативное разви'!T17="","",IF('Социально-коммуникативное разви'!T17&gt;1.5,"сформирован",IF('Социально-коммуникативное разви'!T17&lt;0.5,"не сформирован", "в стадии формирования")))</f>
        <v/>
      </c>
      <c r="CV16" s="82" t="str">
        <f>IF('Социально-коммуникативное разви'!Y17="","",IF('Социально-коммуникативное разви'!Y17&gt;1.5,"сформирован",IF('Социально-коммуникативное разви'!Y17&lt;0.5,"не сформирован", "в стадии формирования")))</f>
        <v/>
      </c>
      <c r="CW16" s="82" t="str">
        <f>IF('Социально-коммуникативное разви'!Z17="","",IF('Социально-коммуникативное разви'!Z17&gt;1.5,"сформирован",IF('Социально-коммуникативное разви'!Z17&lt;0.5,"не сформирован", "в стадии формирования")))</f>
        <v/>
      </c>
      <c r="CX16" s="82" t="str">
        <f>IF('Социально-коммуникативное разви'!AU17="","",IF('Социально-коммуникативное разви'!AU17&gt;1.5,"сформирован",IF('Социально-коммуникативное разви'!AU17&lt;0.5,"не сформирован", "в стадии формирования")))</f>
        <v/>
      </c>
      <c r="CY16" s="82" t="str">
        <f>IF('Социально-коммуникативное разви'!AZ17="","",IF('Социально-коммуникативное разви'!AZ17&gt;1.5,"сформирован",IF('Социально-коммуникативное разви'!AZ17&lt;0.5,"не сформирован", "в стадии формирования")))</f>
        <v/>
      </c>
      <c r="CZ16" s="82" t="str">
        <f>IF('Социально-коммуникативное разви'!BA17="","",IF('Социально-коммуникативное разви'!BA17&gt;1.5,"сформирован",IF('Социально-коммуникативное разви'!BA17&lt;0.5,"не сформирован", "в стадии формирования")))</f>
        <v/>
      </c>
      <c r="DA16" s="82" t="str">
        <f>IF('Социально-коммуникативное разви'!BB17="","",IF('Социально-коммуникативное разви'!BB17&gt;1.5,"сформирован",IF('Социально-коммуникативное разви'!BB17&lt;0.5,"не сформирован", "в стадии формирования")))</f>
        <v/>
      </c>
      <c r="DB16" s="82" t="str">
        <f>IF('Познавательное развитие'!G17="","",IF('Познавательное развитие'!G17&gt;1.5,"сформирован",IF('Познавательное развитие'!G17&lt;0.5,"не сформирован", "в стадии формирования")))</f>
        <v/>
      </c>
      <c r="DC16" s="82" t="str">
        <f>IF('Познавательное развитие'!H17="","",IF('Познавательное развитие'!H17&gt;1.5,"сформирован",IF('Познавательное развитие'!H17&lt;0.5,"не сформирован", "в стадии формирования")))</f>
        <v/>
      </c>
      <c r="DD16" s="82" t="str">
        <f>IF('Познавательное развитие'!T17="","",IF('Познавательное развитие'!T17&gt;1.5,"сформирован",IF('Познавательное развитие'!T17&lt;0.5,"не сформирован", "в стадии формирования")))</f>
        <v/>
      </c>
      <c r="DE16" s="82" t="str">
        <f>IF('Познавательное развитие'!U17="","",IF('Познавательное развитие'!U17&gt;1.5,"сформирован",IF('Познавательное развитие'!U17&lt;0.5,"не сформирован", "в стадии формирования")))</f>
        <v/>
      </c>
      <c r="DF16" s="82" t="str">
        <f>IF('Познавательное развитие'!W17="","",IF('Познавательное развитие'!W17&gt;1.5,"сформирован",IF('Познавательное развитие'!W17&lt;0.5,"не сформирован", "в стадии формирования")))</f>
        <v/>
      </c>
      <c r="DG16" s="82" t="str">
        <f>IF('Познавательное развитие'!X17="","",IF('Познавательное развитие'!X17&gt;1.5,"сформирован",IF('Познавательное развитие'!X17&lt;0.5,"не сформирован", "в стадии формирования")))</f>
        <v/>
      </c>
      <c r="DH16" s="82" t="str">
        <f>IF('Познавательное развитие'!AB17="","",IF('Познавательное развитие'!AB17&gt;1.5,"сформирован",IF('Познавательное развитие'!AB17&lt;0.5,"не сформирован", "в стадии формирования")))</f>
        <v/>
      </c>
      <c r="DI16" s="82" t="str">
        <f>IF('Познавательное развитие'!AC17="","",IF('Познавательное развитие'!AC17&gt;1.5,"сформирован",IF('Познавательное развитие'!AC17&lt;0.5,"не сформирован", "в стадии формирования")))</f>
        <v/>
      </c>
      <c r="DJ16" s="82" t="str">
        <f>IF('Познавательное развитие'!AD17="","",IF('Познавательное развитие'!AD17&gt;1.5,"сформирован",IF('Познавательное развитие'!AD17&lt;0.5,"не сформирован", "в стадии формирования")))</f>
        <v/>
      </c>
      <c r="DK16" s="82" t="str">
        <f>IF('Познавательное развитие'!AE17="","",IF('Познавательное развитие'!AE17&gt;1.5,"сформирован",IF('Познавательное развитие'!AE17&lt;0.5,"не сформирован", "в стадии формирования")))</f>
        <v/>
      </c>
      <c r="DL16" s="82" t="str">
        <f>IF('Познавательное развитие'!AF17="","",IF('Познавательное развитие'!AF17&gt;1.5,"сформирован",IF('Познавательное развитие'!AF17&lt;0.5,"не сформирован", "в стадии формирования")))</f>
        <v/>
      </c>
      <c r="DM16" s="82" t="str">
        <f>IF('Познавательное развитие'!AG17="","",IF('Познавательное развитие'!AG17&gt;1.5,"сформирован",IF('Познавательное развитие'!AG17&lt;0.5,"не сформирован", "в стадии формирования")))</f>
        <v/>
      </c>
      <c r="DN16" s="82" t="str">
        <f>IF('Познавательное развитие'!AI17="","",IF('Познавательное развитие'!AI17&gt;1.5,"сформирован",IF('Познавательное развитие'!AI17&lt;0.5,"не сформирован", "в стадии формирования")))</f>
        <v/>
      </c>
      <c r="DO16" s="82" t="str">
        <f>IF('Познавательное развитие'!AJ17="","",IF('Познавательное развитие'!AJ17&gt;1.5,"сформирован",IF('Познавательное развитие'!AJ17&lt;0.5,"не сформирован", "в стадии формирования")))</f>
        <v/>
      </c>
      <c r="DP16" s="82" t="str">
        <f>IF('Познавательное развитие'!AK17="","",IF('Познавательное развитие'!AK17&gt;1.5,"сформирован",IF('Познавательное развитие'!AK17&lt;0.5,"не сформирован", "в стадии формирования")))</f>
        <v/>
      </c>
      <c r="DQ16" s="82" t="str">
        <f>IF('Познавательное развитие'!AL17="","",IF('Познавательное развитие'!AL17&gt;1.5,"сформирован",IF('Познавательное развитие'!AL17&lt;0.5,"не сформирован", "в стадии формирования")))</f>
        <v/>
      </c>
      <c r="DR16" s="82" t="str">
        <f>IF('Речевое развитие'!Q16="","",IF('Речевое развитие'!Q16&gt;1.5,"сформирован",IF('Речевое развитие'!Q16&lt;0.5,"не сформирован", "в стадии формирования")))</f>
        <v/>
      </c>
      <c r="DS16" s="82" t="str">
        <f>IF('Речевое развитие'!R16="","",IF('Речевое развитие'!R16&gt;1.5,"сформирован",IF('Речевое развитие'!R16&lt;0.5,"не сформирован", "в стадии формирования")))</f>
        <v/>
      </c>
      <c r="DT16" s="82" t="str">
        <f>IF('Речевое развитие'!S16="","",IF('Речевое развитие'!S16&gt;1.5,"сформирован",IF('Речевое развитие'!S16&lt;0.5,"не сформирован", "в стадии формирования")))</f>
        <v/>
      </c>
      <c r="DU16" s="82" t="str">
        <f>IF('Речевое развитие'!T16="","",IF('Речевое развитие'!T16&gt;1.5,"сформирован",IF('Речевое развитие'!T16&lt;0.5,"не сформирован", "в стадии формирования")))</f>
        <v/>
      </c>
      <c r="DV16" s="82" t="str">
        <f>IF('Речевое развитие'!U16="","",IF('Речевое развитие'!U16&gt;1.5,"сформирован",IF('Речевое развитие'!U16&lt;0.5,"не сформирован", "в стадии формирования")))</f>
        <v/>
      </c>
      <c r="DW16" s="82" t="str">
        <f>IF('Художественно-эстетическое разв'!S17="","",IF('Художественно-эстетическое разв'!S17&gt;1.5,"сформирован",IF('Художественно-эстетическое разв'!S17&lt;0.5,"не сформирован", "в стадии формирования")))</f>
        <v/>
      </c>
      <c r="DX16" s="82" t="str">
        <f>IF('Художественно-эстетическое разв'!T17="","",IF('Художественно-эстетическое разв'!T17&gt;1.5,"сформирован",IF('Художественно-эстетическое разв'!T17&lt;0.5,"не сформирован", "в стадии формирования")))</f>
        <v/>
      </c>
      <c r="DY16" s="82" t="str">
        <f>IF('Физическое развитие'!T16="","",IF('Физическое развитие'!T16&gt;1.5,"сформирован",IF('Физическое развитие'!T16&lt;0.5,"не сформирован", "в стадии формирования")))</f>
        <v/>
      </c>
      <c r="DZ16" s="82" t="str">
        <f>IF('Физическое развитие'!U16="","",IF('Физическое развитие'!U16&gt;1.5,"сформирован",IF('Физическое развитие'!U16&lt;0.5,"не сформирован", "в стадии формирования")))</f>
        <v/>
      </c>
      <c r="EA16" s="82" t="str">
        <f>IF('Физическое развитие'!V16="","",IF('Физическое развитие'!V16&gt;1.5,"сформирован",IF('Физическое развитие'!V16&lt;0.5,"не сформирован", "в стадии формирования")))</f>
        <v/>
      </c>
      <c r="EB16" s="214" t="str">
        <f>IF('Социально-коммуникативное разви'!D17="","",IF('Социально-коммуникативное разви'!E17="","",IF('Социально-коммуникативное разви'!F17="","",IF('Социально-коммуникативное разви'!Q17="","",IF('Социально-коммуникативное разви'!R17="","",IF('Социально-коммуникативное разви'!S17="","",IF('Социально-коммуникативное разви'!T17="","",IF('Социально-коммуникативное разви'!Y17="","",IF('Социально-коммуникативное разви'!Z17="","",IF('Социально-коммуникативное разви'!AU17="","",IF('Социально-коммуникативное разви'!AZ17="","",IF('Социально-коммуникативное разви'!BA17="","",IF('Социально-коммуникативное разви'!BB17="","",IF('Познавательное развитие'!G17="","",IF('Познавательное развитие'!H17="","",IF('Познавательное развитие'!T17="","",IF('Познавательное развитие'!U17="","",IF('Познавательное развитие'!W17="","",IF('Познавательное развитие'!X17="","",IF('Познавательное развитие'!AB17="","",IF('Познавательное развитие'!AC17="","",IF('Познавательное развитие'!AD17="","",IF('Познавательное развитие'!AE17="","",IF('Познавательное развитие'!AF17="","",IF('Познавательное развитие'!AG17="","",IF('Познавательное развитие'!AI17="","",IF('Познавательное развитие'!AJ17="","",IF('Познавательное развитие'!AK17="","",IF('Познавательное развитие'!AL17="","",IF('Речевое развитие'!Q16="","",IF('Речевое развитие'!R16="","",IF('Речевое развитие'!S16="","",IF('Речевое развитие'!T16="","",IF('Речевое развитие'!U16="","",IF('Художественно-эстетическое разв'!S17="","",IF('Художественно-эстетическое разв'!T17="","",IF('Физическое развитие'!T16="","",IF('Физическое развитие'!U16="","",IF('Физическое развитие'!V16="","",('Социально-коммуникативное разви'!D17+'Социально-коммуникативное разви'!E17+'Социально-коммуникативное разви'!F17+'Социально-коммуникативное разви'!Q17+'Социально-коммуникативное разви'!R17+'Социально-коммуникативное разви'!S17+'Социально-коммуникативное разви'!T17+'Социально-коммуникативное разви'!Y17+'Социально-коммуникативное разви'!Z17+'Социально-коммуникативное разви'!AU17+'Социально-коммуникативное разви'!AZ17+'Социально-коммуникативное разви'!BA17+'Социально-коммуникативное разви'!BB17+'Познавательное развитие'!G17+'Познавательное развитие'!H17+'Познавательное развитие'!T17+'Познавательное развитие'!U17+'Познавательное развитие'!W17+'Познавательное развитие'!X17+'Познавательное развитие'!AB17+'Познавательное развитие'!AC17+'Познавательное развитие'!AD17+'Познавательное развитие'!AE17+'Познавательное развитие'!AF17+'Познавательное развитие'!AG17+'Познавательное развитие'!AI17+'Познавательное развитие'!AJ17+'Познавательное развитие'!AK17+'Познавательное развитие'!AL17+'Речевое развитие'!Q16+'Речевое развитие'!R16+'Речевое развитие'!S16+'Речевое развитие'!T16+'Речевое развитие'!U16+'Художественно-эстетическое разв'!S17+'Художественно-эстетическое разв'!T17+'Физическое развитие'!T16+'Физическое развитие'!U16+'Физическое развитие'!V16)/39)))))))))))))))))))))))))))))))))))))))</f>
        <v/>
      </c>
      <c r="EC16" s="82" t="str">
        <f t="shared" si="6"/>
        <v/>
      </c>
    </row>
    <row r="17" spans="1:133" x14ac:dyDescent="0.25">
      <c r="A17" s="89">
        <f>список!A15</f>
        <v>14</v>
      </c>
      <c r="B17" s="82" t="str">
        <f>IF(список!B15="","",список!B15)</f>
        <v/>
      </c>
      <c r="C17" s="82">
        <f>IF(список!C15="","",список!C15)</f>
        <v>0</v>
      </c>
      <c r="D17" s="82" t="str">
        <f>IF('Социально-коммуникативное разви'!AA18="","",IF('Социально-коммуникативное разви'!AA18&gt;1.5,"сформирован",IF('Социально-коммуникативное разви'!AA18&lt;0.5,"не сформирован", "в стадии формирования")))</f>
        <v/>
      </c>
      <c r="E17" s="82" t="str">
        <f>IF('Социально-коммуникативное разви'!AB18="","",IF('Социально-коммуникативное разви'!AB18&gt;1.5,"сформирован",IF('Социально-коммуникативное разви'!AB18&lt;0.5,"не сформирован", "в стадии формирования")))</f>
        <v/>
      </c>
      <c r="F17" s="82" t="str">
        <f>IF('Социально-коммуникативное разви'!AC18="","",IF('Социально-коммуникативное разви'!AC18&gt;1.5,"сформирован",IF('Социально-коммуникативное разви'!AC18&lt;0.5,"не сформирован", "в стадии формирования")))</f>
        <v/>
      </c>
      <c r="G17" s="82" t="str">
        <f>IF('Социально-коммуникативное разви'!AD18="","",IF('Социально-коммуникативное разви'!AD18&gt;1.5,"сформирован",IF('Социально-коммуникативное разви'!AD18&lt;0.5,"не сформирован", "в стадии формирования")))</f>
        <v/>
      </c>
      <c r="H17" s="82" t="str">
        <f>IF('Социально-коммуникативное разви'!AE18="","",IF('Социально-коммуникативное разви'!AE18&gt;1.5,"сформирован",IF('Социально-коммуникативное разви'!AE18&lt;0.5,"не сформирован", "в стадии формирования")))</f>
        <v/>
      </c>
      <c r="I17" s="82" t="str">
        <f>IF('Социально-коммуникативное разви'!AF18="","",IF('Социально-коммуникативное разви'!AF18&gt;1.5,"сформирован",IF('Социально-коммуникативное разви'!AF18&lt;0.5,"не сформирован", "в стадии формирования")))</f>
        <v/>
      </c>
      <c r="J17" s="82" t="str">
        <f>IF('Познавательное развитие'!D18="","",IF('Познавательное развитие'!D18&gt;1.5,"сформирован",IF('Познавательное развитие'!D18&lt;0.5,"не сформирован", "в стадии формирования")))</f>
        <v/>
      </c>
      <c r="K17" s="82" t="str">
        <f>IF('Познавательное развитие'!E18="","",IF('Познавательное развитие'!E18&gt;1.5,"сформирован",IF('Познавательное развитие'!E18&lt;0.5,"не сформирован", "в стадии формирования")))</f>
        <v/>
      </c>
      <c r="L17" s="82" t="str">
        <f>IF('Познавательное развитие'!F18="","",IF('Познавательное развитие'!F18&gt;1.5,"сформирован",IF('Познавательное развитие'!F18&lt;0.5,"не сформирован", "в стадии формирования")))</f>
        <v/>
      </c>
      <c r="M17" s="82" t="str">
        <f>IF('Познавательное развитие'!G18="","",IF('Познавательное развитие'!G18&gt;1.5,"сформирован",IF('Познавательное развитие'!G18&lt;0.5,"не сформирован", "в стадии формирования")))</f>
        <v/>
      </c>
      <c r="N17" s="82" t="str">
        <f>IF('Познавательное развитие'!H18="","",IF('Познавательное развитие'!H18&gt;1.5,"сформирован",IF('Познавательное развитие'!H18&lt;0.5,"не сформирован", "в стадии формирования")))</f>
        <v/>
      </c>
      <c r="O17" s="82" t="str">
        <f>IF('Познавательное развитие'!I18="","",IF('Познавательное развитие'!I18&gt;1.5,"сформирован",IF('Познавательное развитие'!I18&lt;0.5,"не сформирован", "в стадии формирования")))</f>
        <v/>
      </c>
      <c r="P17" s="82" t="str">
        <f>IF('Познавательное развитие'!J18="","",IF('Познавательное развитие'!J18&gt;1.5,"сформирован",IF('Познавательное развитие'!J18&lt;0.5,"не сформирован", "в стадии формирования")))</f>
        <v/>
      </c>
      <c r="Q17" s="82" t="str">
        <f>IF('Познавательное развитие'!K18="","",IF('Познавательное развитие'!K18&gt;1.5,"сформирован",IF('Познавательное развитие'!K18&lt;0.5,"не сформирован", "в стадии формирования")))</f>
        <v/>
      </c>
      <c r="R17" s="82" t="str">
        <f>IF('Художественно-эстетическое разв'!D18="","",IF('Художественно-эстетическое разв'!D18&gt;1.5,"сформирован",IF('Художественно-эстетическое разв'!D18&lt;0.5,"не сформирован", "в стадии формирования")))</f>
        <v/>
      </c>
      <c r="S17" s="82" t="str">
        <f>IF('Художественно-эстетическое разв'!E18="","",IF('Художественно-эстетическое разв'!E18&gt;1.5,"сформирован",IF('Художественно-эстетическое разв'!E18&lt;0.5,"не сформирован", "в стадии формирования")))</f>
        <v/>
      </c>
      <c r="T17" s="82" t="str">
        <f>IF('Художественно-эстетическое разв'!F18="","",IF('Художественно-эстетическое разв'!F18&gt;1.5,"сформирован",IF('Художественно-эстетическое разв'!F18&lt;0.5,"не сформирован", "в стадии формирования")))</f>
        <v/>
      </c>
      <c r="U17" s="82" t="str">
        <f>IF('Художественно-эстетическое разв'!G18="","",IF('Художественно-эстетическое разв'!G18&gt;1.5,"сформирован",IF('Художественно-эстетическое разв'!G18&lt;0.5,"не сформирован", "в стадии формирования")))</f>
        <v/>
      </c>
      <c r="V17" s="82" t="str">
        <f>IF('Художественно-эстетическое разв'!H18="","",IF('Художественно-эстетическое разв'!H18&gt;1.5,"сформирован",IF('Художественно-эстетическое разв'!H18&lt;0.5,"не сформирован", "в стадии формирования")))</f>
        <v/>
      </c>
      <c r="W17" s="82" t="str">
        <f>IF('Художественно-эстетическое разв'!I18="","",IF('Художественно-эстетическое разв'!I18&gt;1.5,"сформирован",IF('Художественно-эстетическое разв'!I18&lt;0.5,"не сформирован", "в стадии формирования")))</f>
        <v/>
      </c>
      <c r="X17" s="82" t="str">
        <f>IF('Художественно-эстетическое разв'!J18="","",IF('Художественно-эстетическое разв'!J18&gt;1.5,"сформирован",IF('Художественно-эстетическое разв'!J18&lt;0.5,"не сформирован", "в стадии формирования")))</f>
        <v/>
      </c>
      <c r="Y17" s="82" t="str">
        <f>IF('Физическое развитие'!W17="","",IF('Физическое развитие'!W17&gt;1.5,"сформирован",IF('Физическое развитие'!W17&lt;0.5,"не сформирован", "в стадии формирования")))</f>
        <v/>
      </c>
      <c r="Z17" s="214" t="str">
        <f>IF('Социально-коммуникативное разви'!AA18="","",IF('Социально-коммуникативное разви'!AF18="","",IF('Социально-коммуникативное разви'!AG18="","",IF('Социально-коммуникативное разви'!AH18="","",IF('Социально-коммуникативное разви'!AJ18="","",IF('Социально-коммуникативное разви'!AK18="","",IF('Познавательное развитие'!D18="","",IF('Познавательное развитие'!I18="","",IF('Познавательное развитие'!M18="","",IF('Познавательное развитие'!N18="","",IF('Познавательное развитие'!O18="","",IF('Познавательное развитие'!P18="","",IF('Познавательное развитие'!Q18="","",IF('Познавательное развитие'!Y18="","",IF('Художественно-эстетическое разв'!D18="","",IF('Художественно-эстетическое разв'!G18="","",IF('Художественно-эстетическое разв'!H18="","",IF('Художественно-эстетическое разв'!I18="","",IF('Физическое развитие'!W17="","",IF('Художественно-эстетическое разв'!L18="","",IF('Художественно-эстетическое разв'!M18="","",IF('Художественно-эстетическое разв'!U18="","",('Социально-коммуникативное разви'!AA18+'Социально-коммуникативное разви'!AF18+'Социально-коммуникативное разви'!AG18+'Социально-коммуникативное разви'!AH18+'Социально-коммуникативное разви'!AJ18+'Социально-коммуникативное разви'!AK18+'Познавательное развитие'!D18+'Познавательное развитие'!I18+'Познавательное развитие'!M18+'Познавательное развитие'!N18+'Познавательное развитие'!O18+'Познавательное развитие'!P18+'Познавательное развитие'!Q18+'Познавательное развитие'!Y18+'Художественно-эстетическое разв'!D18+'Художественно-эстетическое разв'!G18+'Художественно-эстетическое разв'!H18+'Художественно-эстетическое разв'!I18+'Художественно-эстетическое разв'!L18+'Художественно-эстетическое разв'!M18+'Художественно-эстетическое разв'!U18+'Физическое развитие'!W17)/22))))))))))))))))))))))</f>
        <v/>
      </c>
      <c r="AA17" s="82" t="str">
        <f t="shared" si="0"/>
        <v/>
      </c>
      <c r="AB17" s="82" t="str">
        <f>IF('Социально-коммуникативное разви'!G18="","",IF('Социально-коммуникативное разви'!G18&gt;1.5,"сформирован",IF('Социально-коммуникативное разви'!G18&lt;0.5,"не сформирован", "в стадии формирования")))</f>
        <v/>
      </c>
      <c r="AC17" s="82" t="str">
        <f>IF('Социально-коммуникативное разви'!H18="","",IF('Социально-коммуникативное разви'!H18&gt;1.5,"сформирован",IF('Социально-коммуникативное разви'!H18&lt;0.5,"не сформирован", "в стадии формирования")))</f>
        <v/>
      </c>
      <c r="AD17" s="82" t="str">
        <f>IF('Социально-коммуникативное разви'!I18="","",IF('Социально-коммуникативное разви'!I18&gt;1.5,"сформирован",IF('Социально-коммуникативное разви'!I18&lt;0.5,"не сформирован", "в стадии формирования")))</f>
        <v/>
      </c>
      <c r="AE17" s="82" t="str">
        <f>IF('Социально-коммуникативное разви'!J18="","",IF('Социально-коммуникативное разви'!J18&gt;1.5,"сформирован",IF('Социально-коммуникативное разви'!J18&lt;0.5,"не сформирован", "в стадии формирования")))</f>
        <v/>
      </c>
      <c r="AF17" s="82" t="str">
        <f>IF('Социально-коммуникативное разви'!K18="","",IF('Социально-коммуникативное разви'!K18&gt;1.5,"сформирован",IF('Социально-коммуникативное разви'!K18&lt;0.5,"не сформирован", "в стадии формирования")))</f>
        <v/>
      </c>
      <c r="AG17" s="82" t="str">
        <f>IF('Социально-коммуникативное разви'!L18="","",IF('Социально-коммуникативное разви'!L18&gt;1.5,"сформирован",IF('Социально-коммуникативное разви'!L18&lt;0.5,"не сформирован", "в стадии формирования")))</f>
        <v/>
      </c>
      <c r="AH17" s="82" t="str">
        <f>IF('Социально-коммуникативное разви'!M18="","",IF('Социально-коммуникативное разви'!M18&gt;1.5,"сформирован",IF('Социально-коммуникативное разви'!M18&lt;0.5,"не сформирован", "в стадии формирования")))</f>
        <v/>
      </c>
      <c r="AI17" s="82" t="str">
        <f>IF('Познавательное развитие'!V18="","",IF('Познавательное развитие'!V18&gt;1.5,"сформирован",IF('Познавательное развитие'!V18&lt;0.5,"не сформирован", "в стадии формирования")))</f>
        <v/>
      </c>
      <c r="AJ17" s="82" t="str">
        <f>IF('Художественно-эстетическое разв'!Z18="","",IF('Художественно-эстетическое разв'!Z18&gt;1.5,"сформирован",IF('Художественно-эстетическое разв'!Z18&lt;0.5,"не сформирован", "в стадии формирования")))</f>
        <v/>
      </c>
      <c r="AK17" s="82" t="str">
        <f>IF('Художественно-эстетическое разв'!AA18="","",IF('Художественно-эстетическое разв'!AA18&gt;1.5,"сформирован",IF('Художественно-эстетическое разв'!AA18&lt;0.5,"не сформирован", "в стадии формирования")))</f>
        <v/>
      </c>
      <c r="AL17" s="214" t="str">
        <f>IF('Социально-коммуникативное разви'!G18="","",IF('Социально-коммуникативное разви'!H18="","",IF('Социально-коммуникативное разви'!I18="","",IF('Социально-коммуникативное разви'!J18="","",IF('Социально-коммуникативное разви'!K18="","",IF('Социально-коммуникативное разви'!L18="","",IF('Социально-коммуникативное разви'!X18="","",IF('Познавательное развитие'!V18="","",IF('Художественно-эстетическое разв'!Z18="","",IF('Художественно-эстетическое разв'!AE18="","",('Социально-коммуникативное разви'!G18+'Социально-коммуникативное разви'!H18+'Социально-коммуникативное разви'!I18+'Социально-коммуникативное разви'!J18+'Социально-коммуникативное разви'!K18+'Социально-коммуникативное разви'!L18+'Социально-коммуникативное разви'!X18+'Познавательное развитие'!V18+'Художественно-эстетическое разв'!Z18+'Художественно-эстетическое разв'!AE18)/10))))))))))</f>
        <v/>
      </c>
      <c r="AM17" s="82" t="str">
        <f t="shared" si="1"/>
        <v/>
      </c>
      <c r="AN17" s="82" t="str">
        <f>IF('Социально-коммуникативное разви'!U18="","",IF('Социально-коммуникативное разви'!U18&gt;1.5,"сформирован",IF('Социально-коммуникативное разви'!U18&lt;0.5,"не сформирован", "в стадии формирования")))</f>
        <v/>
      </c>
      <c r="AO17" s="82" t="str">
        <f>IF('Социально-коммуникативное разви'!V18="","",IF('Социально-коммуникативное разви'!V18&gt;1.5,"сформирован",IF('Социально-коммуникативное разви'!V18&lt;0.5,"не сформирован", "в стадии формирования")))</f>
        <v/>
      </c>
      <c r="AP17" s="82" t="str">
        <f>IF('Социально-коммуникативное разви'!W18="","",IF('Социально-коммуникативное разви'!W18&gt;1.5,"сформирован",IF('Социально-коммуникативное разви'!W18&lt;0.5,"не сформирован", "в стадии формирования")))</f>
        <v/>
      </c>
      <c r="AQ17" s="82" t="str">
        <f>IF('Художественно-эстетическое разв'!Y18="","",IF('Художественно-эстетическое разв'!Y18&gt;1.5,"сформирован",IF('Художественно-эстетическое разв'!Y18&lt;0.5,"не сформирован", "в стадии формирования")))</f>
        <v/>
      </c>
      <c r="AR17" s="82" t="str">
        <f>IF('Художественно-эстетическое разв'!Z18="","",IF('Художественно-эстетическое разв'!Z18&gt;1.5,"сформирован",IF('Художественно-эстетическое разв'!Z18&lt;0.5,"не сформирован", "в стадии формирования")))</f>
        <v/>
      </c>
      <c r="AS17" s="214" t="str">
        <f>IF('Социально-коммуникативное разви'!U18="","",IF('Социально-коммуникативное разви'!V18="","",IF('Социально-коммуникативное разви'!W18="","",IF('Художественно-эстетическое разв'!AC18="","",IF('Художественно-эстетическое разв'!AD18="","",('Социально-коммуникативное разви'!U18+'Социально-коммуникативное разви'!V18+'Социально-коммуникативное разви'!W18+'Художественно-эстетическое разв'!AC18+'Художественно-эстетическое разв'!AD18)/5)))))</f>
        <v/>
      </c>
      <c r="AT17" s="82" t="str">
        <f t="shared" si="2"/>
        <v/>
      </c>
      <c r="AU17" s="82" t="str">
        <f>IF('Речевое развитие'!D17="","",IF('Речевое развитие'!D17&gt;1.5,"сформирован",IF('Речевое развитие'!D17&lt;0.5,"не сформирован", "в стадии формирования")))</f>
        <v/>
      </c>
      <c r="AV17" s="82" t="str">
        <f>IF('Речевое развитие'!E17="","",IF('Речевое развитие'!E17&gt;1.5,"сформирован",IF('Речевое развитие'!E17&lt;0.5,"не сформирован", "в стадии формирования")))</f>
        <v/>
      </c>
      <c r="AW17" s="82" t="str">
        <f>IF('Речевое развитие'!F17="","",IF('Речевое развитие'!F17&gt;1.5,"сформирован",IF('Речевое развитие'!F17&lt;0.5,"не сформирован", "в стадии формирования")))</f>
        <v/>
      </c>
      <c r="AX17" s="82" t="str">
        <f>IF('Речевое развитие'!G17="","",IF('Речевое развитие'!G17&gt;1.5,"сформирован",IF('Речевое развитие'!G17&lt;0.5,"не сформирован", "в стадии формирования")))</f>
        <v/>
      </c>
      <c r="AY17" s="82" t="str">
        <f>IF('Речевое развитие'!H17="","",IF('Речевое развитие'!H17&gt;1.5,"сформирован",IF('Речевое развитие'!H17&lt;0.5,"не сформирован", "в стадии формирования")))</f>
        <v/>
      </c>
      <c r="AZ17" s="82" t="str">
        <f>IF('Речевое развитие'!I17="","",IF('Речевое развитие'!I17&gt;1.5,"сформирован",IF('Речевое развитие'!I17&lt;0.5,"не сформирован", "в стадии формирования")))</f>
        <v/>
      </c>
      <c r="BA17" s="82" t="str">
        <f>IF('Речевое развитие'!J17="","",IF('Речевое развитие'!J17&gt;1.5,"сформирован",IF('Речевое развитие'!J17&lt;0.5,"не сформирован", "в стадии формирования")))</f>
        <v/>
      </c>
      <c r="BB17" s="82" t="str">
        <f>IF('Речевое развитие'!K17="","",IF('Речевое развитие'!K17&gt;1.5,"сформирован",IF('Речевое развитие'!K17&lt;0.5,"не сформирован", "в стадии формирования")))</f>
        <v/>
      </c>
      <c r="BC17" s="82" t="str">
        <f>IF('Речевое развитие'!L17="","",IF('Речевое развитие'!L17&gt;1.5,"сформирован",IF('Речевое развитие'!L17&lt;0.5,"не сформирован", "в стадии формирования")))</f>
        <v/>
      </c>
      <c r="BD17" s="82" t="str">
        <f>IF('Речевое развитие'!M17="","",IF('Речевое развитие'!M17&gt;1.5,"сформирован",IF('Речевое развитие'!M17&lt;0.5,"не сформирован", "в стадии формирования")))</f>
        <v/>
      </c>
      <c r="BE17" s="82" t="str">
        <f>IF('Речевое развитие'!N17="","",IF('Речевое развитие'!N17&gt;1.5,"сформирован",IF('Речевое развитие'!N17&lt;0.5,"не сформирован", "в стадии формирования")))</f>
        <v/>
      </c>
      <c r="BF17" s="214" t="str">
        <f>IF('Речевое развитие'!D17="","",IF('Речевое развитие'!E17="","",IF('Речевое развитие'!F17="","",IF('Речевое развитие'!G17="","",IF('Речевое развитие'!H17="","",IF('Речевое развитие'!I17="","",IF('Речевое развитие'!J17="","",IF('Речевое развитие'!K17="","",IF('Речевое развитие'!L17="","",IF('Речевое развитие'!M17="","",IF('Речевое развитие'!N17="","",('Речевое развитие'!D17+'Речевое развитие'!E17+'Речевое развитие'!F17+'Речевое развитие'!G17+'Речевое развитие'!H17+'Речевое развитие'!I17+'Речевое развитие'!J17+'Речевое развитие'!K17+'Речевое развитие'!L17+'Речевое развитие'!M17+'Речевое развитие'!N17)/11)))))))))))</f>
        <v/>
      </c>
      <c r="BG17" s="82" t="str">
        <f t="shared" si="3"/>
        <v/>
      </c>
      <c r="BH17" s="82" t="str">
        <f>IF('Художественно-эстетическое разв'!Y18="","",IF('Художественно-эстетическое разв'!Y18&gt;1.5,"сформирован",IF('Художественно-эстетическое разв'!Y18&lt;0.5,"не сформирован", "в стадии формирования")))</f>
        <v/>
      </c>
      <c r="BI17" s="82" t="str">
        <f>IF('Физическое развитие'!D17="","",IF('Физическое развитие'!D17&gt;1.5,"сформирован",IF('Физическое развитие'!D17&lt;0.5,"не сформирован", "в стадии формирования")))</f>
        <v/>
      </c>
      <c r="BJ17" s="82" t="str">
        <f>IF('Физическое развитие'!E17="","",IF('Физическое развитие'!E17&gt;1.5,"сформирован",IF('Физическое развитие'!E17&lt;0.5,"не сформирован", "в стадии формирования")))</f>
        <v/>
      </c>
      <c r="BK17" s="82" t="str">
        <f>IF('Физическое развитие'!F17="","",IF('Физическое развитие'!F17&gt;1.5,"сформирован",IF('Физическое развитие'!F17&lt;0.5,"не сформирован", "в стадии формирования")))</f>
        <v/>
      </c>
      <c r="BL17" s="82" t="str">
        <f>IF('Физическое развитие'!G17="","",IF('Физическое развитие'!G17&gt;1.5,"сформирован",IF('Физическое развитие'!G17&lt;0.5,"не сформирован", "в стадии формирования")))</f>
        <v/>
      </c>
      <c r="BM17" s="82" t="str">
        <f>IF('Физическое развитие'!H17="","",IF('Физическое развитие'!H17&gt;1.5,"сформирован",IF('Физическое развитие'!H17&lt;0.5,"не сформирован", "в стадии формирования")))</f>
        <v/>
      </c>
      <c r="BN17" s="82" t="str">
        <f>IF('Физическое развитие'!I17="","",IF('Физическое развитие'!I17&gt;1.5,"сформирован",IF('Физическое развитие'!I17&lt;0.5,"не сформирован", "в стадии формирования")))</f>
        <v/>
      </c>
      <c r="BO17" s="82" t="str">
        <f>IF('Физическое развитие'!J17="","",IF('Физическое развитие'!J17&gt;1.5,"сформирован",IF('Физическое развитие'!J17&lt;0.5,"не сформирован", "в стадии формирования")))</f>
        <v/>
      </c>
      <c r="BP17" s="82" t="str">
        <f>IF('Физическое развитие'!K17="","",IF('Физическое развитие'!K17&gt;1.5,"сформирован",IF('Физическое развитие'!K17&lt;0.5,"не сформирован", "в стадии формирования")))</f>
        <v/>
      </c>
      <c r="BQ17" s="82" t="str">
        <f>IF('Физическое развитие'!L17="","",IF('Физическое развитие'!L17&gt;1.5,"сформирован",IF('Физическое развитие'!L17&lt;0.5,"не сформирован", "в стадии формирования")))</f>
        <v/>
      </c>
      <c r="BR17" s="82" t="str">
        <f>IF('Физическое развитие'!M17="","",IF('Физическое развитие'!M17&gt;1.5,"сформирован",IF('Физическое развитие'!M17&lt;0.5,"не сформирован", "в стадии формирования")))</f>
        <v/>
      </c>
      <c r="BS17" s="82" t="str">
        <f>IF('Физическое развитие'!N17="","",IF('Физическое развитие'!N17&gt;1.5,"сформирован",IF('Физическое развитие'!N17&lt;0.5,"не сформирован", "в стадии формирования")))</f>
        <v/>
      </c>
      <c r="BT17" s="82" t="str">
        <f>IF('Физическое развитие'!O17="","",IF('Физическое развитие'!O17&gt;1.5,"сформирован",IF('Физическое развитие'!O17&lt;0.5,"не сформирован", "в стадии формирования")))</f>
        <v/>
      </c>
      <c r="BU17" s="82" t="str">
        <f>IF('Физическое развитие'!P17="","",IF('Физическое развитие'!P17&gt;1.5,"сформирован",IF('Физическое развитие'!P17&lt;0.5,"не сформирован", "в стадии формирования")))</f>
        <v/>
      </c>
      <c r="BV17" s="214" t="str">
        <f>IF('Художественно-эстетическое разв'!Y18="","",IF('Физическое развитие'!D17="","",IF('Физическое развитие'!E17="","",IF('Физическое развитие'!F17="","",IF('Физическое развитие'!H17="","",IF('Физическое развитие'!I17="","",IF('Физическое развитие'!J17="","",IF('Физическое развитие'!L17="","",IF('Физическое развитие'!M17="","",IF('Физическое развитие'!G17="","",IF('Физическое развитие'!N17="","",IF('Физическое развитие'!O17="","",IF('Физическое развитие'!P17="","",IF('Физическое развитие'!Q17="","",('Художественно-эстетическое разв'!Y18+'Физическое развитие'!D17+'Физическое развитие'!E17+'Физическое развитие'!F17+'Физическое развитие'!H17+'Физическое развитие'!I17+'Физическое развитие'!J17+'Физическое развитие'!L17+'Физическое развитие'!M17+'Физическое развитие'!G17+'Физическое развитие'!N17+'Физическое развитие'!O17+'Физическое развитие'!P17+'Физическое развитие'!Q17)/14))))))))))))))</f>
        <v/>
      </c>
      <c r="BW17" s="82" t="str">
        <f t="shared" si="4"/>
        <v/>
      </c>
      <c r="BX17" s="82" t="str">
        <f>IF('Социально-коммуникативное разви'!M18="","",IF('Социально-коммуникативное разви'!M18&gt;1.5,"сформирован",IF('Социально-коммуникативное разви'!M18&lt;0.5,"не сформирован", "в стадии формирования")))</f>
        <v/>
      </c>
      <c r="BY17" s="82" t="str">
        <f>IF('Социально-коммуникативное разви'!N18="","",IF('Социально-коммуникативное разви'!N18&gt;1.5,"сформирован",IF('Социально-коммуникативное разви'!N18&lt;0.5,"не сформирован", "в стадии формирования")))</f>
        <v/>
      </c>
      <c r="BZ17" s="82" t="str">
        <f>IF('Социально-коммуникативное разви'!O18="","",IF('Социально-коммуникативное разви'!O18&gt;1.5,"сформирован",IF('Социально-коммуникативное разви'!O18&lt;0.5,"не сформирован", "в стадии формирования")))</f>
        <v/>
      </c>
      <c r="CA17" s="82" t="str">
        <f>IF('Социально-коммуникативное разви'!P18="","",IF('Социально-коммуникативное разви'!P18&gt;1.5,"сформирован",IF('Социально-коммуникативное разви'!P18&lt;0.5,"не сформирован", "в стадии формирования")))</f>
        <v/>
      </c>
      <c r="CB17" s="82" t="str">
        <f>IF('Социально-коммуникативное разви'!Q18="","",IF('Социально-коммуникативное разви'!Q18&gt;1.5,"сформирован",IF('Социально-коммуникативное разви'!Q18&lt;0.5,"не сформирован", "в стадии формирования")))</f>
        <v/>
      </c>
      <c r="CC17" s="82" t="str">
        <f>IF('Социально-коммуникативное разви'!R18="","",IF('Социально-коммуникативное разви'!R18&gt;1.5,"сформирован",IF('Социально-коммуникативное разви'!R18&lt;0.5,"не сформирован", "в стадии формирования")))</f>
        <v/>
      </c>
      <c r="CD17" s="82" t="str">
        <f>IF('Социально-коммуникативное разви'!S18="","",IF('Социально-коммуникативное разви'!S18&gt;1.5,"сформирован",IF('Социально-коммуникативное разви'!S18&lt;0.5,"не сформирован", "в стадии формирования")))</f>
        <v/>
      </c>
      <c r="CE17" s="82" t="str">
        <f>IF('Социально-коммуникативное разви'!T18="","",IF('Социально-коммуникативное разви'!T18&gt;1.5,"сформирован",IF('Социально-коммуникативное разви'!T18&lt;0.5,"не сформирован", "в стадии формирования")))</f>
        <v/>
      </c>
      <c r="CF17" s="82" t="str">
        <f>IF('Социально-коммуникативное разви'!U18="","",IF('Социально-коммуникативное разви'!U18&gt;1.5,"сформирован",IF('Социально-коммуникативное разви'!U18&lt;0.5,"не сформирован", "в стадии формирования")))</f>
        <v/>
      </c>
      <c r="CG17" s="82" t="str">
        <f>IF('Социально-коммуникативное разви'!V18="","",IF('Социально-коммуникативное разви'!V18&gt;1.5,"сформирован",IF('Социально-коммуникативное разви'!V18&lt;0.5,"не сформирован", "в стадии формирования")))</f>
        <v/>
      </c>
      <c r="CH17" s="82" t="str">
        <f>IF('Социально-коммуникативное разви'!W18="","",IF('Социально-коммуникативное разви'!W18&gt;1.5,"сформирован",IF('Социально-коммуникативное разви'!W18&lt;0.5,"не сформирован", "в стадии формирования")))</f>
        <v/>
      </c>
      <c r="CI17" s="82" t="str">
        <f>IF('Социально-коммуникативное разви'!X18="","",IF('Социально-коммуникативное разви'!X18&gt;1.5,"сформирован",IF('Социально-коммуникативное разви'!X18&lt;0.5,"не сформирован", "в стадии формирования")))</f>
        <v/>
      </c>
      <c r="CJ17" s="82" t="str">
        <f>IF('Социально-коммуникативное разви'!Y18="","",IF('Социально-коммуникативное разви'!Y18&gt;1.5,"сформирован",IF('Социально-коммуникативное разви'!Y18&lt;0.5,"не сформирован", "в стадии формирования")))</f>
        <v/>
      </c>
      <c r="CK17" s="82" t="str">
        <f>IF('Социально-коммуникативное разви'!Z18="","",IF('Социально-коммуникативное разви'!Z18&gt;1.5,"сформирован",IF('Социально-коммуникативное разви'!Z18&lt;0.5,"не сформирован", "в стадии формирования")))</f>
        <v/>
      </c>
      <c r="CL17" s="82" t="str">
        <f>IF('Физическое развитие'!K17="","",IF('Физическое развитие'!K17&gt;1.5,"сформирован",IF('Физическое развитие'!K17&lt;0.5,"не сформирован", "в стадии формирования")))</f>
        <v/>
      </c>
      <c r="CM17" s="214" t="str">
        <f>IF('Социально-коммуникативное разви'!M18="","",IF('Социально-коммуникативное разви'!N18="","",IF('Социально-коммуникативное разви'!AI18="","",IF('Социально-коммуникативное разви'!AN18="","",IF('Социально-коммуникативное разви'!AO18="","",IF('Социально-коммуникативное разви'!AP18="","",IF('Социально-коммуникативное разви'!AQ18="","",IF('Социально-коммуникативное разви'!AR18="","",IF('Социально-коммуникативное разви'!AS18="","",IF('Социально-коммуникативное разви'!AT18="","",IF('Социально-коммуникативное разви'!AV18="","",IF('Социально-коммуникативное разви'!AW18="","",IF('Социально-коммуникативное разви'!AX18="","",IF('Социально-коммуникативное разви'!AY18="","",IF('Физическое развитие'!K17="","",('Социально-коммуникативное разви'!M18+'Социально-коммуникативное разви'!N18+'Социально-коммуникативное разви'!AI18+'Социально-коммуникативное разви'!AN18+'Социально-коммуникативное разви'!AO18+'Социально-коммуникативное разви'!AP18+'Социально-коммуникативное разви'!AQ18+'Социально-коммуникативное разви'!AR18+'Социально-коммуникативное разви'!AS18+'Социально-коммуникативное разви'!AT18+'Социально-коммуникативное разви'!AV18+'Социально-коммуникативное разви'!AW18+'Социально-коммуникативное разви'!AX18+'Социально-коммуникативное разви'!AY18+'Физическое развитие'!K17)/15)))))))))))))))</f>
        <v/>
      </c>
      <c r="CN17" s="82" t="str">
        <f t="shared" si="5"/>
        <v/>
      </c>
      <c r="CO17" s="82" t="str">
        <f>IF('Социально-коммуникативное разви'!D18="","",IF('Социально-коммуникативное разви'!D18&gt;1.5,"сформирован",IF('Социально-коммуникативное разви'!D18&lt;0.5,"не сформирован", "в стадии формирования")))</f>
        <v/>
      </c>
      <c r="CP17" s="82" t="str">
        <f>IF('Социально-коммуникативное разви'!E18="","",IF('Социально-коммуникативное разви'!E18&gt;1.5,"сформирован",IF('Социально-коммуникативное разви'!E18&lt;0.5,"не сформирован", "в стадии формирования")))</f>
        <v/>
      </c>
      <c r="CQ17" s="82" t="str">
        <f>IF('Социально-коммуникативное разви'!F18="","",IF('Социально-коммуникативное разви'!F18&gt;1.5,"сформирован",IF('Социально-коммуникативное разви'!F18&lt;0.5,"не сформирован", "в стадии формирования")))</f>
        <v/>
      </c>
      <c r="CR17" s="82" t="str">
        <f>IF('Социально-коммуникативное разви'!Q18="","",IF('Социально-коммуникативное разви'!Q18&gt;1.5,"сформирован",IF('Социально-коммуникативное разви'!Q18&lt;0.5,"не сформирован", "в стадии формирования")))</f>
        <v/>
      </c>
      <c r="CS17" s="82" t="str">
        <f>IF('Социально-коммуникативное разви'!R18="","",IF('Социально-коммуникативное разви'!R18&gt;1.5,"сформирован",IF('Социально-коммуникативное разви'!R18&lt;0.5,"не сформирован", "в стадии формирования")))</f>
        <v/>
      </c>
      <c r="CT17" s="82" t="str">
        <f>IF('Социально-коммуникативное разви'!S18="","",IF('Социально-коммуникативное разви'!S18&gt;1.5,"сформирован",IF('Социально-коммуникативное разви'!S18&lt;0.5,"не сформирован", "в стадии формирования")))</f>
        <v/>
      </c>
      <c r="CU17" s="82" t="str">
        <f>IF('Социально-коммуникативное разви'!T18="","",IF('Социально-коммуникативное разви'!T18&gt;1.5,"сформирован",IF('Социально-коммуникативное разви'!T18&lt;0.5,"не сформирован", "в стадии формирования")))</f>
        <v/>
      </c>
      <c r="CV17" s="82" t="str">
        <f>IF('Социально-коммуникативное разви'!Y18="","",IF('Социально-коммуникативное разви'!Y18&gt;1.5,"сформирован",IF('Социально-коммуникативное разви'!Y18&lt;0.5,"не сформирован", "в стадии формирования")))</f>
        <v/>
      </c>
      <c r="CW17" s="82" t="str">
        <f>IF('Социально-коммуникативное разви'!Z18="","",IF('Социально-коммуникативное разви'!Z18&gt;1.5,"сформирован",IF('Социально-коммуникативное разви'!Z18&lt;0.5,"не сформирован", "в стадии формирования")))</f>
        <v/>
      </c>
      <c r="CX17" s="82" t="str">
        <f>IF('Социально-коммуникативное разви'!AU18="","",IF('Социально-коммуникативное разви'!AU18&gt;1.5,"сформирован",IF('Социально-коммуникативное разви'!AU18&lt;0.5,"не сформирован", "в стадии формирования")))</f>
        <v/>
      </c>
      <c r="CY17" s="82" t="str">
        <f>IF('Социально-коммуникативное разви'!AZ18="","",IF('Социально-коммуникативное разви'!AZ18&gt;1.5,"сформирован",IF('Социально-коммуникативное разви'!AZ18&lt;0.5,"не сформирован", "в стадии формирования")))</f>
        <v/>
      </c>
      <c r="CZ17" s="82" t="str">
        <f>IF('Социально-коммуникативное разви'!BA18="","",IF('Социально-коммуникативное разви'!BA18&gt;1.5,"сформирован",IF('Социально-коммуникативное разви'!BA18&lt;0.5,"не сформирован", "в стадии формирования")))</f>
        <v/>
      </c>
      <c r="DA17" s="82" t="str">
        <f>IF('Социально-коммуникативное разви'!BB18="","",IF('Социально-коммуникативное разви'!BB18&gt;1.5,"сформирован",IF('Социально-коммуникативное разви'!BB18&lt;0.5,"не сформирован", "в стадии формирования")))</f>
        <v/>
      </c>
      <c r="DB17" s="82" t="str">
        <f>IF('Познавательное развитие'!G18="","",IF('Познавательное развитие'!G18&gt;1.5,"сформирован",IF('Познавательное развитие'!G18&lt;0.5,"не сформирован", "в стадии формирования")))</f>
        <v/>
      </c>
      <c r="DC17" s="82" t="str">
        <f>IF('Познавательное развитие'!H18="","",IF('Познавательное развитие'!H18&gt;1.5,"сформирован",IF('Познавательное развитие'!H18&lt;0.5,"не сформирован", "в стадии формирования")))</f>
        <v/>
      </c>
      <c r="DD17" s="82" t="str">
        <f>IF('Познавательное развитие'!T18="","",IF('Познавательное развитие'!T18&gt;1.5,"сформирован",IF('Познавательное развитие'!T18&lt;0.5,"не сформирован", "в стадии формирования")))</f>
        <v/>
      </c>
      <c r="DE17" s="82" t="str">
        <f>IF('Познавательное развитие'!U18="","",IF('Познавательное развитие'!U18&gt;1.5,"сформирован",IF('Познавательное развитие'!U18&lt;0.5,"не сформирован", "в стадии формирования")))</f>
        <v/>
      </c>
      <c r="DF17" s="82" t="str">
        <f>IF('Познавательное развитие'!W18="","",IF('Познавательное развитие'!W18&gt;1.5,"сформирован",IF('Познавательное развитие'!W18&lt;0.5,"не сформирован", "в стадии формирования")))</f>
        <v/>
      </c>
      <c r="DG17" s="82" t="str">
        <f>IF('Познавательное развитие'!X18="","",IF('Познавательное развитие'!X18&gt;1.5,"сформирован",IF('Познавательное развитие'!X18&lt;0.5,"не сформирован", "в стадии формирования")))</f>
        <v/>
      </c>
      <c r="DH17" s="82" t="str">
        <f>IF('Познавательное развитие'!AB18="","",IF('Познавательное развитие'!AB18&gt;1.5,"сформирован",IF('Познавательное развитие'!AB18&lt;0.5,"не сформирован", "в стадии формирования")))</f>
        <v/>
      </c>
      <c r="DI17" s="82" t="str">
        <f>IF('Познавательное развитие'!AC18="","",IF('Познавательное развитие'!AC18&gt;1.5,"сформирован",IF('Познавательное развитие'!AC18&lt;0.5,"не сформирован", "в стадии формирования")))</f>
        <v/>
      </c>
      <c r="DJ17" s="82" t="str">
        <f>IF('Познавательное развитие'!AD18="","",IF('Познавательное развитие'!AD18&gt;1.5,"сформирован",IF('Познавательное развитие'!AD18&lt;0.5,"не сформирован", "в стадии формирования")))</f>
        <v/>
      </c>
      <c r="DK17" s="82" t="str">
        <f>IF('Познавательное развитие'!AE18="","",IF('Познавательное развитие'!AE18&gt;1.5,"сформирован",IF('Познавательное развитие'!AE18&lt;0.5,"не сформирован", "в стадии формирования")))</f>
        <v/>
      </c>
      <c r="DL17" s="82" t="str">
        <f>IF('Познавательное развитие'!AF18="","",IF('Познавательное развитие'!AF18&gt;1.5,"сформирован",IF('Познавательное развитие'!AF18&lt;0.5,"не сформирован", "в стадии формирования")))</f>
        <v/>
      </c>
      <c r="DM17" s="82" t="str">
        <f>IF('Познавательное развитие'!AG18="","",IF('Познавательное развитие'!AG18&gt;1.5,"сформирован",IF('Познавательное развитие'!AG18&lt;0.5,"не сформирован", "в стадии формирования")))</f>
        <v/>
      </c>
      <c r="DN17" s="82" t="str">
        <f>IF('Познавательное развитие'!AI18="","",IF('Познавательное развитие'!AI18&gt;1.5,"сформирован",IF('Познавательное развитие'!AI18&lt;0.5,"не сформирован", "в стадии формирования")))</f>
        <v/>
      </c>
      <c r="DO17" s="82" t="str">
        <f>IF('Познавательное развитие'!AJ18="","",IF('Познавательное развитие'!AJ18&gt;1.5,"сформирован",IF('Познавательное развитие'!AJ18&lt;0.5,"не сформирован", "в стадии формирования")))</f>
        <v/>
      </c>
      <c r="DP17" s="82" t="str">
        <f>IF('Познавательное развитие'!AK18="","",IF('Познавательное развитие'!AK18&gt;1.5,"сформирован",IF('Познавательное развитие'!AK18&lt;0.5,"не сформирован", "в стадии формирования")))</f>
        <v/>
      </c>
      <c r="DQ17" s="82" t="str">
        <f>IF('Познавательное развитие'!AL18="","",IF('Познавательное развитие'!AL18&gt;1.5,"сформирован",IF('Познавательное развитие'!AL18&lt;0.5,"не сформирован", "в стадии формирования")))</f>
        <v/>
      </c>
      <c r="DR17" s="82" t="str">
        <f>IF('Речевое развитие'!Q17="","",IF('Речевое развитие'!Q17&gt;1.5,"сформирован",IF('Речевое развитие'!Q17&lt;0.5,"не сформирован", "в стадии формирования")))</f>
        <v/>
      </c>
      <c r="DS17" s="82" t="str">
        <f>IF('Речевое развитие'!R17="","",IF('Речевое развитие'!R17&gt;1.5,"сформирован",IF('Речевое развитие'!R17&lt;0.5,"не сформирован", "в стадии формирования")))</f>
        <v/>
      </c>
      <c r="DT17" s="82" t="str">
        <f>IF('Речевое развитие'!S17="","",IF('Речевое развитие'!S17&gt;1.5,"сформирован",IF('Речевое развитие'!S17&lt;0.5,"не сформирован", "в стадии формирования")))</f>
        <v/>
      </c>
      <c r="DU17" s="82" t="str">
        <f>IF('Речевое развитие'!T17="","",IF('Речевое развитие'!T17&gt;1.5,"сформирован",IF('Речевое развитие'!T17&lt;0.5,"не сформирован", "в стадии формирования")))</f>
        <v/>
      </c>
      <c r="DV17" s="82" t="str">
        <f>IF('Речевое развитие'!U17="","",IF('Речевое развитие'!U17&gt;1.5,"сформирован",IF('Речевое развитие'!U17&lt;0.5,"не сформирован", "в стадии формирования")))</f>
        <v/>
      </c>
      <c r="DW17" s="82" t="str">
        <f>IF('Художественно-эстетическое разв'!S18="","",IF('Художественно-эстетическое разв'!S18&gt;1.5,"сформирован",IF('Художественно-эстетическое разв'!S18&lt;0.5,"не сформирован", "в стадии формирования")))</f>
        <v/>
      </c>
      <c r="DX17" s="82" t="str">
        <f>IF('Художественно-эстетическое разв'!T18="","",IF('Художественно-эстетическое разв'!T18&gt;1.5,"сформирован",IF('Художественно-эстетическое разв'!T18&lt;0.5,"не сформирован", "в стадии формирования")))</f>
        <v/>
      </c>
      <c r="DY17" s="82" t="str">
        <f>IF('Физическое развитие'!T17="","",IF('Физическое развитие'!T17&gt;1.5,"сформирован",IF('Физическое развитие'!T17&lt;0.5,"не сформирован", "в стадии формирования")))</f>
        <v/>
      </c>
      <c r="DZ17" s="82" t="str">
        <f>IF('Физическое развитие'!U17="","",IF('Физическое развитие'!U17&gt;1.5,"сформирован",IF('Физическое развитие'!U17&lt;0.5,"не сформирован", "в стадии формирования")))</f>
        <v/>
      </c>
      <c r="EA17" s="82" t="str">
        <f>IF('Физическое развитие'!V17="","",IF('Физическое развитие'!V17&gt;1.5,"сформирован",IF('Физическое развитие'!V17&lt;0.5,"не сформирован", "в стадии формирования")))</f>
        <v/>
      </c>
      <c r="EB17" s="214" t="str">
        <f>IF('Социально-коммуникативное разви'!D18="","",IF('Социально-коммуникативное разви'!E18="","",IF('Социально-коммуникативное разви'!F18="","",IF('Социально-коммуникативное разви'!Q18="","",IF('Социально-коммуникативное разви'!R18="","",IF('Социально-коммуникативное разви'!S18="","",IF('Социально-коммуникативное разви'!T18="","",IF('Социально-коммуникативное разви'!Y18="","",IF('Социально-коммуникативное разви'!Z18="","",IF('Социально-коммуникативное разви'!AU18="","",IF('Социально-коммуникативное разви'!AZ18="","",IF('Социально-коммуникативное разви'!BA18="","",IF('Социально-коммуникативное разви'!BB18="","",IF('Познавательное развитие'!G18="","",IF('Познавательное развитие'!H18="","",IF('Познавательное развитие'!T18="","",IF('Познавательное развитие'!U18="","",IF('Познавательное развитие'!W18="","",IF('Познавательное развитие'!X18="","",IF('Познавательное развитие'!AB18="","",IF('Познавательное развитие'!AC18="","",IF('Познавательное развитие'!AD18="","",IF('Познавательное развитие'!AE18="","",IF('Познавательное развитие'!AF18="","",IF('Познавательное развитие'!AG18="","",IF('Познавательное развитие'!AI18="","",IF('Познавательное развитие'!AJ18="","",IF('Познавательное развитие'!AK18="","",IF('Познавательное развитие'!AL18="","",IF('Речевое развитие'!Q17="","",IF('Речевое развитие'!R17="","",IF('Речевое развитие'!S17="","",IF('Речевое развитие'!T17="","",IF('Речевое развитие'!U17="","",IF('Художественно-эстетическое разв'!S18="","",IF('Художественно-эстетическое разв'!T18="","",IF('Физическое развитие'!T17="","",IF('Физическое развитие'!U17="","",IF('Физическое развитие'!V17="","",('Социально-коммуникативное разви'!D18+'Социально-коммуникативное разви'!E18+'Социально-коммуникативное разви'!F18+'Социально-коммуникативное разви'!Q18+'Социально-коммуникативное разви'!R18+'Социально-коммуникативное разви'!S18+'Социально-коммуникативное разви'!T18+'Социально-коммуникативное разви'!Y18+'Социально-коммуникативное разви'!Z18+'Социально-коммуникативное разви'!AU18+'Социально-коммуникативное разви'!AZ18+'Социально-коммуникативное разви'!BA18+'Социально-коммуникативное разви'!BB18+'Познавательное развитие'!G18+'Познавательное развитие'!H18+'Познавательное развитие'!T18+'Познавательное развитие'!U18+'Познавательное развитие'!W18+'Познавательное развитие'!X18+'Познавательное развитие'!AB18+'Познавательное развитие'!AC18+'Познавательное развитие'!AD18+'Познавательное развитие'!AE18+'Познавательное развитие'!AF18+'Познавательное развитие'!AG18+'Познавательное развитие'!AI18+'Познавательное развитие'!AJ18+'Познавательное развитие'!AK18+'Познавательное развитие'!AL18+'Речевое развитие'!Q17+'Речевое развитие'!R17+'Речевое развитие'!S17+'Речевое развитие'!T17+'Речевое развитие'!U17+'Художественно-эстетическое разв'!S18+'Художественно-эстетическое разв'!T18+'Физическое развитие'!T17+'Физическое развитие'!U17+'Физическое развитие'!V17)/39)))))))))))))))))))))))))))))))))))))))</f>
        <v/>
      </c>
      <c r="EC17" s="82" t="str">
        <f t="shared" si="6"/>
        <v/>
      </c>
    </row>
    <row r="18" spans="1:133" x14ac:dyDescent="0.25">
      <c r="A18" s="89">
        <f>список!A16</f>
        <v>15</v>
      </c>
      <c r="B18" s="82" t="str">
        <f>IF(список!B16="","",список!B16)</f>
        <v/>
      </c>
      <c r="C18" s="82">
        <f>IF(список!C16="","",список!C16)</f>
        <v>0</v>
      </c>
      <c r="D18" s="82" t="str">
        <f>IF('Социально-коммуникативное разви'!AA19="","",IF('Социально-коммуникативное разви'!AA19&gt;1.5,"сформирован",IF('Социально-коммуникативное разви'!AA19&lt;0.5,"не сформирован", "в стадии формирования")))</f>
        <v/>
      </c>
      <c r="E18" s="82" t="str">
        <f>IF('Социально-коммуникативное разви'!AB19="","",IF('Социально-коммуникативное разви'!AB19&gt;1.5,"сформирован",IF('Социально-коммуникативное разви'!AB19&lt;0.5,"не сформирован", "в стадии формирования")))</f>
        <v/>
      </c>
      <c r="F18" s="82" t="str">
        <f>IF('Социально-коммуникативное разви'!AC19="","",IF('Социально-коммуникативное разви'!AC19&gt;1.5,"сформирован",IF('Социально-коммуникативное разви'!AC19&lt;0.5,"не сформирован", "в стадии формирования")))</f>
        <v/>
      </c>
      <c r="G18" s="82" t="str">
        <f>IF('Социально-коммуникативное разви'!AD19="","",IF('Социально-коммуникативное разви'!AD19&gt;1.5,"сформирован",IF('Социально-коммуникативное разви'!AD19&lt;0.5,"не сформирован", "в стадии формирования")))</f>
        <v/>
      </c>
      <c r="H18" s="82" t="str">
        <f>IF('Социально-коммуникативное разви'!AE19="","",IF('Социально-коммуникативное разви'!AE19&gt;1.5,"сформирован",IF('Социально-коммуникативное разви'!AE19&lt;0.5,"не сформирован", "в стадии формирования")))</f>
        <v/>
      </c>
      <c r="I18" s="82" t="str">
        <f>IF('Социально-коммуникативное разви'!AF19="","",IF('Социально-коммуникативное разви'!AF19&gt;1.5,"сформирован",IF('Социально-коммуникативное разви'!AF19&lt;0.5,"не сформирован", "в стадии формирования")))</f>
        <v/>
      </c>
      <c r="J18" s="82" t="str">
        <f>IF('Познавательное развитие'!D19="","",IF('Познавательное развитие'!D19&gt;1.5,"сформирован",IF('Познавательное развитие'!D19&lt;0.5,"не сформирован", "в стадии формирования")))</f>
        <v/>
      </c>
      <c r="K18" s="82" t="str">
        <f>IF('Познавательное развитие'!E19="","",IF('Познавательное развитие'!E19&gt;1.5,"сформирован",IF('Познавательное развитие'!E19&lt;0.5,"не сформирован", "в стадии формирования")))</f>
        <v/>
      </c>
      <c r="L18" s="82" t="str">
        <f>IF('Познавательное развитие'!F19="","",IF('Познавательное развитие'!F19&gt;1.5,"сформирован",IF('Познавательное развитие'!F19&lt;0.5,"не сформирован", "в стадии формирования")))</f>
        <v/>
      </c>
      <c r="M18" s="82" t="str">
        <f>IF('Познавательное развитие'!G19="","",IF('Познавательное развитие'!G19&gt;1.5,"сформирован",IF('Познавательное развитие'!G19&lt;0.5,"не сформирован", "в стадии формирования")))</f>
        <v/>
      </c>
      <c r="N18" s="82" t="str">
        <f>IF('Познавательное развитие'!H19="","",IF('Познавательное развитие'!H19&gt;1.5,"сформирован",IF('Познавательное развитие'!H19&lt;0.5,"не сформирован", "в стадии формирования")))</f>
        <v/>
      </c>
      <c r="O18" s="82" t="str">
        <f>IF('Познавательное развитие'!I19="","",IF('Познавательное развитие'!I19&gt;1.5,"сформирован",IF('Познавательное развитие'!I19&lt;0.5,"не сформирован", "в стадии формирования")))</f>
        <v/>
      </c>
      <c r="P18" s="82" t="str">
        <f>IF('Познавательное развитие'!J19="","",IF('Познавательное развитие'!J19&gt;1.5,"сформирован",IF('Познавательное развитие'!J19&lt;0.5,"не сформирован", "в стадии формирования")))</f>
        <v/>
      </c>
      <c r="Q18" s="82" t="str">
        <f>IF('Познавательное развитие'!K19="","",IF('Познавательное развитие'!K19&gt;1.5,"сформирован",IF('Познавательное развитие'!K19&lt;0.5,"не сформирован", "в стадии формирования")))</f>
        <v/>
      </c>
      <c r="R18" s="82" t="str">
        <f>IF('Художественно-эстетическое разв'!D19="","",IF('Художественно-эстетическое разв'!D19&gt;1.5,"сформирован",IF('Художественно-эстетическое разв'!D19&lt;0.5,"не сформирован", "в стадии формирования")))</f>
        <v/>
      </c>
      <c r="S18" s="82" t="str">
        <f>IF('Художественно-эстетическое разв'!E19="","",IF('Художественно-эстетическое разв'!E19&gt;1.5,"сформирован",IF('Художественно-эстетическое разв'!E19&lt;0.5,"не сформирован", "в стадии формирования")))</f>
        <v/>
      </c>
      <c r="T18" s="82" t="str">
        <f>IF('Художественно-эстетическое разв'!F19="","",IF('Художественно-эстетическое разв'!F19&gt;1.5,"сформирован",IF('Художественно-эстетическое разв'!F19&lt;0.5,"не сформирован", "в стадии формирования")))</f>
        <v/>
      </c>
      <c r="U18" s="82" t="str">
        <f>IF('Художественно-эстетическое разв'!G19="","",IF('Художественно-эстетическое разв'!G19&gt;1.5,"сформирован",IF('Художественно-эстетическое разв'!G19&lt;0.5,"не сформирован", "в стадии формирования")))</f>
        <v/>
      </c>
      <c r="V18" s="82" t="str">
        <f>IF('Художественно-эстетическое разв'!H19="","",IF('Художественно-эстетическое разв'!H19&gt;1.5,"сформирован",IF('Художественно-эстетическое разв'!H19&lt;0.5,"не сформирован", "в стадии формирования")))</f>
        <v/>
      </c>
      <c r="W18" s="82" t="str">
        <f>IF('Художественно-эстетическое разв'!I19="","",IF('Художественно-эстетическое разв'!I19&gt;1.5,"сформирован",IF('Художественно-эстетическое разв'!I19&lt;0.5,"не сформирован", "в стадии формирования")))</f>
        <v/>
      </c>
      <c r="X18" s="82" t="str">
        <f>IF('Художественно-эстетическое разв'!J19="","",IF('Художественно-эстетическое разв'!J19&gt;1.5,"сформирован",IF('Художественно-эстетическое разв'!J19&lt;0.5,"не сформирован", "в стадии формирования")))</f>
        <v/>
      </c>
      <c r="Y18" s="82" t="str">
        <f>IF('Физическое развитие'!W18="","",IF('Физическое развитие'!W18&gt;1.5,"сформирован",IF('Физическое развитие'!W18&lt;0.5,"не сформирован", "в стадии формирования")))</f>
        <v/>
      </c>
      <c r="Z18" s="214" t="str">
        <f>IF('Социально-коммуникативное разви'!AA19="","",IF('Социально-коммуникативное разви'!AF19="","",IF('Социально-коммуникативное разви'!AG19="","",IF('Социально-коммуникативное разви'!AH19="","",IF('Социально-коммуникативное разви'!AJ19="","",IF('Социально-коммуникативное разви'!AK19="","",IF('Познавательное развитие'!D19="","",IF('Познавательное развитие'!I19="","",IF('Познавательное развитие'!M19="","",IF('Познавательное развитие'!N19="","",IF('Познавательное развитие'!O19="","",IF('Познавательное развитие'!P19="","",IF('Познавательное развитие'!Q19="","",IF('Познавательное развитие'!Y19="","",IF('Художественно-эстетическое разв'!D19="","",IF('Художественно-эстетическое разв'!G19="","",IF('Художественно-эстетическое разв'!H19="","",IF('Художественно-эстетическое разв'!I19="","",IF('Физическое развитие'!W18="","",IF('Художественно-эстетическое разв'!L19="","",IF('Художественно-эстетическое разв'!M19="","",IF('Художественно-эстетическое разв'!U19="","",('Социально-коммуникативное разви'!AA19+'Социально-коммуникативное разви'!AF19+'Социально-коммуникативное разви'!AG19+'Социально-коммуникативное разви'!AH19+'Социально-коммуникативное разви'!AJ19+'Социально-коммуникативное разви'!AK19+'Познавательное развитие'!D19+'Познавательное развитие'!I19+'Познавательное развитие'!M19+'Познавательное развитие'!N19+'Познавательное развитие'!O19+'Познавательное развитие'!P19+'Познавательное развитие'!Q19+'Познавательное развитие'!Y19+'Художественно-эстетическое разв'!D19+'Художественно-эстетическое разв'!G19+'Художественно-эстетическое разв'!H19+'Художественно-эстетическое разв'!I19+'Художественно-эстетическое разв'!L19+'Художественно-эстетическое разв'!M19+'Художественно-эстетическое разв'!U19+'Физическое развитие'!W18)/22))))))))))))))))))))))</f>
        <v/>
      </c>
      <c r="AA18" s="82" t="str">
        <f t="shared" si="0"/>
        <v/>
      </c>
      <c r="AB18" s="82" t="str">
        <f>IF('Социально-коммуникативное разви'!G19="","",IF('Социально-коммуникативное разви'!G19&gt;1.5,"сформирован",IF('Социально-коммуникативное разви'!G19&lt;0.5,"не сформирован", "в стадии формирования")))</f>
        <v/>
      </c>
      <c r="AC18" s="82" t="str">
        <f>IF('Социально-коммуникативное разви'!H19="","",IF('Социально-коммуникативное разви'!H19&gt;1.5,"сформирован",IF('Социально-коммуникативное разви'!H19&lt;0.5,"не сформирован", "в стадии формирования")))</f>
        <v/>
      </c>
      <c r="AD18" s="82" t="str">
        <f>IF('Социально-коммуникативное разви'!I19="","",IF('Социально-коммуникативное разви'!I19&gt;1.5,"сформирован",IF('Социально-коммуникативное разви'!I19&lt;0.5,"не сформирован", "в стадии формирования")))</f>
        <v/>
      </c>
      <c r="AE18" s="82" t="str">
        <f>IF('Социально-коммуникативное разви'!J19="","",IF('Социально-коммуникативное разви'!J19&gt;1.5,"сформирован",IF('Социально-коммуникативное разви'!J19&lt;0.5,"не сформирован", "в стадии формирования")))</f>
        <v/>
      </c>
      <c r="AF18" s="82" t="str">
        <f>IF('Социально-коммуникативное разви'!K19="","",IF('Социально-коммуникативное разви'!K19&gt;1.5,"сформирован",IF('Социально-коммуникативное разви'!K19&lt;0.5,"не сформирован", "в стадии формирования")))</f>
        <v/>
      </c>
      <c r="AG18" s="82" t="str">
        <f>IF('Социально-коммуникативное разви'!L19="","",IF('Социально-коммуникативное разви'!L19&gt;1.5,"сформирован",IF('Социально-коммуникативное разви'!L19&lt;0.5,"не сформирован", "в стадии формирования")))</f>
        <v/>
      </c>
      <c r="AH18" s="82" t="str">
        <f>IF('Социально-коммуникативное разви'!M19="","",IF('Социально-коммуникативное разви'!M19&gt;1.5,"сформирован",IF('Социально-коммуникативное разви'!M19&lt;0.5,"не сформирован", "в стадии формирования")))</f>
        <v/>
      </c>
      <c r="AI18" s="82" t="str">
        <f>IF('Познавательное развитие'!V19="","",IF('Познавательное развитие'!V19&gt;1.5,"сформирован",IF('Познавательное развитие'!V19&lt;0.5,"не сформирован", "в стадии формирования")))</f>
        <v/>
      </c>
      <c r="AJ18" s="82" t="str">
        <f>IF('Художественно-эстетическое разв'!Z19="","",IF('Художественно-эстетическое разв'!Z19&gt;1.5,"сформирован",IF('Художественно-эстетическое разв'!Z19&lt;0.5,"не сформирован", "в стадии формирования")))</f>
        <v/>
      </c>
      <c r="AK18" s="82" t="str">
        <f>IF('Художественно-эстетическое разв'!AA19="","",IF('Художественно-эстетическое разв'!AA19&gt;1.5,"сформирован",IF('Художественно-эстетическое разв'!AA19&lt;0.5,"не сформирован", "в стадии формирования")))</f>
        <v/>
      </c>
      <c r="AL18" s="214" t="str">
        <f>IF('Социально-коммуникативное разви'!G19="","",IF('Социально-коммуникативное разви'!H19="","",IF('Социально-коммуникативное разви'!I19="","",IF('Социально-коммуникативное разви'!J19="","",IF('Социально-коммуникативное разви'!K19="","",IF('Социально-коммуникативное разви'!L19="","",IF('Социально-коммуникативное разви'!X19="","",IF('Познавательное развитие'!V19="","",IF('Художественно-эстетическое разв'!Z19="","",IF('Художественно-эстетическое разв'!AE19="","",('Социально-коммуникативное разви'!G19+'Социально-коммуникативное разви'!H19+'Социально-коммуникативное разви'!I19+'Социально-коммуникативное разви'!J19+'Социально-коммуникативное разви'!K19+'Социально-коммуникативное разви'!L19+'Социально-коммуникативное разви'!X19+'Познавательное развитие'!V19+'Художественно-эстетическое разв'!Z19+'Художественно-эстетическое разв'!AE19)/10))))))))))</f>
        <v/>
      </c>
      <c r="AM18" s="82" t="str">
        <f t="shared" si="1"/>
        <v/>
      </c>
      <c r="AN18" s="82" t="str">
        <f>IF('Социально-коммуникативное разви'!U19="","",IF('Социально-коммуникативное разви'!U19&gt;1.5,"сформирован",IF('Социально-коммуникативное разви'!U19&lt;0.5,"не сформирован", "в стадии формирования")))</f>
        <v/>
      </c>
      <c r="AO18" s="82" t="str">
        <f>IF('Социально-коммуникативное разви'!V19="","",IF('Социально-коммуникативное разви'!V19&gt;1.5,"сформирован",IF('Социально-коммуникативное разви'!V19&lt;0.5,"не сформирован", "в стадии формирования")))</f>
        <v/>
      </c>
      <c r="AP18" s="82" t="str">
        <f>IF('Социально-коммуникативное разви'!W19="","",IF('Социально-коммуникативное разви'!W19&gt;1.5,"сформирован",IF('Социально-коммуникативное разви'!W19&lt;0.5,"не сформирован", "в стадии формирования")))</f>
        <v/>
      </c>
      <c r="AQ18" s="82" t="str">
        <f>IF('Художественно-эстетическое разв'!Y19="","",IF('Художественно-эстетическое разв'!Y19&gt;1.5,"сформирован",IF('Художественно-эстетическое разв'!Y19&lt;0.5,"не сформирован", "в стадии формирования")))</f>
        <v/>
      </c>
      <c r="AR18" s="82" t="str">
        <f>IF('Художественно-эстетическое разв'!Z19="","",IF('Художественно-эстетическое разв'!Z19&gt;1.5,"сформирован",IF('Художественно-эстетическое разв'!Z19&lt;0.5,"не сформирован", "в стадии формирования")))</f>
        <v/>
      </c>
      <c r="AS18" s="214" t="str">
        <f>IF('Социально-коммуникативное разви'!U19="","",IF('Социально-коммуникативное разви'!V19="","",IF('Социально-коммуникативное разви'!W19="","",IF('Художественно-эстетическое разв'!AC19="","",IF('Художественно-эстетическое разв'!AD19="","",('Социально-коммуникативное разви'!U19+'Социально-коммуникативное разви'!V19+'Социально-коммуникативное разви'!W19+'Художественно-эстетическое разв'!AC19+'Художественно-эстетическое разв'!AD19)/5)))))</f>
        <v/>
      </c>
      <c r="AT18" s="82" t="str">
        <f t="shared" si="2"/>
        <v/>
      </c>
      <c r="AU18" s="82" t="str">
        <f>IF('Речевое развитие'!D18="","",IF('Речевое развитие'!D18&gt;1.5,"сформирован",IF('Речевое развитие'!D18&lt;0.5,"не сформирован", "в стадии формирования")))</f>
        <v/>
      </c>
      <c r="AV18" s="82" t="str">
        <f>IF('Речевое развитие'!E18="","",IF('Речевое развитие'!E18&gt;1.5,"сформирован",IF('Речевое развитие'!E18&lt;0.5,"не сформирован", "в стадии формирования")))</f>
        <v/>
      </c>
      <c r="AW18" s="82" t="str">
        <f>IF('Речевое развитие'!F18="","",IF('Речевое развитие'!F18&gt;1.5,"сформирован",IF('Речевое развитие'!F18&lt;0.5,"не сформирован", "в стадии формирования")))</f>
        <v/>
      </c>
      <c r="AX18" s="82" t="str">
        <f>IF('Речевое развитие'!G18="","",IF('Речевое развитие'!G18&gt;1.5,"сформирован",IF('Речевое развитие'!G18&lt;0.5,"не сформирован", "в стадии формирования")))</f>
        <v/>
      </c>
      <c r="AY18" s="82" t="str">
        <f>IF('Речевое развитие'!H18="","",IF('Речевое развитие'!H18&gt;1.5,"сформирован",IF('Речевое развитие'!H18&lt;0.5,"не сформирован", "в стадии формирования")))</f>
        <v/>
      </c>
      <c r="AZ18" s="82" t="str">
        <f>IF('Речевое развитие'!I18="","",IF('Речевое развитие'!I18&gt;1.5,"сформирован",IF('Речевое развитие'!I18&lt;0.5,"не сформирован", "в стадии формирования")))</f>
        <v/>
      </c>
      <c r="BA18" s="82" t="str">
        <f>IF('Речевое развитие'!J18="","",IF('Речевое развитие'!J18&gt;1.5,"сформирован",IF('Речевое развитие'!J18&lt;0.5,"не сформирован", "в стадии формирования")))</f>
        <v/>
      </c>
      <c r="BB18" s="82" t="str">
        <f>IF('Речевое развитие'!K18="","",IF('Речевое развитие'!K18&gt;1.5,"сформирован",IF('Речевое развитие'!K18&lt;0.5,"не сформирован", "в стадии формирования")))</f>
        <v/>
      </c>
      <c r="BC18" s="82" t="str">
        <f>IF('Речевое развитие'!L18="","",IF('Речевое развитие'!L18&gt;1.5,"сформирован",IF('Речевое развитие'!L18&lt;0.5,"не сформирован", "в стадии формирования")))</f>
        <v/>
      </c>
      <c r="BD18" s="82" t="str">
        <f>IF('Речевое развитие'!M18="","",IF('Речевое развитие'!M18&gt;1.5,"сформирован",IF('Речевое развитие'!M18&lt;0.5,"не сформирован", "в стадии формирования")))</f>
        <v/>
      </c>
      <c r="BE18" s="82" t="str">
        <f>IF('Речевое развитие'!N18="","",IF('Речевое развитие'!N18&gt;1.5,"сформирован",IF('Речевое развитие'!N18&lt;0.5,"не сформирован", "в стадии формирования")))</f>
        <v/>
      </c>
      <c r="BF18" s="214" t="str">
        <f>IF('Речевое развитие'!D18="","",IF('Речевое развитие'!E18="","",IF('Речевое развитие'!F18="","",IF('Речевое развитие'!G18="","",IF('Речевое развитие'!H18="","",IF('Речевое развитие'!I18="","",IF('Речевое развитие'!J18="","",IF('Речевое развитие'!K18="","",IF('Речевое развитие'!L18="","",IF('Речевое развитие'!M18="","",IF('Речевое развитие'!N18="","",('Речевое развитие'!D18+'Речевое развитие'!E18+'Речевое развитие'!F18+'Речевое развитие'!G18+'Речевое развитие'!H18+'Речевое развитие'!I18+'Речевое развитие'!J18+'Речевое развитие'!K18+'Речевое развитие'!L18+'Речевое развитие'!M18+'Речевое развитие'!N18)/11)))))))))))</f>
        <v/>
      </c>
      <c r="BG18" s="82" t="str">
        <f t="shared" si="3"/>
        <v/>
      </c>
      <c r="BH18" s="82" t="str">
        <f>IF('Художественно-эстетическое разв'!Y19="","",IF('Художественно-эстетическое разв'!Y19&gt;1.5,"сформирован",IF('Художественно-эстетическое разв'!Y19&lt;0.5,"не сформирован", "в стадии формирования")))</f>
        <v/>
      </c>
      <c r="BI18" s="82" t="str">
        <f>IF('Физическое развитие'!D18="","",IF('Физическое развитие'!D18&gt;1.5,"сформирован",IF('Физическое развитие'!D18&lt;0.5,"не сформирован", "в стадии формирования")))</f>
        <v/>
      </c>
      <c r="BJ18" s="82" t="str">
        <f>IF('Физическое развитие'!E18="","",IF('Физическое развитие'!E18&gt;1.5,"сформирован",IF('Физическое развитие'!E18&lt;0.5,"не сформирован", "в стадии формирования")))</f>
        <v/>
      </c>
      <c r="BK18" s="82" t="str">
        <f>IF('Физическое развитие'!F18="","",IF('Физическое развитие'!F18&gt;1.5,"сформирован",IF('Физическое развитие'!F18&lt;0.5,"не сформирован", "в стадии формирования")))</f>
        <v/>
      </c>
      <c r="BL18" s="82" t="str">
        <f>IF('Физическое развитие'!G18="","",IF('Физическое развитие'!G18&gt;1.5,"сформирован",IF('Физическое развитие'!G18&lt;0.5,"не сформирован", "в стадии формирования")))</f>
        <v/>
      </c>
      <c r="BM18" s="82" t="str">
        <f>IF('Физическое развитие'!H18="","",IF('Физическое развитие'!H18&gt;1.5,"сформирован",IF('Физическое развитие'!H18&lt;0.5,"не сформирован", "в стадии формирования")))</f>
        <v/>
      </c>
      <c r="BN18" s="82" t="str">
        <f>IF('Физическое развитие'!I18="","",IF('Физическое развитие'!I18&gt;1.5,"сформирован",IF('Физическое развитие'!I18&lt;0.5,"не сформирован", "в стадии формирования")))</f>
        <v/>
      </c>
      <c r="BO18" s="82" t="str">
        <f>IF('Физическое развитие'!J18="","",IF('Физическое развитие'!J18&gt;1.5,"сформирован",IF('Физическое развитие'!J18&lt;0.5,"не сформирован", "в стадии формирования")))</f>
        <v/>
      </c>
      <c r="BP18" s="82" t="str">
        <f>IF('Физическое развитие'!K18="","",IF('Физическое развитие'!K18&gt;1.5,"сформирован",IF('Физическое развитие'!K18&lt;0.5,"не сформирован", "в стадии формирования")))</f>
        <v/>
      </c>
      <c r="BQ18" s="82" t="str">
        <f>IF('Физическое развитие'!L18="","",IF('Физическое развитие'!L18&gt;1.5,"сформирован",IF('Физическое развитие'!L18&lt;0.5,"не сформирован", "в стадии формирования")))</f>
        <v/>
      </c>
      <c r="BR18" s="82" t="str">
        <f>IF('Физическое развитие'!M18="","",IF('Физическое развитие'!M18&gt;1.5,"сформирован",IF('Физическое развитие'!M18&lt;0.5,"не сформирован", "в стадии формирования")))</f>
        <v/>
      </c>
      <c r="BS18" s="82" t="str">
        <f>IF('Физическое развитие'!N18="","",IF('Физическое развитие'!N18&gt;1.5,"сформирован",IF('Физическое развитие'!N18&lt;0.5,"не сформирован", "в стадии формирования")))</f>
        <v/>
      </c>
      <c r="BT18" s="82" t="str">
        <f>IF('Физическое развитие'!O18="","",IF('Физическое развитие'!O18&gt;1.5,"сформирован",IF('Физическое развитие'!O18&lt;0.5,"не сформирован", "в стадии формирования")))</f>
        <v/>
      </c>
      <c r="BU18" s="82" t="str">
        <f>IF('Физическое развитие'!P18="","",IF('Физическое развитие'!P18&gt;1.5,"сформирован",IF('Физическое развитие'!P18&lt;0.5,"не сформирован", "в стадии формирования")))</f>
        <v/>
      </c>
      <c r="BV18" s="214" t="str">
        <f>IF('Художественно-эстетическое разв'!Y19="","",IF('Физическое развитие'!D18="","",IF('Физическое развитие'!E18="","",IF('Физическое развитие'!F18="","",IF('Физическое развитие'!H18="","",IF('Физическое развитие'!I18="","",IF('Физическое развитие'!J18="","",IF('Физическое развитие'!L18="","",IF('Физическое развитие'!M18="","",IF('Физическое развитие'!G18="","",IF('Физическое развитие'!N18="","",IF('Физическое развитие'!O18="","",IF('Физическое развитие'!P18="","",IF('Физическое развитие'!Q18="","",('Художественно-эстетическое разв'!Y19+'Физическое развитие'!D18+'Физическое развитие'!E18+'Физическое развитие'!F18+'Физическое развитие'!H18+'Физическое развитие'!I18+'Физическое развитие'!J18+'Физическое развитие'!L18+'Физическое развитие'!M18+'Физическое развитие'!G18+'Физическое развитие'!N18+'Физическое развитие'!O18+'Физическое развитие'!P18+'Физическое развитие'!Q18)/14))))))))))))))</f>
        <v/>
      </c>
      <c r="BW18" s="82" t="str">
        <f t="shared" si="4"/>
        <v/>
      </c>
      <c r="BX18" s="82" t="str">
        <f>IF('Социально-коммуникативное разви'!M19="","",IF('Социально-коммуникативное разви'!M19&gt;1.5,"сформирован",IF('Социально-коммуникативное разви'!M19&lt;0.5,"не сформирован", "в стадии формирования")))</f>
        <v/>
      </c>
      <c r="BY18" s="82" t="str">
        <f>IF('Социально-коммуникативное разви'!N19="","",IF('Социально-коммуникативное разви'!N19&gt;1.5,"сформирован",IF('Социально-коммуникативное разви'!N19&lt;0.5,"не сформирован", "в стадии формирования")))</f>
        <v/>
      </c>
      <c r="BZ18" s="82" t="str">
        <f>IF('Социально-коммуникативное разви'!O19="","",IF('Социально-коммуникативное разви'!O19&gt;1.5,"сформирован",IF('Социально-коммуникативное разви'!O19&lt;0.5,"не сформирован", "в стадии формирования")))</f>
        <v/>
      </c>
      <c r="CA18" s="82" t="str">
        <f>IF('Социально-коммуникативное разви'!P19="","",IF('Социально-коммуникативное разви'!P19&gt;1.5,"сформирован",IF('Социально-коммуникативное разви'!P19&lt;0.5,"не сформирован", "в стадии формирования")))</f>
        <v/>
      </c>
      <c r="CB18" s="82" t="str">
        <f>IF('Социально-коммуникативное разви'!Q19="","",IF('Социально-коммуникативное разви'!Q19&gt;1.5,"сформирован",IF('Социально-коммуникативное разви'!Q19&lt;0.5,"не сформирован", "в стадии формирования")))</f>
        <v/>
      </c>
      <c r="CC18" s="82" t="str">
        <f>IF('Социально-коммуникативное разви'!R19="","",IF('Социально-коммуникативное разви'!R19&gt;1.5,"сформирован",IF('Социально-коммуникативное разви'!R19&lt;0.5,"не сформирован", "в стадии формирования")))</f>
        <v/>
      </c>
      <c r="CD18" s="82" t="str">
        <f>IF('Социально-коммуникативное разви'!S19="","",IF('Социально-коммуникативное разви'!S19&gt;1.5,"сформирован",IF('Социально-коммуникативное разви'!S19&lt;0.5,"не сформирован", "в стадии формирования")))</f>
        <v/>
      </c>
      <c r="CE18" s="82" t="str">
        <f>IF('Социально-коммуникативное разви'!T19="","",IF('Социально-коммуникативное разви'!T19&gt;1.5,"сформирован",IF('Социально-коммуникативное разви'!T19&lt;0.5,"не сформирован", "в стадии формирования")))</f>
        <v/>
      </c>
      <c r="CF18" s="82" t="str">
        <f>IF('Социально-коммуникативное разви'!U19="","",IF('Социально-коммуникативное разви'!U19&gt;1.5,"сформирован",IF('Социально-коммуникативное разви'!U19&lt;0.5,"не сформирован", "в стадии формирования")))</f>
        <v/>
      </c>
      <c r="CG18" s="82" t="str">
        <f>IF('Социально-коммуникативное разви'!V19="","",IF('Социально-коммуникативное разви'!V19&gt;1.5,"сформирован",IF('Социально-коммуникативное разви'!V19&lt;0.5,"не сформирован", "в стадии формирования")))</f>
        <v/>
      </c>
      <c r="CH18" s="82" t="str">
        <f>IF('Социально-коммуникативное разви'!W19="","",IF('Социально-коммуникативное разви'!W19&gt;1.5,"сформирован",IF('Социально-коммуникативное разви'!W19&lt;0.5,"не сформирован", "в стадии формирования")))</f>
        <v/>
      </c>
      <c r="CI18" s="82" t="str">
        <f>IF('Социально-коммуникативное разви'!X19="","",IF('Социально-коммуникативное разви'!X19&gt;1.5,"сформирован",IF('Социально-коммуникативное разви'!X19&lt;0.5,"не сформирован", "в стадии формирования")))</f>
        <v/>
      </c>
      <c r="CJ18" s="82" t="str">
        <f>IF('Социально-коммуникативное разви'!Y19="","",IF('Социально-коммуникативное разви'!Y19&gt;1.5,"сформирован",IF('Социально-коммуникативное разви'!Y19&lt;0.5,"не сформирован", "в стадии формирования")))</f>
        <v/>
      </c>
      <c r="CK18" s="82" t="str">
        <f>IF('Социально-коммуникативное разви'!Z19="","",IF('Социально-коммуникативное разви'!Z19&gt;1.5,"сформирован",IF('Социально-коммуникативное разви'!Z19&lt;0.5,"не сформирован", "в стадии формирования")))</f>
        <v/>
      </c>
      <c r="CL18" s="82" t="str">
        <f>IF('Физическое развитие'!K18="","",IF('Физическое развитие'!K18&gt;1.5,"сформирован",IF('Физическое развитие'!K18&lt;0.5,"не сформирован", "в стадии формирования")))</f>
        <v/>
      </c>
      <c r="CM18" s="214" t="str">
        <f>IF('Социально-коммуникативное разви'!M19="","",IF('Социально-коммуникативное разви'!N19="","",IF('Социально-коммуникативное разви'!AI19="","",IF('Социально-коммуникативное разви'!AN19="","",IF('Социально-коммуникативное разви'!AO19="","",IF('Социально-коммуникативное разви'!AP19="","",IF('Социально-коммуникативное разви'!AQ19="","",IF('Социально-коммуникативное разви'!AR19="","",IF('Социально-коммуникативное разви'!AS19="","",IF('Социально-коммуникативное разви'!AT19="","",IF('Социально-коммуникативное разви'!AV19="","",IF('Социально-коммуникативное разви'!AW19="","",IF('Социально-коммуникативное разви'!AX19="","",IF('Социально-коммуникативное разви'!AY19="","",IF('Физическое развитие'!K18="","",('Социально-коммуникативное разви'!M19+'Социально-коммуникативное разви'!N19+'Социально-коммуникативное разви'!AI19+'Социально-коммуникативное разви'!AN19+'Социально-коммуникативное разви'!AO19+'Социально-коммуникативное разви'!AP19+'Социально-коммуникативное разви'!AQ19+'Социально-коммуникативное разви'!AR19+'Социально-коммуникативное разви'!AS19+'Социально-коммуникативное разви'!AT19+'Социально-коммуникативное разви'!AV19+'Социально-коммуникативное разви'!AW19+'Социально-коммуникативное разви'!AX19+'Социально-коммуникативное разви'!AY19+'Физическое развитие'!K18)/15)))))))))))))))</f>
        <v/>
      </c>
      <c r="CN18" s="82" t="str">
        <f t="shared" si="5"/>
        <v/>
      </c>
      <c r="CO18" s="82" t="str">
        <f>IF('Социально-коммуникативное разви'!D19="","",IF('Социально-коммуникативное разви'!D19&gt;1.5,"сформирован",IF('Социально-коммуникативное разви'!D19&lt;0.5,"не сформирован", "в стадии формирования")))</f>
        <v/>
      </c>
      <c r="CP18" s="82" t="str">
        <f>IF('Социально-коммуникативное разви'!E19="","",IF('Социально-коммуникативное разви'!E19&gt;1.5,"сформирован",IF('Социально-коммуникативное разви'!E19&lt;0.5,"не сформирован", "в стадии формирования")))</f>
        <v/>
      </c>
      <c r="CQ18" s="82" t="str">
        <f>IF('Социально-коммуникативное разви'!F19="","",IF('Социально-коммуникативное разви'!F19&gt;1.5,"сформирован",IF('Социально-коммуникативное разви'!F19&lt;0.5,"не сформирован", "в стадии формирования")))</f>
        <v/>
      </c>
      <c r="CR18" s="82" t="str">
        <f>IF('Социально-коммуникативное разви'!Q19="","",IF('Социально-коммуникативное разви'!Q19&gt;1.5,"сформирован",IF('Социально-коммуникативное разви'!Q19&lt;0.5,"не сформирован", "в стадии формирования")))</f>
        <v/>
      </c>
      <c r="CS18" s="82" t="str">
        <f>IF('Социально-коммуникативное разви'!R19="","",IF('Социально-коммуникативное разви'!R19&gt;1.5,"сформирован",IF('Социально-коммуникативное разви'!R19&lt;0.5,"не сформирован", "в стадии формирования")))</f>
        <v/>
      </c>
      <c r="CT18" s="82" t="str">
        <f>IF('Социально-коммуникативное разви'!S19="","",IF('Социально-коммуникативное разви'!S19&gt;1.5,"сформирован",IF('Социально-коммуникативное разви'!S19&lt;0.5,"не сформирован", "в стадии формирования")))</f>
        <v/>
      </c>
      <c r="CU18" s="82" t="str">
        <f>IF('Социально-коммуникативное разви'!T19="","",IF('Социально-коммуникативное разви'!T19&gt;1.5,"сформирован",IF('Социально-коммуникативное разви'!T19&lt;0.5,"не сформирован", "в стадии формирования")))</f>
        <v/>
      </c>
      <c r="CV18" s="82" t="str">
        <f>IF('Социально-коммуникативное разви'!Y19="","",IF('Социально-коммуникативное разви'!Y19&gt;1.5,"сформирован",IF('Социально-коммуникативное разви'!Y19&lt;0.5,"не сформирован", "в стадии формирования")))</f>
        <v/>
      </c>
      <c r="CW18" s="82" t="str">
        <f>IF('Социально-коммуникативное разви'!Z19="","",IF('Социально-коммуникативное разви'!Z19&gt;1.5,"сформирован",IF('Социально-коммуникативное разви'!Z19&lt;0.5,"не сформирован", "в стадии формирования")))</f>
        <v/>
      </c>
      <c r="CX18" s="82" t="str">
        <f>IF('Социально-коммуникативное разви'!AU19="","",IF('Социально-коммуникативное разви'!AU19&gt;1.5,"сформирован",IF('Социально-коммуникативное разви'!AU19&lt;0.5,"не сформирован", "в стадии формирования")))</f>
        <v/>
      </c>
      <c r="CY18" s="82" t="str">
        <f>IF('Социально-коммуникативное разви'!AZ19="","",IF('Социально-коммуникативное разви'!AZ19&gt;1.5,"сформирован",IF('Социально-коммуникативное разви'!AZ19&lt;0.5,"не сформирован", "в стадии формирования")))</f>
        <v/>
      </c>
      <c r="CZ18" s="82" t="str">
        <f>IF('Социально-коммуникативное разви'!BA19="","",IF('Социально-коммуникативное разви'!BA19&gt;1.5,"сформирован",IF('Социально-коммуникативное разви'!BA19&lt;0.5,"не сформирован", "в стадии формирования")))</f>
        <v/>
      </c>
      <c r="DA18" s="82" t="str">
        <f>IF('Социально-коммуникативное разви'!BB19="","",IF('Социально-коммуникативное разви'!BB19&gt;1.5,"сформирован",IF('Социально-коммуникативное разви'!BB19&lt;0.5,"не сформирован", "в стадии формирования")))</f>
        <v/>
      </c>
      <c r="DB18" s="82" t="str">
        <f>IF('Познавательное развитие'!G19="","",IF('Познавательное развитие'!G19&gt;1.5,"сформирован",IF('Познавательное развитие'!G19&lt;0.5,"не сформирован", "в стадии формирования")))</f>
        <v/>
      </c>
      <c r="DC18" s="82" t="str">
        <f>IF('Познавательное развитие'!H19="","",IF('Познавательное развитие'!H19&gt;1.5,"сформирован",IF('Познавательное развитие'!H19&lt;0.5,"не сформирован", "в стадии формирования")))</f>
        <v/>
      </c>
      <c r="DD18" s="82" t="str">
        <f>IF('Познавательное развитие'!T19="","",IF('Познавательное развитие'!T19&gt;1.5,"сформирован",IF('Познавательное развитие'!T19&lt;0.5,"не сформирован", "в стадии формирования")))</f>
        <v/>
      </c>
      <c r="DE18" s="82" t="str">
        <f>IF('Познавательное развитие'!U19="","",IF('Познавательное развитие'!U19&gt;1.5,"сформирован",IF('Познавательное развитие'!U19&lt;0.5,"не сформирован", "в стадии формирования")))</f>
        <v/>
      </c>
      <c r="DF18" s="82" t="str">
        <f>IF('Познавательное развитие'!W19="","",IF('Познавательное развитие'!W19&gt;1.5,"сформирован",IF('Познавательное развитие'!W19&lt;0.5,"не сформирован", "в стадии формирования")))</f>
        <v/>
      </c>
      <c r="DG18" s="82" t="str">
        <f>IF('Познавательное развитие'!X19="","",IF('Познавательное развитие'!X19&gt;1.5,"сформирован",IF('Познавательное развитие'!X19&lt;0.5,"не сформирован", "в стадии формирования")))</f>
        <v/>
      </c>
      <c r="DH18" s="82" t="str">
        <f>IF('Познавательное развитие'!AB19="","",IF('Познавательное развитие'!AB19&gt;1.5,"сформирован",IF('Познавательное развитие'!AB19&lt;0.5,"не сформирован", "в стадии формирования")))</f>
        <v/>
      </c>
      <c r="DI18" s="82" t="str">
        <f>IF('Познавательное развитие'!AC19="","",IF('Познавательное развитие'!AC19&gt;1.5,"сформирован",IF('Познавательное развитие'!AC19&lt;0.5,"не сформирован", "в стадии формирования")))</f>
        <v/>
      </c>
      <c r="DJ18" s="82" t="str">
        <f>IF('Познавательное развитие'!AD19="","",IF('Познавательное развитие'!AD19&gt;1.5,"сформирован",IF('Познавательное развитие'!AD19&lt;0.5,"не сформирован", "в стадии формирования")))</f>
        <v/>
      </c>
      <c r="DK18" s="82" t="str">
        <f>IF('Познавательное развитие'!AE19="","",IF('Познавательное развитие'!AE19&gt;1.5,"сформирован",IF('Познавательное развитие'!AE19&lt;0.5,"не сформирован", "в стадии формирования")))</f>
        <v/>
      </c>
      <c r="DL18" s="82" t="str">
        <f>IF('Познавательное развитие'!AF19="","",IF('Познавательное развитие'!AF19&gt;1.5,"сформирован",IF('Познавательное развитие'!AF19&lt;0.5,"не сформирован", "в стадии формирования")))</f>
        <v/>
      </c>
      <c r="DM18" s="82" t="str">
        <f>IF('Познавательное развитие'!AG19="","",IF('Познавательное развитие'!AG19&gt;1.5,"сформирован",IF('Познавательное развитие'!AG19&lt;0.5,"не сформирован", "в стадии формирования")))</f>
        <v/>
      </c>
      <c r="DN18" s="82" t="str">
        <f>IF('Познавательное развитие'!AI19="","",IF('Познавательное развитие'!AI19&gt;1.5,"сформирован",IF('Познавательное развитие'!AI19&lt;0.5,"не сформирован", "в стадии формирования")))</f>
        <v/>
      </c>
      <c r="DO18" s="82" t="str">
        <f>IF('Познавательное развитие'!AJ19="","",IF('Познавательное развитие'!AJ19&gt;1.5,"сформирован",IF('Познавательное развитие'!AJ19&lt;0.5,"не сформирован", "в стадии формирования")))</f>
        <v/>
      </c>
      <c r="DP18" s="82" t="str">
        <f>IF('Познавательное развитие'!AK19="","",IF('Познавательное развитие'!AK19&gt;1.5,"сформирован",IF('Познавательное развитие'!AK19&lt;0.5,"не сформирован", "в стадии формирования")))</f>
        <v/>
      </c>
      <c r="DQ18" s="82" t="str">
        <f>IF('Познавательное развитие'!AL19="","",IF('Познавательное развитие'!AL19&gt;1.5,"сформирован",IF('Познавательное развитие'!AL19&lt;0.5,"не сформирован", "в стадии формирования")))</f>
        <v/>
      </c>
      <c r="DR18" s="82" t="str">
        <f>IF('Речевое развитие'!Q18="","",IF('Речевое развитие'!Q18&gt;1.5,"сформирован",IF('Речевое развитие'!Q18&lt;0.5,"не сформирован", "в стадии формирования")))</f>
        <v/>
      </c>
      <c r="DS18" s="82" t="str">
        <f>IF('Речевое развитие'!R18="","",IF('Речевое развитие'!R18&gt;1.5,"сформирован",IF('Речевое развитие'!R18&lt;0.5,"не сформирован", "в стадии формирования")))</f>
        <v/>
      </c>
      <c r="DT18" s="82" t="str">
        <f>IF('Речевое развитие'!S18="","",IF('Речевое развитие'!S18&gt;1.5,"сформирован",IF('Речевое развитие'!S18&lt;0.5,"не сформирован", "в стадии формирования")))</f>
        <v/>
      </c>
      <c r="DU18" s="82" t="str">
        <f>IF('Речевое развитие'!T18="","",IF('Речевое развитие'!T18&gt;1.5,"сформирован",IF('Речевое развитие'!T18&lt;0.5,"не сформирован", "в стадии формирования")))</f>
        <v/>
      </c>
      <c r="DV18" s="82" t="str">
        <f>IF('Речевое развитие'!U18="","",IF('Речевое развитие'!U18&gt;1.5,"сформирован",IF('Речевое развитие'!U18&lt;0.5,"не сформирован", "в стадии формирования")))</f>
        <v/>
      </c>
      <c r="DW18" s="82" t="str">
        <f>IF('Художественно-эстетическое разв'!S19="","",IF('Художественно-эстетическое разв'!S19&gt;1.5,"сформирован",IF('Художественно-эстетическое разв'!S19&lt;0.5,"не сформирован", "в стадии формирования")))</f>
        <v/>
      </c>
      <c r="DX18" s="82" t="str">
        <f>IF('Художественно-эстетическое разв'!T19="","",IF('Художественно-эстетическое разв'!T19&gt;1.5,"сформирован",IF('Художественно-эстетическое разв'!T19&lt;0.5,"не сформирован", "в стадии формирования")))</f>
        <v/>
      </c>
      <c r="DY18" s="82" t="str">
        <f>IF('Физическое развитие'!T18="","",IF('Физическое развитие'!T18&gt;1.5,"сформирован",IF('Физическое развитие'!T18&lt;0.5,"не сформирован", "в стадии формирования")))</f>
        <v/>
      </c>
      <c r="DZ18" s="82" t="str">
        <f>IF('Физическое развитие'!U18="","",IF('Физическое развитие'!U18&gt;1.5,"сформирован",IF('Физическое развитие'!U18&lt;0.5,"не сформирован", "в стадии формирования")))</f>
        <v/>
      </c>
      <c r="EA18" s="82" t="str">
        <f>IF('Физическое развитие'!V18="","",IF('Физическое развитие'!V18&gt;1.5,"сформирован",IF('Физическое развитие'!V18&lt;0.5,"не сформирован", "в стадии формирования")))</f>
        <v/>
      </c>
      <c r="EB18" s="214" t="str">
        <f>IF('Социально-коммуникативное разви'!D19="","",IF('Социально-коммуникативное разви'!E19="","",IF('Социально-коммуникативное разви'!F19="","",IF('Социально-коммуникативное разви'!Q19="","",IF('Социально-коммуникативное разви'!R19="","",IF('Социально-коммуникативное разви'!S19="","",IF('Социально-коммуникативное разви'!T19="","",IF('Социально-коммуникативное разви'!Y19="","",IF('Социально-коммуникативное разви'!Z19="","",IF('Социально-коммуникативное разви'!AU19="","",IF('Социально-коммуникативное разви'!AZ19="","",IF('Социально-коммуникативное разви'!BA19="","",IF('Социально-коммуникативное разви'!BB19="","",IF('Познавательное развитие'!G19="","",IF('Познавательное развитие'!H19="","",IF('Познавательное развитие'!T19="","",IF('Познавательное развитие'!U19="","",IF('Познавательное развитие'!W19="","",IF('Познавательное развитие'!X19="","",IF('Познавательное развитие'!AB19="","",IF('Познавательное развитие'!AC19="","",IF('Познавательное развитие'!AD19="","",IF('Познавательное развитие'!AE19="","",IF('Познавательное развитие'!AF19="","",IF('Познавательное развитие'!AG19="","",IF('Познавательное развитие'!AI19="","",IF('Познавательное развитие'!AJ19="","",IF('Познавательное развитие'!AK19="","",IF('Познавательное развитие'!AL19="","",IF('Речевое развитие'!Q18="","",IF('Речевое развитие'!R18="","",IF('Речевое развитие'!S18="","",IF('Речевое развитие'!T18="","",IF('Речевое развитие'!U18="","",IF('Художественно-эстетическое разв'!S19="","",IF('Художественно-эстетическое разв'!T19="","",IF('Физическое развитие'!T18="","",IF('Физическое развитие'!U18="","",IF('Физическое развитие'!V18="","",('Социально-коммуникативное разви'!D19+'Социально-коммуникативное разви'!E19+'Социально-коммуникативное разви'!F19+'Социально-коммуникативное разви'!Q19+'Социально-коммуникативное разви'!R19+'Социально-коммуникативное разви'!S19+'Социально-коммуникативное разви'!T19+'Социально-коммуникативное разви'!Y19+'Социально-коммуникативное разви'!Z19+'Социально-коммуникативное разви'!AU19+'Социально-коммуникативное разви'!AZ19+'Социально-коммуникативное разви'!BA19+'Социально-коммуникативное разви'!BB19+'Познавательное развитие'!G19+'Познавательное развитие'!H19+'Познавательное развитие'!T19+'Познавательное развитие'!U19+'Познавательное развитие'!W19+'Познавательное развитие'!X19+'Познавательное развитие'!AB19+'Познавательное развитие'!AC19+'Познавательное развитие'!AD19+'Познавательное развитие'!AE19+'Познавательное развитие'!AF19+'Познавательное развитие'!AG19+'Познавательное развитие'!AI19+'Познавательное развитие'!AJ19+'Познавательное развитие'!AK19+'Познавательное развитие'!AL19+'Речевое развитие'!Q18+'Речевое развитие'!R18+'Речевое развитие'!S18+'Речевое развитие'!T18+'Речевое развитие'!U18+'Художественно-эстетическое разв'!S19+'Художественно-эстетическое разв'!T19+'Физическое развитие'!T18+'Физическое развитие'!U18+'Физическое развитие'!V18)/39)))))))))))))))))))))))))))))))))))))))</f>
        <v/>
      </c>
      <c r="EC18" s="82" t="str">
        <f t="shared" si="6"/>
        <v/>
      </c>
    </row>
    <row r="19" spans="1:133" x14ac:dyDescent="0.25">
      <c r="A19" s="89">
        <f>список!A17</f>
        <v>16</v>
      </c>
      <c r="B19" s="82" t="str">
        <f>IF(список!B17="","",список!B17)</f>
        <v/>
      </c>
      <c r="C19" s="82">
        <f>IF(список!C17="","",список!C17)</f>
        <v>0</v>
      </c>
      <c r="D19" s="82" t="str">
        <f>IF('Социально-коммуникативное разви'!AA20="","",IF('Социально-коммуникативное разви'!AA20&gt;1.5,"сформирован",IF('Социально-коммуникативное разви'!AA20&lt;0.5,"не сформирован", "в стадии формирования")))</f>
        <v/>
      </c>
      <c r="E19" s="82" t="str">
        <f>IF('Социально-коммуникативное разви'!AB20="","",IF('Социально-коммуникативное разви'!AB20&gt;1.5,"сформирован",IF('Социально-коммуникативное разви'!AB20&lt;0.5,"не сформирован", "в стадии формирования")))</f>
        <v/>
      </c>
      <c r="F19" s="82" t="str">
        <f>IF('Социально-коммуникативное разви'!AC20="","",IF('Социально-коммуникативное разви'!AC20&gt;1.5,"сформирован",IF('Социально-коммуникативное разви'!AC20&lt;0.5,"не сформирован", "в стадии формирования")))</f>
        <v/>
      </c>
      <c r="G19" s="82" t="str">
        <f>IF('Социально-коммуникативное разви'!AD20="","",IF('Социально-коммуникативное разви'!AD20&gt;1.5,"сформирован",IF('Социально-коммуникативное разви'!AD20&lt;0.5,"не сформирован", "в стадии формирования")))</f>
        <v/>
      </c>
      <c r="H19" s="82" t="str">
        <f>IF('Социально-коммуникативное разви'!AE20="","",IF('Социально-коммуникативное разви'!AE20&gt;1.5,"сформирован",IF('Социально-коммуникативное разви'!AE20&lt;0.5,"не сформирован", "в стадии формирования")))</f>
        <v/>
      </c>
      <c r="I19" s="82" t="str">
        <f>IF('Социально-коммуникативное разви'!AF20="","",IF('Социально-коммуникативное разви'!AF20&gt;1.5,"сформирован",IF('Социально-коммуникативное разви'!AF20&lt;0.5,"не сформирован", "в стадии формирования")))</f>
        <v/>
      </c>
      <c r="J19" s="82" t="str">
        <f>IF('Познавательное развитие'!D20="","",IF('Познавательное развитие'!D20&gt;1.5,"сформирован",IF('Познавательное развитие'!D20&lt;0.5,"не сформирован", "в стадии формирования")))</f>
        <v/>
      </c>
      <c r="K19" s="82" t="str">
        <f>IF('Познавательное развитие'!E20="","",IF('Познавательное развитие'!E20&gt;1.5,"сформирован",IF('Познавательное развитие'!E20&lt;0.5,"не сформирован", "в стадии формирования")))</f>
        <v/>
      </c>
      <c r="L19" s="82" t="str">
        <f>IF('Познавательное развитие'!F20="","",IF('Познавательное развитие'!F20&gt;1.5,"сформирован",IF('Познавательное развитие'!F20&lt;0.5,"не сформирован", "в стадии формирования")))</f>
        <v/>
      </c>
      <c r="M19" s="82" t="str">
        <f>IF('Познавательное развитие'!G20="","",IF('Познавательное развитие'!G20&gt;1.5,"сформирован",IF('Познавательное развитие'!G20&lt;0.5,"не сформирован", "в стадии формирования")))</f>
        <v/>
      </c>
      <c r="N19" s="82" t="str">
        <f>IF('Познавательное развитие'!H20="","",IF('Познавательное развитие'!H20&gt;1.5,"сформирован",IF('Познавательное развитие'!H20&lt;0.5,"не сформирован", "в стадии формирования")))</f>
        <v/>
      </c>
      <c r="O19" s="82" t="str">
        <f>IF('Познавательное развитие'!I20="","",IF('Познавательное развитие'!I20&gt;1.5,"сформирован",IF('Познавательное развитие'!I20&lt;0.5,"не сформирован", "в стадии формирования")))</f>
        <v/>
      </c>
      <c r="P19" s="82" t="str">
        <f>IF('Познавательное развитие'!J20="","",IF('Познавательное развитие'!J20&gt;1.5,"сформирован",IF('Познавательное развитие'!J20&lt;0.5,"не сформирован", "в стадии формирования")))</f>
        <v/>
      </c>
      <c r="Q19" s="82" t="str">
        <f>IF('Познавательное развитие'!K20="","",IF('Познавательное развитие'!K20&gt;1.5,"сформирован",IF('Познавательное развитие'!K20&lt;0.5,"не сформирован", "в стадии формирования")))</f>
        <v/>
      </c>
      <c r="R19" s="82" t="str">
        <f>IF('Художественно-эстетическое разв'!D20="","",IF('Художественно-эстетическое разв'!D20&gt;1.5,"сформирован",IF('Художественно-эстетическое разв'!D20&lt;0.5,"не сформирован", "в стадии формирования")))</f>
        <v/>
      </c>
      <c r="S19" s="82" t="str">
        <f>IF('Художественно-эстетическое разв'!E20="","",IF('Художественно-эстетическое разв'!E20&gt;1.5,"сформирован",IF('Художественно-эстетическое разв'!E20&lt;0.5,"не сформирован", "в стадии формирования")))</f>
        <v/>
      </c>
      <c r="T19" s="82" t="str">
        <f>IF('Художественно-эстетическое разв'!F20="","",IF('Художественно-эстетическое разв'!F20&gt;1.5,"сформирован",IF('Художественно-эстетическое разв'!F20&lt;0.5,"не сформирован", "в стадии формирования")))</f>
        <v/>
      </c>
      <c r="U19" s="82" t="str">
        <f>IF('Художественно-эстетическое разв'!G20="","",IF('Художественно-эстетическое разв'!G20&gt;1.5,"сформирован",IF('Художественно-эстетическое разв'!G20&lt;0.5,"не сформирован", "в стадии формирования")))</f>
        <v/>
      </c>
      <c r="V19" s="82" t="str">
        <f>IF('Художественно-эстетическое разв'!H20="","",IF('Художественно-эстетическое разв'!H20&gt;1.5,"сформирован",IF('Художественно-эстетическое разв'!H20&lt;0.5,"не сформирован", "в стадии формирования")))</f>
        <v/>
      </c>
      <c r="W19" s="82" t="str">
        <f>IF('Художественно-эстетическое разв'!I20="","",IF('Художественно-эстетическое разв'!I20&gt;1.5,"сформирован",IF('Художественно-эстетическое разв'!I20&lt;0.5,"не сформирован", "в стадии формирования")))</f>
        <v/>
      </c>
      <c r="X19" s="82" t="str">
        <f>IF('Художественно-эстетическое разв'!J20="","",IF('Художественно-эстетическое разв'!J20&gt;1.5,"сформирован",IF('Художественно-эстетическое разв'!J20&lt;0.5,"не сформирован", "в стадии формирования")))</f>
        <v/>
      </c>
      <c r="Y19" s="82" t="str">
        <f>IF('Физическое развитие'!W19="","",IF('Физическое развитие'!W19&gt;1.5,"сформирован",IF('Физическое развитие'!W19&lt;0.5,"не сформирован", "в стадии формирования")))</f>
        <v/>
      </c>
      <c r="Z19" s="214" t="str">
        <f>IF('Социально-коммуникативное разви'!AA20="","",IF('Социально-коммуникативное разви'!AF20="","",IF('Социально-коммуникативное разви'!AG20="","",IF('Социально-коммуникативное разви'!AH20="","",IF('Социально-коммуникативное разви'!AJ20="","",IF('Социально-коммуникативное разви'!AK20="","",IF('Познавательное развитие'!D20="","",IF('Познавательное развитие'!I20="","",IF('Познавательное развитие'!M20="","",IF('Познавательное развитие'!N20="","",IF('Познавательное развитие'!O20="","",IF('Познавательное развитие'!P20="","",IF('Познавательное развитие'!Q20="","",IF('Познавательное развитие'!Y20="","",IF('Художественно-эстетическое разв'!D20="","",IF('Художественно-эстетическое разв'!G20="","",IF('Художественно-эстетическое разв'!H20="","",IF('Художественно-эстетическое разв'!I20="","",IF('Физическое развитие'!W19="","",IF('Художественно-эстетическое разв'!L20="","",IF('Художественно-эстетическое разв'!M20="","",IF('Художественно-эстетическое разв'!U20="","",('Социально-коммуникативное разви'!AA20+'Социально-коммуникативное разви'!AF20+'Социально-коммуникативное разви'!AG20+'Социально-коммуникативное разви'!AH20+'Социально-коммуникативное разви'!AJ20+'Социально-коммуникативное разви'!AK20+'Познавательное развитие'!D20+'Познавательное развитие'!I20+'Познавательное развитие'!M20+'Познавательное развитие'!N20+'Познавательное развитие'!O20+'Познавательное развитие'!P20+'Познавательное развитие'!Q20+'Познавательное развитие'!Y20+'Художественно-эстетическое разв'!D20+'Художественно-эстетическое разв'!G20+'Художественно-эстетическое разв'!H20+'Художественно-эстетическое разв'!I20+'Художественно-эстетическое разв'!L20+'Художественно-эстетическое разв'!M20+'Художественно-эстетическое разв'!U20+'Физическое развитие'!W19)/22))))))))))))))))))))))</f>
        <v/>
      </c>
      <c r="AA19" s="82" t="str">
        <f t="shared" si="0"/>
        <v/>
      </c>
      <c r="AB19" s="82" t="str">
        <f>IF('Социально-коммуникативное разви'!G20="","",IF('Социально-коммуникативное разви'!G20&gt;1.5,"сформирован",IF('Социально-коммуникативное разви'!G20&lt;0.5,"не сформирован", "в стадии формирования")))</f>
        <v/>
      </c>
      <c r="AC19" s="82" t="str">
        <f>IF('Социально-коммуникативное разви'!H20="","",IF('Социально-коммуникативное разви'!H20&gt;1.5,"сформирован",IF('Социально-коммуникативное разви'!H20&lt;0.5,"не сформирован", "в стадии формирования")))</f>
        <v/>
      </c>
      <c r="AD19" s="82" t="str">
        <f>IF('Социально-коммуникативное разви'!I20="","",IF('Социально-коммуникативное разви'!I20&gt;1.5,"сформирован",IF('Социально-коммуникативное разви'!I20&lt;0.5,"не сформирован", "в стадии формирования")))</f>
        <v/>
      </c>
      <c r="AE19" s="82" t="str">
        <f>IF('Социально-коммуникативное разви'!J20="","",IF('Социально-коммуникативное разви'!J20&gt;1.5,"сформирован",IF('Социально-коммуникативное разви'!J20&lt;0.5,"не сформирован", "в стадии формирования")))</f>
        <v/>
      </c>
      <c r="AF19" s="82" t="str">
        <f>IF('Социально-коммуникативное разви'!K20="","",IF('Социально-коммуникативное разви'!K20&gt;1.5,"сформирован",IF('Социально-коммуникативное разви'!K20&lt;0.5,"не сформирован", "в стадии формирования")))</f>
        <v/>
      </c>
      <c r="AG19" s="82" t="str">
        <f>IF('Социально-коммуникативное разви'!L20="","",IF('Социально-коммуникативное разви'!L20&gt;1.5,"сформирован",IF('Социально-коммуникативное разви'!L20&lt;0.5,"не сформирован", "в стадии формирования")))</f>
        <v/>
      </c>
      <c r="AH19" s="82" t="str">
        <f>IF('Социально-коммуникативное разви'!M20="","",IF('Социально-коммуникативное разви'!M20&gt;1.5,"сформирован",IF('Социально-коммуникативное разви'!M20&lt;0.5,"не сформирован", "в стадии формирования")))</f>
        <v/>
      </c>
      <c r="AI19" s="82" t="str">
        <f>IF('Познавательное развитие'!V20="","",IF('Познавательное развитие'!V20&gt;1.5,"сформирован",IF('Познавательное развитие'!V20&lt;0.5,"не сформирован", "в стадии формирования")))</f>
        <v/>
      </c>
      <c r="AJ19" s="82" t="str">
        <f>IF('Художественно-эстетическое разв'!Z20="","",IF('Художественно-эстетическое разв'!Z20&gt;1.5,"сформирован",IF('Художественно-эстетическое разв'!Z20&lt;0.5,"не сформирован", "в стадии формирования")))</f>
        <v/>
      </c>
      <c r="AK19" s="82" t="str">
        <f>IF('Художественно-эстетическое разв'!AA20="","",IF('Художественно-эстетическое разв'!AA20&gt;1.5,"сформирован",IF('Художественно-эстетическое разв'!AA20&lt;0.5,"не сформирован", "в стадии формирования")))</f>
        <v/>
      </c>
      <c r="AL19" s="214" t="str">
        <f>IF('Социально-коммуникативное разви'!G20="","",IF('Социально-коммуникативное разви'!H20="","",IF('Социально-коммуникативное разви'!I20="","",IF('Социально-коммуникативное разви'!J20="","",IF('Социально-коммуникативное разви'!K20="","",IF('Социально-коммуникативное разви'!L20="","",IF('Социально-коммуникативное разви'!X20="","",IF('Познавательное развитие'!V20="","",IF('Художественно-эстетическое разв'!Z20="","",IF('Художественно-эстетическое разв'!AE20="","",('Социально-коммуникативное разви'!G20+'Социально-коммуникативное разви'!H20+'Социально-коммуникативное разви'!I20+'Социально-коммуникативное разви'!J20+'Социально-коммуникативное разви'!K20+'Социально-коммуникативное разви'!L20+'Социально-коммуникативное разви'!X20+'Познавательное развитие'!V20+'Художественно-эстетическое разв'!Z20+'Художественно-эстетическое разв'!AE20)/10))))))))))</f>
        <v/>
      </c>
      <c r="AM19" s="82" t="str">
        <f t="shared" si="1"/>
        <v/>
      </c>
      <c r="AN19" s="82" t="str">
        <f>IF('Социально-коммуникативное разви'!U20="","",IF('Социально-коммуникативное разви'!U20&gt;1.5,"сформирован",IF('Социально-коммуникативное разви'!U20&lt;0.5,"не сформирован", "в стадии формирования")))</f>
        <v/>
      </c>
      <c r="AO19" s="82" t="str">
        <f>IF('Социально-коммуникативное разви'!V20="","",IF('Социально-коммуникативное разви'!V20&gt;1.5,"сформирован",IF('Социально-коммуникативное разви'!V20&lt;0.5,"не сформирован", "в стадии формирования")))</f>
        <v/>
      </c>
      <c r="AP19" s="82" t="str">
        <f>IF('Социально-коммуникативное разви'!W20="","",IF('Социально-коммуникативное разви'!W20&gt;1.5,"сформирован",IF('Социально-коммуникативное разви'!W20&lt;0.5,"не сформирован", "в стадии формирования")))</f>
        <v/>
      </c>
      <c r="AQ19" s="82" t="str">
        <f>IF('Художественно-эстетическое разв'!Y20="","",IF('Художественно-эстетическое разв'!Y20&gt;1.5,"сформирован",IF('Художественно-эстетическое разв'!Y20&lt;0.5,"не сформирован", "в стадии формирования")))</f>
        <v/>
      </c>
      <c r="AR19" s="82" t="str">
        <f>IF('Художественно-эстетическое разв'!Z20="","",IF('Художественно-эстетическое разв'!Z20&gt;1.5,"сформирован",IF('Художественно-эстетическое разв'!Z20&lt;0.5,"не сформирован", "в стадии формирования")))</f>
        <v/>
      </c>
      <c r="AS19" s="214" t="str">
        <f>IF('Социально-коммуникативное разви'!U20="","",IF('Социально-коммуникативное разви'!V20="","",IF('Социально-коммуникативное разви'!W20="","",IF('Художественно-эстетическое разв'!AC20="","",IF('Художественно-эстетическое разв'!AD20="","",('Социально-коммуникативное разви'!U20+'Социально-коммуникативное разви'!V20+'Социально-коммуникативное разви'!W20+'Художественно-эстетическое разв'!AC20+'Художественно-эстетическое разв'!AD20)/5)))))</f>
        <v/>
      </c>
      <c r="AT19" s="82" t="str">
        <f t="shared" si="2"/>
        <v/>
      </c>
      <c r="AU19" s="82" t="str">
        <f>IF('Речевое развитие'!D19="","",IF('Речевое развитие'!D19&gt;1.5,"сформирован",IF('Речевое развитие'!D19&lt;0.5,"не сформирован", "в стадии формирования")))</f>
        <v/>
      </c>
      <c r="AV19" s="82" t="str">
        <f>IF('Речевое развитие'!E19="","",IF('Речевое развитие'!E19&gt;1.5,"сформирован",IF('Речевое развитие'!E19&lt;0.5,"не сформирован", "в стадии формирования")))</f>
        <v/>
      </c>
      <c r="AW19" s="82" t="str">
        <f>IF('Речевое развитие'!F19="","",IF('Речевое развитие'!F19&gt;1.5,"сформирован",IF('Речевое развитие'!F19&lt;0.5,"не сформирован", "в стадии формирования")))</f>
        <v/>
      </c>
      <c r="AX19" s="82" t="str">
        <f>IF('Речевое развитие'!G19="","",IF('Речевое развитие'!G19&gt;1.5,"сформирован",IF('Речевое развитие'!G19&lt;0.5,"не сформирован", "в стадии формирования")))</f>
        <v/>
      </c>
      <c r="AY19" s="82" t="str">
        <f>IF('Речевое развитие'!H19="","",IF('Речевое развитие'!H19&gt;1.5,"сформирован",IF('Речевое развитие'!H19&lt;0.5,"не сформирован", "в стадии формирования")))</f>
        <v/>
      </c>
      <c r="AZ19" s="82" t="str">
        <f>IF('Речевое развитие'!I19="","",IF('Речевое развитие'!I19&gt;1.5,"сформирован",IF('Речевое развитие'!I19&lt;0.5,"не сформирован", "в стадии формирования")))</f>
        <v/>
      </c>
      <c r="BA19" s="82" t="str">
        <f>IF('Речевое развитие'!J19="","",IF('Речевое развитие'!J19&gt;1.5,"сформирован",IF('Речевое развитие'!J19&lt;0.5,"не сформирован", "в стадии формирования")))</f>
        <v/>
      </c>
      <c r="BB19" s="82" t="str">
        <f>IF('Речевое развитие'!K19="","",IF('Речевое развитие'!K19&gt;1.5,"сформирован",IF('Речевое развитие'!K19&lt;0.5,"не сформирован", "в стадии формирования")))</f>
        <v/>
      </c>
      <c r="BC19" s="82" t="str">
        <f>IF('Речевое развитие'!L19="","",IF('Речевое развитие'!L19&gt;1.5,"сформирован",IF('Речевое развитие'!L19&lt;0.5,"не сформирован", "в стадии формирования")))</f>
        <v/>
      </c>
      <c r="BD19" s="82" t="str">
        <f>IF('Речевое развитие'!M19="","",IF('Речевое развитие'!M19&gt;1.5,"сформирован",IF('Речевое развитие'!M19&lt;0.5,"не сформирован", "в стадии формирования")))</f>
        <v/>
      </c>
      <c r="BE19" s="82" t="str">
        <f>IF('Речевое развитие'!N19="","",IF('Речевое развитие'!N19&gt;1.5,"сформирован",IF('Речевое развитие'!N19&lt;0.5,"не сформирован", "в стадии формирования")))</f>
        <v/>
      </c>
      <c r="BF19" s="214" t="str">
        <f>IF('Речевое развитие'!D19="","",IF('Речевое развитие'!E19="","",IF('Речевое развитие'!F19="","",IF('Речевое развитие'!G19="","",IF('Речевое развитие'!H19="","",IF('Речевое развитие'!I19="","",IF('Речевое развитие'!J19="","",IF('Речевое развитие'!K19="","",IF('Речевое развитие'!L19="","",IF('Речевое развитие'!M19="","",IF('Речевое развитие'!N19="","",('Речевое развитие'!D19+'Речевое развитие'!E19+'Речевое развитие'!F19+'Речевое развитие'!G19+'Речевое развитие'!H19+'Речевое развитие'!I19+'Речевое развитие'!J19+'Речевое развитие'!K19+'Речевое развитие'!L19+'Речевое развитие'!M19+'Речевое развитие'!N19)/11)))))))))))</f>
        <v/>
      </c>
      <c r="BG19" s="82" t="str">
        <f t="shared" si="3"/>
        <v/>
      </c>
      <c r="BH19" s="82" t="str">
        <f>IF('Художественно-эстетическое разв'!Y20="","",IF('Художественно-эстетическое разв'!Y20&gt;1.5,"сформирован",IF('Художественно-эстетическое разв'!Y20&lt;0.5,"не сформирован", "в стадии формирования")))</f>
        <v/>
      </c>
      <c r="BI19" s="82" t="str">
        <f>IF('Физическое развитие'!D19="","",IF('Физическое развитие'!D19&gt;1.5,"сформирован",IF('Физическое развитие'!D19&lt;0.5,"не сформирован", "в стадии формирования")))</f>
        <v/>
      </c>
      <c r="BJ19" s="82" t="str">
        <f>IF('Физическое развитие'!E19="","",IF('Физическое развитие'!E19&gt;1.5,"сформирован",IF('Физическое развитие'!E19&lt;0.5,"не сформирован", "в стадии формирования")))</f>
        <v/>
      </c>
      <c r="BK19" s="82" t="str">
        <f>IF('Физическое развитие'!F19="","",IF('Физическое развитие'!F19&gt;1.5,"сформирован",IF('Физическое развитие'!F19&lt;0.5,"не сформирован", "в стадии формирования")))</f>
        <v/>
      </c>
      <c r="BL19" s="82" t="str">
        <f>IF('Физическое развитие'!G19="","",IF('Физическое развитие'!G19&gt;1.5,"сформирован",IF('Физическое развитие'!G19&lt;0.5,"не сформирован", "в стадии формирования")))</f>
        <v/>
      </c>
      <c r="BM19" s="82" t="str">
        <f>IF('Физическое развитие'!H19="","",IF('Физическое развитие'!H19&gt;1.5,"сформирован",IF('Физическое развитие'!H19&lt;0.5,"не сформирован", "в стадии формирования")))</f>
        <v/>
      </c>
      <c r="BN19" s="82" t="str">
        <f>IF('Физическое развитие'!I19="","",IF('Физическое развитие'!I19&gt;1.5,"сформирован",IF('Физическое развитие'!I19&lt;0.5,"не сформирован", "в стадии формирования")))</f>
        <v/>
      </c>
      <c r="BO19" s="82" t="str">
        <f>IF('Физическое развитие'!J19="","",IF('Физическое развитие'!J19&gt;1.5,"сформирован",IF('Физическое развитие'!J19&lt;0.5,"не сформирован", "в стадии формирования")))</f>
        <v/>
      </c>
      <c r="BP19" s="82" t="str">
        <f>IF('Физическое развитие'!K19="","",IF('Физическое развитие'!K19&gt;1.5,"сформирован",IF('Физическое развитие'!K19&lt;0.5,"не сформирован", "в стадии формирования")))</f>
        <v/>
      </c>
      <c r="BQ19" s="82" t="str">
        <f>IF('Физическое развитие'!L19="","",IF('Физическое развитие'!L19&gt;1.5,"сформирован",IF('Физическое развитие'!L19&lt;0.5,"не сформирован", "в стадии формирования")))</f>
        <v/>
      </c>
      <c r="BR19" s="82" t="str">
        <f>IF('Физическое развитие'!M19="","",IF('Физическое развитие'!M19&gt;1.5,"сформирован",IF('Физическое развитие'!M19&lt;0.5,"не сформирован", "в стадии формирования")))</f>
        <v/>
      </c>
      <c r="BS19" s="82" t="str">
        <f>IF('Физическое развитие'!N19="","",IF('Физическое развитие'!N19&gt;1.5,"сформирован",IF('Физическое развитие'!N19&lt;0.5,"не сформирован", "в стадии формирования")))</f>
        <v/>
      </c>
      <c r="BT19" s="82" t="str">
        <f>IF('Физическое развитие'!O19="","",IF('Физическое развитие'!O19&gt;1.5,"сформирован",IF('Физическое развитие'!O19&lt;0.5,"не сформирован", "в стадии формирования")))</f>
        <v/>
      </c>
      <c r="BU19" s="82" t="str">
        <f>IF('Физическое развитие'!P19="","",IF('Физическое развитие'!P19&gt;1.5,"сформирован",IF('Физическое развитие'!P19&lt;0.5,"не сформирован", "в стадии формирования")))</f>
        <v/>
      </c>
      <c r="BV19" s="214" t="str">
        <f>IF('Художественно-эстетическое разв'!Y20="","",IF('Физическое развитие'!D19="","",IF('Физическое развитие'!E19="","",IF('Физическое развитие'!F19="","",IF('Физическое развитие'!H19="","",IF('Физическое развитие'!I19="","",IF('Физическое развитие'!J19="","",IF('Физическое развитие'!L19="","",IF('Физическое развитие'!M19="","",IF('Физическое развитие'!G19="","",IF('Физическое развитие'!N19="","",IF('Физическое развитие'!O19="","",IF('Физическое развитие'!P19="","",IF('Физическое развитие'!Q19="","",('Художественно-эстетическое разв'!Y20+'Физическое развитие'!D19+'Физическое развитие'!E19+'Физическое развитие'!F19+'Физическое развитие'!H19+'Физическое развитие'!I19+'Физическое развитие'!J19+'Физическое развитие'!L19+'Физическое развитие'!M19+'Физическое развитие'!G19+'Физическое развитие'!N19+'Физическое развитие'!O19+'Физическое развитие'!P19+'Физическое развитие'!Q19)/14))))))))))))))</f>
        <v/>
      </c>
      <c r="BW19" s="82" t="str">
        <f t="shared" si="4"/>
        <v/>
      </c>
      <c r="BX19" s="82" t="str">
        <f>IF('Социально-коммуникативное разви'!M20="","",IF('Социально-коммуникативное разви'!M20&gt;1.5,"сформирован",IF('Социально-коммуникативное разви'!M20&lt;0.5,"не сформирован", "в стадии формирования")))</f>
        <v/>
      </c>
      <c r="BY19" s="82" t="str">
        <f>IF('Социально-коммуникативное разви'!N20="","",IF('Социально-коммуникативное разви'!N20&gt;1.5,"сформирован",IF('Социально-коммуникативное разви'!N20&lt;0.5,"не сформирован", "в стадии формирования")))</f>
        <v/>
      </c>
      <c r="BZ19" s="82" t="str">
        <f>IF('Социально-коммуникативное разви'!O20="","",IF('Социально-коммуникативное разви'!O20&gt;1.5,"сформирован",IF('Социально-коммуникативное разви'!O20&lt;0.5,"не сформирован", "в стадии формирования")))</f>
        <v/>
      </c>
      <c r="CA19" s="82" t="str">
        <f>IF('Социально-коммуникативное разви'!P20="","",IF('Социально-коммуникативное разви'!P20&gt;1.5,"сформирован",IF('Социально-коммуникативное разви'!P20&lt;0.5,"не сформирован", "в стадии формирования")))</f>
        <v/>
      </c>
      <c r="CB19" s="82" t="str">
        <f>IF('Социально-коммуникативное разви'!Q20="","",IF('Социально-коммуникативное разви'!Q20&gt;1.5,"сформирован",IF('Социально-коммуникативное разви'!Q20&lt;0.5,"не сформирован", "в стадии формирования")))</f>
        <v/>
      </c>
      <c r="CC19" s="82" t="str">
        <f>IF('Социально-коммуникативное разви'!R20="","",IF('Социально-коммуникативное разви'!R20&gt;1.5,"сформирован",IF('Социально-коммуникативное разви'!R20&lt;0.5,"не сформирован", "в стадии формирования")))</f>
        <v/>
      </c>
      <c r="CD19" s="82" t="str">
        <f>IF('Социально-коммуникативное разви'!S20="","",IF('Социально-коммуникативное разви'!S20&gt;1.5,"сформирован",IF('Социально-коммуникативное разви'!S20&lt;0.5,"не сформирован", "в стадии формирования")))</f>
        <v/>
      </c>
      <c r="CE19" s="82" t="str">
        <f>IF('Социально-коммуникативное разви'!T20="","",IF('Социально-коммуникативное разви'!T20&gt;1.5,"сформирован",IF('Социально-коммуникативное разви'!T20&lt;0.5,"не сформирован", "в стадии формирования")))</f>
        <v/>
      </c>
      <c r="CF19" s="82" t="str">
        <f>IF('Социально-коммуникативное разви'!U20="","",IF('Социально-коммуникативное разви'!U20&gt;1.5,"сформирован",IF('Социально-коммуникативное разви'!U20&lt;0.5,"не сформирован", "в стадии формирования")))</f>
        <v/>
      </c>
      <c r="CG19" s="82" t="str">
        <f>IF('Социально-коммуникативное разви'!V20="","",IF('Социально-коммуникативное разви'!V20&gt;1.5,"сформирован",IF('Социально-коммуникативное разви'!V20&lt;0.5,"не сформирован", "в стадии формирования")))</f>
        <v/>
      </c>
      <c r="CH19" s="82" t="str">
        <f>IF('Социально-коммуникативное разви'!W20="","",IF('Социально-коммуникативное разви'!W20&gt;1.5,"сформирован",IF('Социально-коммуникативное разви'!W20&lt;0.5,"не сформирован", "в стадии формирования")))</f>
        <v/>
      </c>
      <c r="CI19" s="82" t="str">
        <f>IF('Социально-коммуникативное разви'!X20="","",IF('Социально-коммуникативное разви'!X20&gt;1.5,"сформирован",IF('Социально-коммуникативное разви'!X20&lt;0.5,"не сформирован", "в стадии формирования")))</f>
        <v/>
      </c>
      <c r="CJ19" s="82" t="str">
        <f>IF('Социально-коммуникативное разви'!Y20="","",IF('Социально-коммуникативное разви'!Y20&gt;1.5,"сформирован",IF('Социально-коммуникативное разви'!Y20&lt;0.5,"не сформирован", "в стадии формирования")))</f>
        <v/>
      </c>
      <c r="CK19" s="82" t="str">
        <f>IF('Социально-коммуникативное разви'!Z20="","",IF('Социально-коммуникативное разви'!Z20&gt;1.5,"сформирован",IF('Социально-коммуникативное разви'!Z20&lt;0.5,"не сформирован", "в стадии формирования")))</f>
        <v/>
      </c>
      <c r="CL19" s="82" t="str">
        <f>IF('Физическое развитие'!K19="","",IF('Физическое развитие'!K19&gt;1.5,"сформирован",IF('Физическое развитие'!K19&lt;0.5,"не сформирован", "в стадии формирования")))</f>
        <v/>
      </c>
      <c r="CM19" s="214" t="str">
        <f>IF('Социально-коммуникативное разви'!M20="","",IF('Социально-коммуникативное разви'!N20="","",IF('Социально-коммуникативное разви'!AI20="","",IF('Социально-коммуникативное разви'!AN20="","",IF('Социально-коммуникативное разви'!AO20="","",IF('Социально-коммуникативное разви'!AP20="","",IF('Социально-коммуникативное разви'!AQ20="","",IF('Социально-коммуникативное разви'!AR20="","",IF('Социально-коммуникативное разви'!AS20="","",IF('Социально-коммуникативное разви'!AT20="","",IF('Социально-коммуникативное разви'!AV20="","",IF('Социально-коммуникативное разви'!AW20="","",IF('Социально-коммуникативное разви'!AX20="","",IF('Социально-коммуникативное разви'!AY20="","",IF('Физическое развитие'!K19="","",('Социально-коммуникативное разви'!M20+'Социально-коммуникативное разви'!N20+'Социально-коммуникативное разви'!AI20+'Социально-коммуникативное разви'!AN20+'Социально-коммуникативное разви'!AO20+'Социально-коммуникативное разви'!AP20+'Социально-коммуникативное разви'!AQ20+'Социально-коммуникативное разви'!AR20+'Социально-коммуникативное разви'!AS20+'Социально-коммуникативное разви'!AT20+'Социально-коммуникативное разви'!AV20+'Социально-коммуникативное разви'!AW20+'Социально-коммуникативное разви'!AX20+'Социально-коммуникативное разви'!AY20+'Физическое развитие'!K19)/15)))))))))))))))</f>
        <v/>
      </c>
      <c r="CN19" s="82" t="str">
        <f t="shared" si="5"/>
        <v/>
      </c>
      <c r="CO19" s="82" t="str">
        <f>IF('Социально-коммуникативное разви'!D20="","",IF('Социально-коммуникативное разви'!D20&gt;1.5,"сформирован",IF('Социально-коммуникативное разви'!D20&lt;0.5,"не сформирован", "в стадии формирования")))</f>
        <v/>
      </c>
      <c r="CP19" s="82" t="str">
        <f>IF('Социально-коммуникативное разви'!E20="","",IF('Социально-коммуникативное разви'!E20&gt;1.5,"сформирован",IF('Социально-коммуникативное разви'!E20&lt;0.5,"не сформирован", "в стадии формирования")))</f>
        <v/>
      </c>
      <c r="CQ19" s="82" t="str">
        <f>IF('Социально-коммуникативное разви'!F20="","",IF('Социально-коммуникативное разви'!F20&gt;1.5,"сформирован",IF('Социально-коммуникативное разви'!F20&lt;0.5,"не сформирован", "в стадии формирования")))</f>
        <v/>
      </c>
      <c r="CR19" s="82" t="str">
        <f>IF('Социально-коммуникативное разви'!Q20="","",IF('Социально-коммуникативное разви'!Q20&gt;1.5,"сформирован",IF('Социально-коммуникативное разви'!Q20&lt;0.5,"не сформирован", "в стадии формирования")))</f>
        <v/>
      </c>
      <c r="CS19" s="82" t="str">
        <f>IF('Социально-коммуникативное разви'!R20="","",IF('Социально-коммуникативное разви'!R20&gt;1.5,"сформирован",IF('Социально-коммуникативное разви'!R20&lt;0.5,"не сформирован", "в стадии формирования")))</f>
        <v/>
      </c>
      <c r="CT19" s="82" t="str">
        <f>IF('Социально-коммуникативное разви'!S20="","",IF('Социально-коммуникативное разви'!S20&gt;1.5,"сформирован",IF('Социально-коммуникативное разви'!S20&lt;0.5,"не сформирован", "в стадии формирования")))</f>
        <v/>
      </c>
      <c r="CU19" s="82" t="str">
        <f>IF('Социально-коммуникативное разви'!T20="","",IF('Социально-коммуникативное разви'!T20&gt;1.5,"сформирован",IF('Социально-коммуникативное разви'!T20&lt;0.5,"не сформирован", "в стадии формирования")))</f>
        <v/>
      </c>
      <c r="CV19" s="82" t="str">
        <f>IF('Социально-коммуникативное разви'!Y20="","",IF('Социально-коммуникативное разви'!Y20&gt;1.5,"сформирован",IF('Социально-коммуникативное разви'!Y20&lt;0.5,"не сформирован", "в стадии формирования")))</f>
        <v/>
      </c>
      <c r="CW19" s="82" t="str">
        <f>IF('Социально-коммуникативное разви'!Z20="","",IF('Социально-коммуникативное разви'!Z20&gt;1.5,"сформирован",IF('Социально-коммуникативное разви'!Z20&lt;0.5,"не сформирован", "в стадии формирования")))</f>
        <v/>
      </c>
      <c r="CX19" s="82" t="str">
        <f>IF('Социально-коммуникативное разви'!AU20="","",IF('Социально-коммуникативное разви'!AU20&gt;1.5,"сформирован",IF('Социально-коммуникативное разви'!AU20&lt;0.5,"не сформирован", "в стадии формирования")))</f>
        <v/>
      </c>
      <c r="CY19" s="82" t="str">
        <f>IF('Социально-коммуникативное разви'!AZ20="","",IF('Социально-коммуникативное разви'!AZ20&gt;1.5,"сформирован",IF('Социально-коммуникативное разви'!AZ20&lt;0.5,"не сформирован", "в стадии формирования")))</f>
        <v/>
      </c>
      <c r="CZ19" s="82" t="str">
        <f>IF('Социально-коммуникативное разви'!BA20="","",IF('Социально-коммуникативное разви'!BA20&gt;1.5,"сформирован",IF('Социально-коммуникативное разви'!BA20&lt;0.5,"не сформирован", "в стадии формирования")))</f>
        <v/>
      </c>
      <c r="DA19" s="82" t="str">
        <f>IF('Социально-коммуникативное разви'!BB20="","",IF('Социально-коммуникативное разви'!BB20&gt;1.5,"сформирован",IF('Социально-коммуникативное разви'!BB20&lt;0.5,"не сформирован", "в стадии формирования")))</f>
        <v/>
      </c>
      <c r="DB19" s="82" t="str">
        <f>IF('Познавательное развитие'!G20="","",IF('Познавательное развитие'!G20&gt;1.5,"сформирован",IF('Познавательное развитие'!G20&lt;0.5,"не сформирован", "в стадии формирования")))</f>
        <v/>
      </c>
      <c r="DC19" s="82" t="str">
        <f>IF('Познавательное развитие'!H20="","",IF('Познавательное развитие'!H20&gt;1.5,"сформирован",IF('Познавательное развитие'!H20&lt;0.5,"не сформирован", "в стадии формирования")))</f>
        <v/>
      </c>
      <c r="DD19" s="82" t="str">
        <f>IF('Познавательное развитие'!T20="","",IF('Познавательное развитие'!T20&gt;1.5,"сформирован",IF('Познавательное развитие'!T20&lt;0.5,"не сформирован", "в стадии формирования")))</f>
        <v/>
      </c>
      <c r="DE19" s="82" t="str">
        <f>IF('Познавательное развитие'!U20="","",IF('Познавательное развитие'!U20&gt;1.5,"сформирован",IF('Познавательное развитие'!U20&lt;0.5,"не сформирован", "в стадии формирования")))</f>
        <v/>
      </c>
      <c r="DF19" s="82" t="str">
        <f>IF('Познавательное развитие'!W20="","",IF('Познавательное развитие'!W20&gt;1.5,"сформирован",IF('Познавательное развитие'!W20&lt;0.5,"не сформирован", "в стадии формирования")))</f>
        <v/>
      </c>
      <c r="DG19" s="82" t="str">
        <f>IF('Познавательное развитие'!X20="","",IF('Познавательное развитие'!X20&gt;1.5,"сформирован",IF('Познавательное развитие'!X20&lt;0.5,"не сформирован", "в стадии формирования")))</f>
        <v/>
      </c>
      <c r="DH19" s="82" t="str">
        <f>IF('Познавательное развитие'!AB20="","",IF('Познавательное развитие'!AB20&gt;1.5,"сформирован",IF('Познавательное развитие'!AB20&lt;0.5,"не сформирован", "в стадии формирования")))</f>
        <v/>
      </c>
      <c r="DI19" s="82" t="str">
        <f>IF('Познавательное развитие'!AC20="","",IF('Познавательное развитие'!AC20&gt;1.5,"сформирован",IF('Познавательное развитие'!AC20&lt;0.5,"не сформирован", "в стадии формирования")))</f>
        <v/>
      </c>
      <c r="DJ19" s="82" t="str">
        <f>IF('Познавательное развитие'!AD20="","",IF('Познавательное развитие'!AD20&gt;1.5,"сформирован",IF('Познавательное развитие'!AD20&lt;0.5,"не сформирован", "в стадии формирования")))</f>
        <v/>
      </c>
      <c r="DK19" s="82" t="str">
        <f>IF('Познавательное развитие'!AE20="","",IF('Познавательное развитие'!AE20&gt;1.5,"сформирован",IF('Познавательное развитие'!AE20&lt;0.5,"не сформирован", "в стадии формирования")))</f>
        <v/>
      </c>
      <c r="DL19" s="82" t="str">
        <f>IF('Познавательное развитие'!AF20="","",IF('Познавательное развитие'!AF20&gt;1.5,"сформирован",IF('Познавательное развитие'!AF20&lt;0.5,"не сформирован", "в стадии формирования")))</f>
        <v/>
      </c>
      <c r="DM19" s="82" t="str">
        <f>IF('Познавательное развитие'!AG20="","",IF('Познавательное развитие'!AG20&gt;1.5,"сформирован",IF('Познавательное развитие'!AG20&lt;0.5,"не сформирован", "в стадии формирования")))</f>
        <v/>
      </c>
      <c r="DN19" s="82" t="str">
        <f>IF('Познавательное развитие'!AI20="","",IF('Познавательное развитие'!AI20&gt;1.5,"сформирован",IF('Познавательное развитие'!AI20&lt;0.5,"не сформирован", "в стадии формирования")))</f>
        <v/>
      </c>
      <c r="DO19" s="82" t="str">
        <f>IF('Познавательное развитие'!AJ20="","",IF('Познавательное развитие'!AJ20&gt;1.5,"сформирован",IF('Познавательное развитие'!AJ20&lt;0.5,"не сформирован", "в стадии формирования")))</f>
        <v/>
      </c>
      <c r="DP19" s="82" t="str">
        <f>IF('Познавательное развитие'!AK20="","",IF('Познавательное развитие'!AK20&gt;1.5,"сформирован",IF('Познавательное развитие'!AK20&lt;0.5,"не сформирован", "в стадии формирования")))</f>
        <v/>
      </c>
      <c r="DQ19" s="82" t="str">
        <f>IF('Познавательное развитие'!AL20="","",IF('Познавательное развитие'!AL20&gt;1.5,"сформирован",IF('Познавательное развитие'!AL20&lt;0.5,"не сформирован", "в стадии формирования")))</f>
        <v/>
      </c>
      <c r="DR19" s="82" t="str">
        <f>IF('Речевое развитие'!Q19="","",IF('Речевое развитие'!Q19&gt;1.5,"сформирован",IF('Речевое развитие'!Q19&lt;0.5,"не сформирован", "в стадии формирования")))</f>
        <v/>
      </c>
      <c r="DS19" s="82" t="str">
        <f>IF('Речевое развитие'!R19="","",IF('Речевое развитие'!R19&gt;1.5,"сформирован",IF('Речевое развитие'!R19&lt;0.5,"не сформирован", "в стадии формирования")))</f>
        <v/>
      </c>
      <c r="DT19" s="82" t="str">
        <f>IF('Речевое развитие'!S19="","",IF('Речевое развитие'!S19&gt;1.5,"сформирован",IF('Речевое развитие'!S19&lt;0.5,"не сформирован", "в стадии формирования")))</f>
        <v/>
      </c>
      <c r="DU19" s="82" t="str">
        <f>IF('Речевое развитие'!T19="","",IF('Речевое развитие'!T19&gt;1.5,"сформирован",IF('Речевое развитие'!T19&lt;0.5,"не сформирован", "в стадии формирования")))</f>
        <v/>
      </c>
      <c r="DV19" s="82" t="str">
        <f>IF('Речевое развитие'!U19="","",IF('Речевое развитие'!U19&gt;1.5,"сформирован",IF('Речевое развитие'!U19&lt;0.5,"не сформирован", "в стадии формирования")))</f>
        <v/>
      </c>
      <c r="DW19" s="82" t="str">
        <f>IF('Художественно-эстетическое разв'!S20="","",IF('Художественно-эстетическое разв'!S20&gt;1.5,"сформирован",IF('Художественно-эстетическое разв'!S20&lt;0.5,"не сформирован", "в стадии формирования")))</f>
        <v/>
      </c>
      <c r="DX19" s="82" t="str">
        <f>IF('Художественно-эстетическое разв'!T20="","",IF('Художественно-эстетическое разв'!T20&gt;1.5,"сформирован",IF('Художественно-эстетическое разв'!T20&lt;0.5,"не сформирован", "в стадии формирования")))</f>
        <v/>
      </c>
      <c r="DY19" s="82" t="str">
        <f>IF('Физическое развитие'!T19="","",IF('Физическое развитие'!T19&gt;1.5,"сформирован",IF('Физическое развитие'!T19&lt;0.5,"не сформирован", "в стадии формирования")))</f>
        <v/>
      </c>
      <c r="DZ19" s="82" t="str">
        <f>IF('Физическое развитие'!U19="","",IF('Физическое развитие'!U19&gt;1.5,"сформирован",IF('Физическое развитие'!U19&lt;0.5,"не сформирован", "в стадии формирования")))</f>
        <v/>
      </c>
      <c r="EA19" s="82" t="str">
        <f>IF('Физическое развитие'!V19="","",IF('Физическое развитие'!V19&gt;1.5,"сформирован",IF('Физическое развитие'!V19&lt;0.5,"не сформирован", "в стадии формирования")))</f>
        <v/>
      </c>
      <c r="EB19" s="214" t="str">
        <f>IF('Социально-коммуникативное разви'!D20="","",IF('Социально-коммуникативное разви'!E20="","",IF('Социально-коммуникативное разви'!F20="","",IF('Социально-коммуникативное разви'!Q20="","",IF('Социально-коммуникативное разви'!R20="","",IF('Социально-коммуникативное разви'!S20="","",IF('Социально-коммуникативное разви'!T20="","",IF('Социально-коммуникативное разви'!Y20="","",IF('Социально-коммуникативное разви'!Z20="","",IF('Социально-коммуникативное разви'!AU20="","",IF('Социально-коммуникативное разви'!AZ20="","",IF('Социально-коммуникативное разви'!BA20="","",IF('Социально-коммуникативное разви'!BB20="","",IF('Познавательное развитие'!G20="","",IF('Познавательное развитие'!H20="","",IF('Познавательное развитие'!T20="","",IF('Познавательное развитие'!U20="","",IF('Познавательное развитие'!W20="","",IF('Познавательное развитие'!X20="","",IF('Познавательное развитие'!AB20="","",IF('Познавательное развитие'!AC20="","",IF('Познавательное развитие'!AD20="","",IF('Познавательное развитие'!AE20="","",IF('Познавательное развитие'!AF20="","",IF('Познавательное развитие'!AG20="","",IF('Познавательное развитие'!AI20="","",IF('Познавательное развитие'!AJ20="","",IF('Познавательное развитие'!AK20="","",IF('Познавательное развитие'!AL20="","",IF('Речевое развитие'!Q19="","",IF('Речевое развитие'!R19="","",IF('Речевое развитие'!S19="","",IF('Речевое развитие'!T19="","",IF('Речевое развитие'!U19="","",IF('Художественно-эстетическое разв'!S20="","",IF('Художественно-эстетическое разв'!T20="","",IF('Физическое развитие'!T19="","",IF('Физическое развитие'!U19="","",IF('Физическое развитие'!V19="","",('Социально-коммуникативное разви'!D20+'Социально-коммуникативное разви'!E20+'Социально-коммуникативное разви'!F20+'Социально-коммуникативное разви'!Q20+'Социально-коммуникативное разви'!R20+'Социально-коммуникативное разви'!S20+'Социально-коммуникативное разви'!T20+'Социально-коммуникативное разви'!Y20+'Социально-коммуникативное разви'!Z20+'Социально-коммуникативное разви'!AU20+'Социально-коммуникативное разви'!AZ20+'Социально-коммуникативное разви'!BA20+'Социально-коммуникативное разви'!BB20+'Познавательное развитие'!G20+'Познавательное развитие'!H20+'Познавательное развитие'!T20+'Познавательное развитие'!U20+'Познавательное развитие'!W20+'Познавательное развитие'!X20+'Познавательное развитие'!AB20+'Познавательное развитие'!AC20+'Познавательное развитие'!AD20+'Познавательное развитие'!AE20+'Познавательное развитие'!AF20+'Познавательное развитие'!AG20+'Познавательное развитие'!AI20+'Познавательное развитие'!AJ20+'Познавательное развитие'!AK20+'Познавательное развитие'!AL20+'Речевое развитие'!Q19+'Речевое развитие'!R19+'Речевое развитие'!S19+'Речевое развитие'!T19+'Речевое развитие'!U19+'Художественно-эстетическое разв'!S20+'Художественно-эстетическое разв'!T20+'Физическое развитие'!T19+'Физическое развитие'!U19+'Физическое развитие'!V19)/39)))))))))))))))))))))))))))))))))))))))</f>
        <v/>
      </c>
      <c r="EC19" s="82" t="str">
        <f t="shared" si="6"/>
        <v/>
      </c>
    </row>
    <row r="20" spans="1:133" x14ac:dyDescent="0.25">
      <c r="A20" s="89">
        <f>список!A18</f>
        <v>17</v>
      </c>
      <c r="B20" s="82" t="str">
        <f>IF(список!B18="","",список!B18)</f>
        <v/>
      </c>
      <c r="C20" s="82">
        <f>IF(список!C18="","",список!C18)</f>
        <v>0</v>
      </c>
      <c r="D20" s="82" t="str">
        <f>IF('Социально-коммуникативное разви'!AA21="","",IF('Социально-коммуникативное разви'!AA21&gt;1.5,"сформирован",IF('Социально-коммуникативное разви'!AA21&lt;0.5,"не сформирован", "в стадии формирования")))</f>
        <v/>
      </c>
      <c r="E20" s="82" t="str">
        <f>IF('Социально-коммуникативное разви'!AB21="","",IF('Социально-коммуникативное разви'!AB21&gt;1.5,"сформирован",IF('Социально-коммуникативное разви'!AB21&lt;0.5,"не сформирован", "в стадии формирования")))</f>
        <v/>
      </c>
      <c r="F20" s="82" t="str">
        <f>IF('Социально-коммуникативное разви'!AC21="","",IF('Социально-коммуникативное разви'!AC21&gt;1.5,"сформирован",IF('Социально-коммуникативное разви'!AC21&lt;0.5,"не сформирован", "в стадии формирования")))</f>
        <v/>
      </c>
      <c r="G20" s="82" t="str">
        <f>IF('Социально-коммуникативное разви'!AD21="","",IF('Социально-коммуникативное разви'!AD21&gt;1.5,"сформирован",IF('Социально-коммуникативное разви'!AD21&lt;0.5,"не сформирован", "в стадии формирования")))</f>
        <v/>
      </c>
      <c r="H20" s="82" t="str">
        <f>IF('Социально-коммуникативное разви'!AE21="","",IF('Социально-коммуникативное разви'!AE21&gt;1.5,"сформирован",IF('Социально-коммуникативное разви'!AE21&lt;0.5,"не сформирован", "в стадии формирования")))</f>
        <v/>
      </c>
      <c r="I20" s="82" t="str">
        <f>IF('Социально-коммуникативное разви'!AF21="","",IF('Социально-коммуникативное разви'!AF21&gt;1.5,"сформирован",IF('Социально-коммуникативное разви'!AF21&lt;0.5,"не сформирован", "в стадии формирования")))</f>
        <v/>
      </c>
      <c r="J20" s="82" t="str">
        <f>IF('Познавательное развитие'!D21="","",IF('Познавательное развитие'!D21&gt;1.5,"сформирован",IF('Познавательное развитие'!D21&lt;0.5,"не сформирован", "в стадии формирования")))</f>
        <v/>
      </c>
      <c r="K20" s="82" t="str">
        <f>IF('Познавательное развитие'!E21="","",IF('Познавательное развитие'!E21&gt;1.5,"сформирован",IF('Познавательное развитие'!E21&lt;0.5,"не сформирован", "в стадии формирования")))</f>
        <v/>
      </c>
      <c r="L20" s="82" t="str">
        <f>IF('Познавательное развитие'!F21="","",IF('Познавательное развитие'!F21&gt;1.5,"сформирован",IF('Познавательное развитие'!F21&lt;0.5,"не сформирован", "в стадии формирования")))</f>
        <v/>
      </c>
      <c r="M20" s="82" t="str">
        <f>IF('Познавательное развитие'!G21="","",IF('Познавательное развитие'!G21&gt;1.5,"сформирован",IF('Познавательное развитие'!G21&lt;0.5,"не сформирован", "в стадии формирования")))</f>
        <v/>
      </c>
      <c r="N20" s="82" t="str">
        <f>IF('Познавательное развитие'!H21="","",IF('Познавательное развитие'!H21&gt;1.5,"сформирован",IF('Познавательное развитие'!H21&lt;0.5,"не сформирован", "в стадии формирования")))</f>
        <v/>
      </c>
      <c r="O20" s="82" t="str">
        <f>IF('Познавательное развитие'!I21="","",IF('Познавательное развитие'!I21&gt;1.5,"сформирован",IF('Познавательное развитие'!I21&lt;0.5,"не сформирован", "в стадии формирования")))</f>
        <v/>
      </c>
      <c r="P20" s="82" t="str">
        <f>IF('Познавательное развитие'!J21="","",IF('Познавательное развитие'!J21&gt;1.5,"сформирован",IF('Познавательное развитие'!J21&lt;0.5,"не сформирован", "в стадии формирования")))</f>
        <v/>
      </c>
      <c r="Q20" s="82" t="str">
        <f>IF('Познавательное развитие'!K21="","",IF('Познавательное развитие'!K21&gt;1.5,"сформирован",IF('Познавательное развитие'!K21&lt;0.5,"не сформирован", "в стадии формирования")))</f>
        <v/>
      </c>
      <c r="R20" s="82" t="str">
        <f>IF('Художественно-эстетическое разв'!D21="","",IF('Художественно-эстетическое разв'!D21&gt;1.5,"сформирован",IF('Художественно-эстетическое разв'!D21&lt;0.5,"не сформирован", "в стадии формирования")))</f>
        <v/>
      </c>
      <c r="S20" s="82" t="str">
        <f>IF('Художественно-эстетическое разв'!E21="","",IF('Художественно-эстетическое разв'!E21&gt;1.5,"сформирован",IF('Художественно-эстетическое разв'!E21&lt;0.5,"не сформирован", "в стадии формирования")))</f>
        <v/>
      </c>
      <c r="T20" s="82" t="str">
        <f>IF('Художественно-эстетическое разв'!F21="","",IF('Художественно-эстетическое разв'!F21&gt;1.5,"сформирован",IF('Художественно-эстетическое разв'!F21&lt;0.5,"не сформирован", "в стадии формирования")))</f>
        <v/>
      </c>
      <c r="U20" s="82" t="str">
        <f>IF('Художественно-эстетическое разв'!G21="","",IF('Художественно-эстетическое разв'!G21&gt;1.5,"сформирован",IF('Художественно-эстетическое разв'!G21&lt;0.5,"не сформирован", "в стадии формирования")))</f>
        <v/>
      </c>
      <c r="V20" s="82" t="str">
        <f>IF('Художественно-эстетическое разв'!H21="","",IF('Художественно-эстетическое разв'!H21&gt;1.5,"сформирован",IF('Художественно-эстетическое разв'!H21&lt;0.5,"не сформирован", "в стадии формирования")))</f>
        <v/>
      </c>
      <c r="W20" s="82" t="str">
        <f>IF('Художественно-эстетическое разв'!I21="","",IF('Художественно-эстетическое разв'!I21&gt;1.5,"сформирован",IF('Художественно-эстетическое разв'!I21&lt;0.5,"не сформирован", "в стадии формирования")))</f>
        <v/>
      </c>
      <c r="X20" s="82" t="str">
        <f>IF('Художественно-эстетическое разв'!J21="","",IF('Художественно-эстетическое разв'!J21&gt;1.5,"сформирован",IF('Художественно-эстетическое разв'!J21&lt;0.5,"не сформирован", "в стадии формирования")))</f>
        <v/>
      </c>
      <c r="Y20" s="82" t="str">
        <f>IF('Физическое развитие'!W20="","",IF('Физическое развитие'!W20&gt;1.5,"сформирован",IF('Физическое развитие'!W20&lt;0.5,"не сформирован", "в стадии формирования")))</f>
        <v/>
      </c>
      <c r="Z20" s="214" t="str">
        <f>IF('Социально-коммуникативное разви'!AA21="","",IF('Социально-коммуникативное разви'!AF21="","",IF('Социально-коммуникативное разви'!AG21="","",IF('Социально-коммуникативное разви'!AH21="","",IF('Социально-коммуникативное разви'!AJ21="","",IF('Социально-коммуникативное разви'!AK21="","",IF('Познавательное развитие'!D21="","",IF('Познавательное развитие'!I21="","",IF('Познавательное развитие'!M21="","",IF('Познавательное развитие'!N21="","",IF('Познавательное развитие'!O21="","",IF('Познавательное развитие'!P21="","",IF('Познавательное развитие'!Q21="","",IF('Познавательное развитие'!Y21="","",IF('Художественно-эстетическое разв'!D21="","",IF('Художественно-эстетическое разв'!G21="","",IF('Художественно-эстетическое разв'!H21="","",IF('Художественно-эстетическое разв'!I21="","",IF('Физическое развитие'!W20="","",IF('Художественно-эстетическое разв'!L21="","",IF('Художественно-эстетическое разв'!M21="","",IF('Художественно-эстетическое разв'!U21="","",('Социально-коммуникативное разви'!AA21+'Социально-коммуникативное разви'!AF21+'Социально-коммуникативное разви'!AG21+'Социально-коммуникативное разви'!AH21+'Социально-коммуникативное разви'!AJ21+'Социально-коммуникативное разви'!AK21+'Познавательное развитие'!D21+'Познавательное развитие'!I21+'Познавательное развитие'!M21+'Познавательное развитие'!N21+'Познавательное развитие'!O21+'Познавательное развитие'!P21+'Познавательное развитие'!Q21+'Познавательное развитие'!Y21+'Художественно-эстетическое разв'!D21+'Художественно-эстетическое разв'!G21+'Художественно-эстетическое разв'!H21+'Художественно-эстетическое разв'!I21+'Художественно-эстетическое разв'!L21+'Художественно-эстетическое разв'!M21+'Художественно-эстетическое разв'!U21+'Физическое развитие'!W20)/22))))))))))))))))))))))</f>
        <v/>
      </c>
      <c r="AA20" s="82" t="str">
        <f t="shared" si="0"/>
        <v/>
      </c>
      <c r="AB20" s="82" t="str">
        <f>IF('Социально-коммуникативное разви'!G21="","",IF('Социально-коммуникативное разви'!G21&gt;1.5,"сформирован",IF('Социально-коммуникативное разви'!G21&lt;0.5,"не сформирован", "в стадии формирования")))</f>
        <v/>
      </c>
      <c r="AC20" s="82" t="str">
        <f>IF('Социально-коммуникативное разви'!H21="","",IF('Социально-коммуникативное разви'!H21&gt;1.5,"сформирован",IF('Социально-коммуникативное разви'!H21&lt;0.5,"не сформирован", "в стадии формирования")))</f>
        <v/>
      </c>
      <c r="AD20" s="82" t="str">
        <f>IF('Социально-коммуникативное разви'!I21="","",IF('Социально-коммуникативное разви'!I21&gt;1.5,"сформирован",IF('Социально-коммуникативное разви'!I21&lt;0.5,"не сформирован", "в стадии формирования")))</f>
        <v/>
      </c>
      <c r="AE20" s="82" t="str">
        <f>IF('Социально-коммуникативное разви'!J21="","",IF('Социально-коммуникативное разви'!J21&gt;1.5,"сформирован",IF('Социально-коммуникативное разви'!J21&lt;0.5,"не сформирован", "в стадии формирования")))</f>
        <v/>
      </c>
      <c r="AF20" s="82" t="str">
        <f>IF('Социально-коммуникативное разви'!K21="","",IF('Социально-коммуникативное разви'!K21&gt;1.5,"сформирован",IF('Социально-коммуникативное разви'!K21&lt;0.5,"не сформирован", "в стадии формирования")))</f>
        <v/>
      </c>
      <c r="AG20" s="82" t="str">
        <f>IF('Социально-коммуникативное разви'!L21="","",IF('Социально-коммуникативное разви'!L21&gt;1.5,"сформирован",IF('Социально-коммуникативное разви'!L21&lt;0.5,"не сформирован", "в стадии формирования")))</f>
        <v/>
      </c>
      <c r="AH20" s="82" t="str">
        <f>IF('Социально-коммуникативное разви'!M21="","",IF('Социально-коммуникативное разви'!M21&gt;1.5,"сформирован",IF('Социально-коммуникативное разви'!M21&lt;0.5,"не сформирован", "в стадии формирования")))</f>
        <v/>
      </c>
      <c r="AI20" s="82" t="str">
        <f>IF('Познавательное развитие'!V21="","",IF('Познавательное развитие'!V21&gt;1.5,"сформирован",IF('Познавательное развитие'!V21&lt;0.5,"не сформирован", "в стадии формирования")))</f>
        <v/>
      </c>
      <c r="AJ20" s="82" t="str">
        <f>IF('Художественно-эстетическое разв'!Z21="","",IF('Художественно-эстетическое разв'!Z21&gt;1.5,"сформирован",IF('Художественно-эстетическое разв'!Z21&lt;0.5,"не сформирован", "в стадии формирования")))</f>
        <v/>
      </c>
      <c r="AK20" s="82" t="str">
        <f>IF('Художественно-эстетическое разв'!AA21="","",IF('Художественно-эстетическое разв'!AA21&gt;1.5,"сформирован",IF('Художественно-эстетическое разв'!AA21&lt;0.5,"не сформирован", "в стадии формирования")))</f>
        <v/>
      </c>
      <c r="AL20" s="214" t="str">
        <f>IF('Социально-коммуникативное разви'!G21="","",IF('Социально-коммуникативное разви'!H21="","",IF('Социально-коммуникативное разви'!I21="","",IF('Социально-коммуникативное разви'!J21="","",IF('Социально-коммуникативное разви'!K21="","",IF('Социально-коммуникативное разви'!L21="","",IF('Социально-коммуникативное разви'!X21="","",IF('Познавательное развитие'!V21="","",IF('Художественно-эстетическое разв'!Z21="","",IF('Художественно-эстетическое разв'!AE21="","",('Социально-коммуникативное разви'!G21+'Социально-коммуникативное разви'!H21+'Социально-коммуникативное разви'!I21+'Социально-коммуникативное разви'!J21+'Социально-коммуникативное разви'!K21+'Социально-коммуникативное разви'!L21+'Социально-коммуникативное разви'!X21+'Познавательное развитие'!V21+'Художественно-эстетическое разв'!Z21+'Художественно-эстетическое разв'!AE21)/10))))))))))</f>
        <v/>
      </c>
      <c r="AM20" s="82" t="str">
        <f t="shared" si="1"/>
        <v/>
      </c>
      <c r="AN20" s="82" t="str">
        <f>IF('Социально-коммуникативное разви'!U21="","",IF('Социально-коммуникативное разви'!U21&gt;1.5,"сформирован",IF('Социально-коммуникативное разви'!U21&lt;0.5,"не сформирован", "в стадии формирования")))</f>
        <v/>
      </c>
      <c r="AO20" s="82" t="str">
        <f>IF('Социально-коммуникативное разви'!V21="","",IF('Социально-коммуникативное разви'!V21&gt;1.5,"сформирован",IF('Социально-коммуникативное разви'!V21&lt;0.5,"не сформирован", "в стадии формирования")))</f>
        <v/>
      </c>
      <c r="AP20" s="82" t="str">
        <f>IF('Социально-коммуникативное разви'!W21="","",IF('Социально-коммуникативное разви'!W21&gt;1.5,"сформирован",IF('Социально-коммуникативное разви'!W21&lt;0.5,"не сформирован", "в стадии формирования")))</f>
        <v/>
      </c>
      <c r="AQ20" s="82" t="str">
        <f>IF('Художественно-эстетическое разв'!Y21="","",IF('Художественно-эстетическое разв'!Y21&gt;1.5,"сформирован",IF('Художественно-эстетическое разв'!Y21&lt;0.5,"не сформирован", "в стадии формирования")))</f>
        <v/>
      </c>
      <c r="AR20" s="82" t="str">
        <f>IF('Художественно-эстетическое разв'!Z21="","",IF('Художественно-эстетическое разв'!Z21&gt;1.5,"сформирован",IF('Художественно-эстетическое разв'!Z21&lt;0.5,"не сформирован", "в стадии формирования")))</f>
        <v/>
      </c>
      <c r="AS20" s="214" t="str">
        <f>IF('Социально-коммуникативное разви'!U21="","",IF('Социально-коммуникативное разви'!V21="","",IF('Социально-коммуникативное разви'!W21="","",IF('Художественно-эстетическое разв'!AC21="","",IF('Художественно-эстетическое разв'!AD21="","",('Социально-коммуникативное разви'!U21+'Социально-коммуникативное разви'!V21+'Социально-коммуникативное разви'!W21+'Художественно-эстетическое разв'!AC21+'Художественно-эстетическое разв'!AD21)/5)))))</f>
        <v/>
      </c>
      <c r="AT20" s="82" t="str">
        <f t="shared" si="2"/>
        <v/>
      </c>
      <c r="AU20" s="82" t="str">
        <f>IF('Речевое развитие'!D20="","",IF('Речевое развитие'!D20&gt;1.5,"сформирован",IF('Речевое развитие'!D20&lt;0.5,"не сформирован", "в стадии формирования")))</f>
        <v/>
      </c>
      <c r="AV20" s="82" t="str">
        <f>IF('Речевое развитие'!E20="","",IF('Речевое развитие'!E20&gt;1.5,"сформирован",IF('Речевое развитие'!E20&lt;0.5,"не сформирован", "в стадии формирования")))</f>
        <v/>
      </c>
      <c r="AW20" s="82" t="str">
        <f>IF('Речевое развитие'!F20="","",IF('Речевое развитие'!F20&gt;1.5,"сформирован",IF('Речевое развитие'!F20&lt;0.5,"не сформирован", "в стадии формирования")))</f>
        <v/>
      </c>
      <c r="AX20" s="82" t="str">
        <f>IF('Речевое развитие'!G20="","",IF('Речевое развитие'!G20&gt;1.5,"сформирован",IF('Речевое развитие'!G20&lt;0.5,"не сформирован", "в стадии формирования")))</f>
        <v/>
      </c>
      <c r="AY20" s="82" t="str">
        <f>IF('Речевое развитие'!H20="","",IF('Речевое развитие'!H20&gt;1.5,"сформирован",IF('Речевое развитие'!H20&lt;0.5,"не сформирован", "в стадии формирования")))</f>
        <v/>
      </c>
      <c r="AZ20" s="82" t="str">
        <f>IF('Речевое развитие'!I20="","",IF('Речевое развитие'!I20&gt;1.5,"сформирован",IF('Речевое развитие'!I20&lt;0.5,"не сформирован", "в стадии формирования")))</f>
        <v/>
      </c>
      <c r="BA20" s="82" t="str">
        <f>IF('Речевое развитие'!J20="","",IF('Речевое развитие'!J20&gt;1.5,"сформирован",IF('Речевое развитие'!J20&lt;0.5,"не сформирован", "в стадии формирования")))</f>
        <v/>
      </c>
      <c r="BB20" s="82" t="str">
        <f>IF('Речевое развитие'!K20="","",IF('Речевое развитие'!K20&gt;1.5,"сформирован",IF('Речевое развитие'!K20&lt;0.5,"не сформирован", "в стадии формирования")))</f>
        <v/>
      </c>
      <c r="BC20" s="82" t="str">
        <f>IF('Речевое развитие'!L20="","",IF('Речевое развитие'!L20&gt;1.5,"сформирован",IF('Речевое развитие'!L20&lt;0.5,"не сформирован", "в стадии формирования")))</f>
        <v/>
      </c>
      <c r="BD20" s="82" t="str">
        <f>IF('Речевое развитие'!M20="","",IF('Речевое развитие'!M20&gt;1.5,"сформирован",IF('Речевое развитие'!M20&lt;0.5,"не сформирован", "в стадии формирования")))</f>
        <v/>
      </c>
      <c r="BE20" s="82" t="str">
        <f>IF('Речевое развитие'!N20="","",IF('Речевое развитие'!N20&gt;1.5,"сформирован",IF('Речевое развитие'!N20&lt;0.5,"не сформирован", "в стадии формирования")))</f>
        <v/>
      </c>
      <c r="BF20" s="214" t="str">
        <f>IF('Речевое развитие'!D20="","",IF('Речевое развитие'!E20="","",IF('Речевое развитие'!F20="","",IF('Речевое развитие'!G20="","",IF('Речевое развитие'!H20="","",IF('Речевое развитие'!I20="","",IF('Речевое развитие'!J20="","",IF('Речевое развитие'!K20="","",IF('Речевое развитие'!L20="","",IF('Речевое развитие'!M20="","",IF('Речевое развитие'!N20="","",('Речевое развитие'!D20+'Речевое развитие'!E20+'Речевое развитие'!F20+'Речевое развитие'!G20+'Речевое развитие'!H20+'Речевое развитие'!I20+'Речевое развитие'!J20+'Речевое развитие'!K20+'Речевое развитие'!L20+'Речевое развитие'!M20+'Речевое развитие'!N20)/11)))))))))))</f>
        <v/>
      </c>
      <c r="BG20" s="82" t="str">
        <f t="shared" si="3"/>
        <v/>
      </c>
      <c r="BH20" s="82" t="str">
        <f>IF('Художественно-эстетическое разв'!Y21="","",IF('Художественно-эстетическое разв'!Y21&gt;1.5,"сформирован",IF('Художественно-эстетическое разв'!Y21&lt;0.5,"не сформирован", "в стадии формирования")))</f>
        <v/>
      </c>
      <c r="BI20" s="82" t="str">
        <f>IF('Физическое развитие'!D20="","",IF('Физическое развитие'!D20&gt;1.5,"сформирован",IF('Физическое развитие'!D20&lt;0.5,"не сформирован", "в стадии формирования")))</f>
        <v/>
      </c>
      <c r="BJ20" s="82" t="str">
        <f>IF('Физическое развитие'!E20="","",IF('Физическое развитие'!E20&gt;1.5,"сформирован",IF('Физическое развитие'!E20&lt;0.5,"не сформирован", "в стадии формирования")))</f>
        <v/>
      </c>
      <c r="BK20" s="82" t="str">
        <f>IF('Физическое развитие'!F20="","",IF('Физическое развитие'!F20&gt;1.5,"сформирован",IF('Физическое развитие'!F20&lt;0.5,"не сформирован", "в стадии формирования")))</f>
        <v/>
      </c>
      <c r="BL20" s="82" t="str">
        <f>IF('Физическое развитие'!G20="","",IF('Физическое развитие'!G20&gt;1.5,"сформирован",IF('Физическое развитие'!G20&lt;0.5,"не сформирован", "в стадии формирования")))</f>
        <v/>
      </c>
      <c r="BM20" s="82" t="str">
        <f>IF('Физическое развитие'!H20="","",IF('Физическое развитие'!H20&gt;1.5,"сформирован",IF('Физическое развитие'!H20&lt;0.5,"не сформирован", "в стадии формирования")))</f>
        <v/>
      </c>
      <c r="BN20" s="82" t="str">
        <f>IF('Физическое развитие'!I20="","",IF('Физическое развитие'!I20&gt;1.5,"сформирован",IF('Физическое развитие'!I20&lt;0.5,"не сформирован", "в стадии формирования")))</f>
        <v/>
      </c>
      <c r="BO20" s="82" t="str">
        <f>IF('Физическое развитие'!J20="","",IF('Физическое развитие'!J20&gt;1.5,"сформирован",IF('Физическое развитие'!J20&lt;0.5,"не сформирован", "в стадии формирования")))</f>
        <v/>
      </c>
      <c r="BP20" s="82" t="str">
        <f>IF('Физическое развитие'!K20="","",IF('Физическое развитие'!K20&gt;1.5,"сформирован",IF('Физическое развитие'!K20&lt;0.5,"не сформирован", "в стадии формирования")))</f>
        <v/>
      </c>
      <c r="BQ20" s="82" t="str">
        <f>IF('Физическое развитие'!L20="","",IF('Физическое развитие'!L20&gt;1.5,"сформирован",IF('Физическое развитие'!L20&lt;0.5,"не сформирован", "в стадии формирования")))</f>
        <v/>
      </c>
      <c r="BR20" s="82" t="str">
        <f>IF('Физическое развитие'!M20="","",IF('Физическое развитие'!M20&gt;1.5,"сформирован",IF('Физическое развитие'!M20&lt;0.5,"не сформирован", "в стадии формирования")))</f>
        <v/>
      </c>
      <c r="BS20" s="82" t="str">
        <f>IF('Физическое развитие'!N20="","",IF('Физическое развитие'!N20&gt;1.5,"сформирован",IF('Физическое развитие'!N20&lt;0.5,"не сформирован", "в стадии формирования")))</f>
        <v/>
      </c>
      <c r="BT20" s="82" t="str">
        <f>IF('Физическое развитие'!O20="","",IF('Физическое развитие'!O20&gt;1.5,"сформирован",IF('Физическое развитие'!O20&lt;0.5,"не сформирован", "в стадии формирования")))</f>
        <v/>
      </c>
      <c r="BU20" s="82" t="str">
        <f>IF('Физическое развитие'!P20="","",IF('Физическое развитие'!P20&gt;1.5,"сформирован",IF('Физическое развитие'!P20&lt;0.5,"не сформирован", "в стадии формирования")))</f>
        <v/>
      </c>
      <c r="BV20" s="214" t="str">
        <f>IF('Художественно-эстетическое разв'!Y21="","",IF('Физическое развитие'!D20="","",IF('Физическое развитие'!E20="","",IF('Физическое развитие'!F20="","",IF('Физическое развитие'!H20="","",IF('Физическое развитие'!I20="","",IF('Физическое развитие'!J20="","",IF('Физическое развитие'!L20="","",IF('Физическое развитие'!M20="","",IF('Физическое развитие'!G20="","",IF('Физическое развитие'!N20="","",IF('Физическое развитие'!O20="","",IF('Физическое развитие'!P20="","",IF('Физическое развитие'!Q20="","",('Художественно-эстетическое разв'!Y21+'Физическое развитие'!D20+'Физическое развитие'!E20+'Физическое развитие'!F20+'Физическое развитие'!H20+'Физическое развитие'!I20+'Физическое развитие'!J20+'Физическое развитие'!L20+'Физическое развитие'!M20+'Физическое развитие'!G20+'Физическое развитие'!N20+'Физическое развитие'!O20+'Физическое развитие'!P20+'Физическое развитие'!Q20)/14))))))))))))))</f>
        <v/>
      </c>
      <c r="BW20" s="82" t="str">
        <f t="shared" si="4"/>
        <v/>
      </c>
      <c r="BX20" s="82" t="str">
        <f>IF('Социально-коммуникативное разви'!M21="","",IF('Социально-коммуникативное разви'!M21&gt;1.5,"сформирован",IF('Социально-коммуникативное разви'!M21&lt;0.5,"не сформирован", "в стадии формирования")))</f>
        <v/>
      </c>
      <c r="BY20" s="82" t="str">
        <f>IF('Социально-коммуникативное разви'!N21="","",IF('Социально-коммуникативное разви'!N21&gt;1.5,"сформирован",IF('Социально-коммуникативное разви'!N21&lt;0.5,"не сформирован", "в стадии формирования")))</f>
        <v/>
      </c>
      <c r="BZ20" s="82" t="str">
        <f>IF('Социально-коммуникативное разви'!O21="","",IF('Социально-коммуникативное разви'!O21&gt;1.5,"сформирован",IF('Социально-коммуникативное разви'!O21&lt;0.5,"не сформирован", "в стадии формирования")))</f>
        <v/>
      </c>
      <c r="CA20" s="82" t="str">
        <f>IF('Социально-коммуникативное разви'!P21="","",IF('Социально-коммуникативное разви'!P21&gt;1.5,"сформирован",IF('Социально-коммуникативное разви'!P21&lt;0.5,"не сформирован", "в стадии формирования")))</f>
        <v/>
      </c>
      <c r="CB20" s="82" t="str">
        <f>IF('Социально-коммуникативное разви'!Q21="","",IF('Социально-коммуникативное разви'!Q21&gt;1.5,"сформирован",IF('Социально-коммуникативное разви'!Q21&lt;0.5,"не сформирован", "в стадии формирования")))</f>
        <v/>
      </c>
      <c r="CC20" s="82" t="str">
        <f>IF('Социально-коммуникативное разви'!R21="","",IF('Социально-коммуникативное разви'!R21&gt;1.5,"сформирован",IF('Социально-коммуникативное разви'!R21&lt;0.5,"не сформирован", "в стадии формирования")))</f>
        <v/>
      </c>
      <c r="CD20" s="82" t="str">
        <f>IF('Социально-коммуникативное разви'!S21="","",IF('Социально-коммуникативное разви'!S21&gt;1.5,"сформирован",IF('Социально-коммуникативное разви'!S21&lt;0.5,"не сформирован", "в стадии формирования")))</f>
        <v/>
      </c>
      <c r="CE20" s="82" t="str">
        <f>IF('Социально-коммуникативное разви'!T21="","",IF('Социально-коммуникативное разви'!T21&gt;1.5,"сформирован",IF('Социально-коммуникативное разви'!T21&lt;0.5,"не сформирован", "в стадии формирования")))</f>
        <v/>
      </c>
      <c r="CF20" s="82" t="str">
        <f>IF('Социально-коммуникативное разви'!U21="","",IF('Социально-коммуникативное разви'!U21&gt;1.5,"сформирован",IF('Социально-коммуникативное разви'!U21&lt;0.5,"не сформирован", "в стадии формирования")))</f>
        <v/>
      </c>
      <c r="CG20" s="82" t="str">
        <f>IF('Социально-коммуникативное разви'!V21="","",IF('Социально-коммуникативное разви'!V21&gt;1.5,"сформирован",IF('Социально-коммуникативное разви'!V21&lt;0.5,"не сформирован", "в стадии формирования")))</f>
        <v/>
      </c>
      <c r="CH20" s="82" t="str">
        <f>IF('Социально-коммуникативное разви'!W21="","",IF('Социально-коммуникативное разви'!W21&gt;1.5,"сформирован",IF('Социально-коммуникативное разви'!W21&lt;0.5,"не сформирован", "в стадии формирования")))</f>
        <v/>
      </c>
      <c r="CI20" s="82" t="str">
        <f>IF('Социально-коммуникативное разви'!X21="","",IF('Социально-коммуникативное разви'!X21&gt;1.5,"сформирован",IF('Социально-коммуникативное разви'!X21&lt;0.5,"не сформирован", "в стадии формирования")))</f>
        <v/>
      </c>
      <c r="CJ20" s="82" t="str">
        <f>IF('Социально-коммуникативное разви'!Y21="","",IF('Социально-коммуникативное разви'!Y21&gt;1.5,"сформирован",IF('Социально-коммуникативное разви'!Y21&lt;0.5,"не сформирован", "в стадии формирования")))</f>
        <v/>
      </c>
      <c r="CK20" s="82" t="str">
        <f>IF('Социально-коммуникативное разви'!Z21="","",IF('Социально-коммуникативное разви'!Z21&gt;1.5,"сформирован",IF('Социально-коммуникативное разви'!Z21&lt;0.5,"не сформирован", "в стадии формирования")))</f>
        <v/>
      </c>
      <c r="CL20" s="82" t="str">
        <f>IF('Физическое развитие'!K20="","",IF('Физическое развитие'!K20&gt;1.5,"сформирован",IF('Физическое развитие'!K20&lt;0.5,"не сформирован", "в стадии формирования")))</f>
        <v/>
      </c>
      <c r="CM20" s="214" t="str">
        <f>IF('Социально-коммуникативное разви'!M21="","",IF('Социально-коммуникативное разви'!N21="","",IF('Социально-коммуникативное разви'!AI21="","",IF('Социально-коммуникативное разви'!AN21="","",IF('Социально-коммуникативное разви'!AO21="","",IF('Социально-коммуникативное разви'!AP21="","",IF('Социально-коммуникативное разви'!AQ21="","",IF('Социально-коммуникативное разви'!AR21="","",IF('Социально-коммуникативное разви'!AS21="","",IF('Социально-коммуникативное разви'!AT21="","",IF('Социально-коммуникативное разви'!AV21="","",IF('Социально-коммуникативное разви'!AW21="","",IF('Социально-коммуникативное разви'!AX21="","",IF('Социально-коммуникативное разви'!AY21="","",IF('Физическое развитие'!K20="","",('Социально-коммуникативное разви'!M21+'Социально-коммуникативное разви'!N21+'Социально-коммуникативное разви'!AI21+'Социально-коммуникативное разви'!AN21+'Социально-коммуникативное разви'!AO21+'Социально-коммуникативное разви'!AP21+'Социально-коммуникативное разви'!AQ21+'Социально-коммуникативное разви'!AR21+'Социально-коммуникативное разви'!AS21+'Социально-коммуникативное разви'!AT21+'Социально-коммуникативное разви'!AV21+'Социально-коммуникативное разви'!AW21+'Социально-коммуникативное разви'!AX21+'Социально-коммуникативное разви'!AY21+'Физическое развитие'!K20)/15)))))))))))))))</f>
        <v/>
      </c>
      <c r="CN20" s="82" t="str">
        <f t="shared" si="5"/>
        <v/>
      </c>
      <c r="CO20" s="82" t="str">
        <f>IF('Социально-коммуникативное разви'!D21="","",IF('Социально-коммуникативное разви'!D21&gt;1.5,"сформирован",IF('Социально-коммуникативное разви'!D21&lt;0.5,"не сформирован", "в стадии формирования")))</f>
        <v/>
      </c>
      <c r="CP20" s="82" t="str">
        <f>IF('Социально-коммуникативное разви'!E21="","",IF('Социально-коммуникативное разви'!E21&gt;1.5,"сформирован",IF('Социально-коммуникативное разви'!E21&lt;0.5,"не сформирован", "в стадии формирования")))</f>
        <v/>
      </c>
      <c r="CQ20" s="82" t="str">
        <f>IF('Социально-коммуникативное разви'!F21="","",IF('Социально-коммуникативное разви'!F21&gt;1.5,"сформирован",IF('Социально-коммуникативное разви'!F21&lt;0.5,"не сформирован", "в стадии формирования")))</f>
        <v/>
      </c>
      <c r="CR20" s="82" t="str">
        <f>IF('Социально-коммуникативное разви'!Q21="","",IF('Социально-коммуникативное разви'!Q21&gt;1.5,"сформирован",IF('Социально-коммуникативное разви'!Q21&lt;0.5,"не сформирован", "в стадии формирования")))</f>
        <v/>
      </c>
      <c r="CS20" s="82" t="str">
        <f>IF('Социально-коммуникативное разви'!R21="","",IF('Социально-коммуникативное разви'!R21&gt;1.5,"сформирован",IF('Социально-коммуникативное разви'!R21&lt;0.5,"не сформирован", "в стадии формирования")))</f>
        <v/>
      </c>
      <c r="CT20" s="82" t="str">
        <f>IF('Социально-коммуникативное разви'!S21="","",IF('Социально-коммуникативное разви'!S21&gt;1.5,"сформирован",IF('Социально-коммуникативное разви'!S21&lt;0.5,"не сформирован", "в стадии формирования")))</f>
        <v/>
      </c>
      <c r="CU20" s="82" t="str">
        <f>IF('Социально-коммуникативное разви'!T21="","",IF('Социально-коммуникативное разви'!T21&gt;1.5,"сформирован",IF('Социально-коммуникативное разви'!T21&lt;0.5,"не сформирован", "в стадии формирования")))</f>
        <v/>
      </c>
      <c r="CV20" s="82" t="str">
        <f>IF('Социально-коммуникативное разви'!Y21="","",IF('Социально-коммуникативное разви'!Y21&gt;1.5,"сформирован",IF('Социально-коммуникативное разви'!Y21&lt;0.5,"не сформирован", "в стадии формирования")))</f>
        <v/>
      </c>
      <c r="CW20" s="82" t="str">
        <f>IF('Социально-коммуникативное разви'!Z21="","",IF('Социально-коммуникативное разви'!Z21&gt;1.5,"сформирован",IF('Социально-коммуникативное разви'!Z21&lt;0.5,"не сформирован", "в стадии формирования")))</f>
        <v/>
      </c>
      <c r="CX20" s="82" t="str">
        <f>IF('Социально-коммуникативное разви'!AU21="","",IF('Социально-коммуникативное разви'!AU21&gt;1.5,"сформирован",IF('Социально-коммуникативное разви'!AU21&lt;0.5,"не сформирован", "в стадии формирования")))</f>
        <v/>
      </c>
      <c r="CY20" s="82" t="str">
        <f>IF('Социально-коммуникативное разви'!AZ21="","",IF('Социально-коммуникативное разви'!AZ21&gt;1.5,"сформирован",IF('Социально-коммуникативное разви'!AZ21&lt;0.5,"не сформирован", "в стадии формирования")))</f>
        <v/>
      </c>
      <c r="CZ20" s="82" t="str">
        <f>IF('Социально-коммуникативное разви'!BA21="","",IF('Социально-коммуникативное разви'!BA21&gt;1.5,"сформирован",IF('Социально-коммуникативное разви'!BA21&lt;0.5,"не сформирован", "в стадии формирования")))</f>
        <v/>
      </c>
      <c r="DA20" s="82" t="str">
        <f>IF('Социально-коммуникативное разви'!BB21="","",IF('Социально-коммуникативное разви'!BB21&gt;1.5,"сформирован",IF('Социально-коммуникативное разви'!BB21&lt;0.5,"не сформирован", "в стадии формирования")))</f>
        <v/>
      </c>
      <c r="DB20" s="82" t="str">
        <f>IF('Познавательное развитие'!G21="","",IF('Познавательное развитие'!G21&gt;1.5,"сформирован",IF('Познавательное развитие'!G21&lt;0.5,"не сформирован", "в стадии формирования")))</f>
        <v/>
      </c>
      <c r="DC20" s="82" t="str">
        <f>IF('Познавательное развитие'!H21="","",IF('Познавательное развитие'!H21&gt;1.5,"сформирован",IF('Познавательное развитие'!H21&lt;0.5,"не сформирован", "в стадии формирования")))</f>
        <v/>
      </c>
      <c r="DD20" s="82" t="str">
        <f>IF('Познавательное развитие'!T21="","",IF('Познавательное развитие'!T21&gt;1.5,"сформирован",IF('Познавательное развитие'!T21&lt;0.5,"не сформирован", "в стадии формирования")))</f>
        <v/>
      </c>
      <c r="DE20" s="82" t="str">
        <f>IF('Познавательное развитие'!U21="","",IF('Познавательное развитие'!U21&gt;1.5,"сформирован",IF('Познавательное развитие'!U21&lt;0.5,"не сформирован", "в стадии формирования")))</f>
        <v/>
      </c>
      <c r="DF20" s="82" t="str">
        <f>IF('Познавательное развитие'!W21="","",IF('Познавательное развитие'!W21&gt;1.5,"сформирован",IF('Познавательное развитие'!W21&lt;0.5,"не сформирован", "в стадии формирования")))</f>
        <v/>
      </c>
      <c r="DG20" s="82" t="str">
        <f>IF('Познавательное развитие'!X21="","",IF('Познавательное развитие'!X21&gt;1.5,"сформирован",IF('Познавательное развитие'!X21&lt;0.5,"не сформирован", "в стадии формирования")))</f>
        <v/>
      </c>
      <c r="DH20" s="82" t="str">
        <f>IF('Познавательное развитие'!AB21="","",IF('Познавательное развитие'!AB21&gt;1.5,"сформирован",IF('Познавательное развитие'!AB21&lt;0.5,"не сформирован", "в стадии формирования")))</f>
        <v/>
      </c>
      <c r="DI20" s="82" t="str">
        <f>IF('Познавательное развитие'!AC21="","",IF('Познавательное развитие'!AC21&gt;1.5,"сформирован",IF('Познавательное развитие'!AC21&lt;0.5,"не сформирован", "в стадии формирования")))</f>
        <v/>
      </c>
      <c r="DJ20" s="82" t="str">
        <f>IF('Познавательное развитие'!AD21="","",IF('Познавательное развитие'!AD21&gt;1.5,"сформирован",IF('Познавательное развитие'!AD21&lt;0.5,"не сформирован", "в стадии формирования")))</f>
        <v/>
      </c>
      <c r="DK20" s="82" t="str">
        <f>IF('Познавательное развитие'!AE21="","",IF('Познавательное развитие'!AE21&gt;1.5,"сформирован",IF('Познавательное развитие'!AE21&lt;0.5,"не сформирован", "в стадии формирования")))</f>
        <v/>
      </c>
      <c r="DL20" s="82" t="str">
        <f>IF('Познавательное развитие'!AF21="","",IF('Познавательное развитие'!AF21&gt;1.5,"сформирован",IF('Познавательное развитие'!AF21&lt;0.5,"не сформирован", "в стадии формирования")))</f>
        <v/>
      </c>
      <c r="DM20" s="82" t="str">
        <f>IF('Познавательное развитие'!AG21="","",IF('Познавательное развитие'!AG21&gt;1.5,"сформирован",IF('Познавательное развитие'!AG21&lt;0.5,"не сформирован", "в стадии формирования")))</f>
        <v/>
      </c>
      <c r="DN20" s="82" t="str">
        <f>IF('Познавательное развитие'!AI21="","",IF('Познавательное развитие'!AI21&gt;1.5,"сформирован",IF('Познавательное развитие'!AI21&lt;0.5,"не сформирован", "в стадии формирования")))</f>
        <v/>
      </c>
      <c r="DO20" s="82" t="str">
        <f>IF('Познавательное развитие'!AJ21="","",IF('Познавательное развитие'!AJ21&gt;1.5,"сформирован",IF('Познавательное развитие'!AJ21&lt;0.5,"не сформирован", "в стадии формирования")))</f>
        <v/>
      </c>
      <c r="DP20" s="82" t="str">
        <f>IF('Познавательное развитие'!AK21="","",IF('Познавательное развитие'!AK21&gt;1.5,"сформирован",IF('Познавательное развитие'!AK21&lt;0.5,"не сформирован", "в стадии формирования")))</f>
        <v/>
      </c>
      <c r="DQ20" s="82" t="str">
        <f>IF('Познавательное развитие'!AL21="","",IF('Познавательное развитие'!AL21&gt;1.5,"сформирован",IF('Познавательное развитие'!AL21&lt;0.5,"не сформирован", "в стадии формирования")))</f>
        <v/>
      </c>
      <c r="DR20" s="82" t="str">
        <f>IF('Речевое развитие'!Q20="","",IF('Речевое развитие'!Q20&gt;1.5,"сформирован",IF('Речевое развитие'!Q20&lt;0.5,"не сформирован", "в стадии формирования")))</f>
        <v/>
      </c>
      <c r="DS20" s="82" t="str">
        <f>IF('Речевое развитие'!R20="","",IF('Речевое развитие'!R20&gt;1.5,"сформирован",IF('Речевое развитие'!R20&lt;0.5,"не сформирован", "в стадии формирования")))</f>
        <v/>
      </c>
      <c r="DT20" s="82" t="str">
        <f>IF('Речевое развитие'!S20="","",IF('Речевое развитие'!S20&gt;1.5,"сформирован",IF('Речевое развитие'!S20&lt;0.5,"не сформирован", "в стадии формирования")))</f>
        <v/>
      </c>
      <c r="DU20" s="82" t="str">
        <f>IF('Речевое развитие'!T20="","",IF('Речевое развитие'!T20&gt;1.5,"сформирован",IF('Речевое развитие'!T20&lt;0.5,"не сформирован", "в стадии формирования")))</f>
        <v/>
      </c>
      <c r="DV20" s="82" t="str">
        <f>IF('Речевое развитие'!U20="","",IF('Речевое развитие'!U20&gt;1.5,"сформирован",IF('Речевое развитие'!U20&lt;0.5,"не сформирован", "в стадии формирования")))</f>
        <v/>
      </c>
      <c r="DW20" s="82" t="str">
        <f>IF('Художественно-эстетическое разв'!S21="","",IF('Художественно-эстетическое разв'!S21&gt;1.5,"сформирован",IF('Художественно-эстетическое разв'!S21&lt;0.5,"не сформирован", "в стадии формирования")))</f>
        <v/>
      </c>
      <c r="DX20" s="82" t="str">
        <f>IF('Художественно-эстетическое разв'!T21="","",IF('Художественно-эстетическое разв'!T21&gt;1.5,"сформирован",IF('Художественно-эстетическое разв'!T21&lt;0.5,"не сформирован", "в стадии формирования")))</f>
        <v/>
      </c>
      <c r="DY20" s="82" t="str">
        <f>IF('Физическое развитие'!T20="","",IF('Физическое развитие'!T20&gt;1.5,"сформирован",IF('Физическое развитие'!T20&lt;0.5,"не сформирован", "в стадии формирования")))</f>
        <v/>
      </c>
      <c r="DZ20" s="82" t="str">
        <f>IF('Физическое развитие'!U20="","",IF('Физическое развитие'!U20&gt;1.5,"сформирован",IF('Физическое развитие'!U20&lt;0.5,"не сформирован", "в стадии формирования")))</f>
        <v/>
      </c>
      <c r="EA20" s="82" t="str">
        <f>IF('Физическое развитие'!V20="","",IF('Физическое развитие'!V20&gt;1.5,"сформирован",IF('Физическое развитие'!V20&lt;0.5,"не сформирован", "в стадии формирования")))</f>
        <v/>
      </c>
      <c r="EB20" s="214" t="str">
        <f>IF('Социально-коммуникативное разви'!D21="","",IF('Социально-коммуникативное разви'!E21="","",IF('Социально-коммуникативное разви'!F21="","",IF('Социально-коммуникативное разви'!Q21="","",IF('Социально-коммуникативное разви'!R21="","",IF('Социально-коммуникативное разви'!S21="","",IF('Социально-коммуникативное разви'!T21="","",IF('Социально-коммуникативное разви'!Y21="","",IF('Социально-коммуникативное разви'!Z21="","",IF('Социально-коммуникативное разви'!AU21="","",IF('Социально-коммуникативное разви'!AZ21="","",IF('Социально-коммуникативное разви'!BA21="","",IF('Социально-коммуникативное разви'!BB21="","",IF('Познавательное развитие'!G21="","",IF('Познавательное развитие'!H21="","",IF('Познавательное развитие'!T21="","",IF('Познавательное развитие'!U21="","",IF('Познавательное развитие'!W21="","",IF('Познавательное развитие'!X21="","",IF('Познавательное развитие'!AB21="","",IF('Познавательное развитие'!AC21="","",IF('Познавательное развитие'!AD21="","",IF('Познавательное развитие'!AE21="","",IF('Познавательное развитие'!AF21="","",IF('Познавательное развитие'!AG21="","",IF('Познавательное развитие'!AI21="","",IF('Познавательное развитие'!AJ21="","",IF('Познавательное развитие'!AK21="","",IF('Познавательное развитие'!AL21="","",IF('Речевое развитие'!Q20="","",IF('Речевое развитие'!R20="","",IF('Речевое развитие'!S20="","",IF('Речевое развитие'!T20="","",IF('Речевое развитие'!U20="","",IF('Художественно-эстетическое разв'!S21="","",IF('Художественно-эстетическое разв'!T21="","",IF('Физическое развитие'!T20="","",IF('Физическое развитие'!U20="","",IF('Физическое развитие'!V20="","",('Социально-коммуникативное разви'!D21+'Социально-коммуникативное разви'!E21+'Социально-коммуникативное разви'!F21+'Социально-коммуникативное разви'!Q21+'Социально-коммуникативное разви'!R21+'Социально-коммуникативное разви'!S21+'Социально-коммуникативное разви'!T21+'Социально-коммуникативное разви'!Y21+'Социально-коммуникативное разви'!Z21+'Социально-коммуникативное разви'!AU21+'Социально-коммуникативное разви'!AZ21+'Социально-коммуникативное разви'!BA21+'Социально-коммуникативное разви'!BB21+'Познавательное развитие'!G21+'Познавательное развитие'!H21+'Познавательное развитие'!T21+'Познавательное развитие'!U21+'Познавательное развитие'!W21+'Познавательное развитие'!X21+'Познавательное развитие'!AB21+'Познавательное развитие'!AC21+'Познавательное развитие'!AD21+'Познавательное развитие'!AE21+'Познавательное развитие'!AF21+'Познавательное развитие'!AG21+'Познавательное развитие'!AI21+'Познавательное развитие'!AJ21+'Познавательное развитие'!AK21+'Познавательное развитие'!AL21+'Речевое развитие'!Q20+'Речевое развитие'!R20+'Речевое развитие'!S20+'Речевое развитие'!T20+'Речевое развитие'!U20+'Художественно-эстетическое разв'!S21+'Художественно-эстетическое разв'!T21+'Физическое развитие'!T20+'Физическое развитие'!U20+'Физическое развитие'!V20)/39)))))))))))))))))))))))))))))))))))))))</f>
        <v/>
      </c>
      <c r="EC20" s="82" t="str">
        <f t="shared" si="6"/>
        <v/>
      </c>
    </row>
    <row r="21" spans="1:133" x14ac:dyDescent="0.25">
      <c r="A21" s="89">
        <f>список!A19</f>
        <v>18</v>
      </c>
      <c r="B21" s="82" t="str">
        <f>IF(список!B19="","",список!B19)</f>
        <v/>
      </c>
      <c r="C21" s="82">
        <f>IF(список!C19="","",список!C19)</f>
        <v>0</v>
      </c>
      <c r="D21" s="82" t="str">
        <f>IF('Социально-коммуникативное разви'!AA22="","",IF('Социально-коммуникативное разви'!AA22&gt;1.5,"сформирован",IF('Социально-коммуникативное разви'!AA22&lt;0.5,"не сформирован", "в стадии формирования")))</f>
        <v/>
      </c>
      <c r="E21" s="82" t="str">
        <f>IF('Социально-коммуникативное разви'!AB22="","",IF('Социально-коммуникативное разви'!AB22&gt;1.5,"сформирован",IF('Социально-коммуникативное разви'!AB22&lt;0.5,"не сформирован", "в стадии формирования")))</f>
        <v/>
      </c>
      <c r="F21" s="82" t="str">
        <f>IF('Социально-коммуникативное разви'!AC22="","",IF('Социально-коммуникативное разви'!AC22&gt;1.5,"сформирован",IF('Социально-коммуникативное разви'!AC22&lt;0.5,"не сформирован", "в стадии формирования")))</f>
        <v/>
      </c>
      <c r="G21" s="82" t="str">
        <f>IF('Социально-коммуникативное разви'!AD22="","",IF('Социально-коммуникативное разви'!AD22&gt;1.5,"сформирован",IF('Социально-коммуникативное разви'!AD22&lt;0.5,"не сформирован", "в стадии формирования")))</f>
        <v/>
      </c>
      <c r="H21" s="82" t="str">
        <f>IF('Социально-коммуникативное разви'!AE22="","",IF('Социально-коммуникативное разви'!AE22&gt;1.5,"сформирован",IF('Социально-коммуникативное разви'!AE22&lt;0.5,"не сформирован", "в стадии формирования")))</f>
        <v/>
      </c>
      <c r="I21" s="82" t="str">
        <f>IF('Социально-коммуникативное разви'!AF22="","",IF('Социально-коммуникативное разви'!AF22&gt;1.5,"сформирован",IF('Социально-коммуникативное разви'!AF22&lt;0.5,"не сформирован", "в стадии формирования")))</f>
        <v/>
      </c>
      <c r="J21" s="82" t="str">
        <f>IF('Познавательное развитие'!D22="","",IF('Познавательное развитие'!D22&gt;1.5,"сформирован",IF('Познавательное развитие'!D22&lt;0.5,"не сформирован", "в стадии формирования")))</f>
        <v/>
      </c>
      <c r="K21" s="82" t="str">
        <f>IF('Познавательное развитие'!E22="","",IF('Познавательное развитие'!E22&gt;1.5,"сформирован",IF('Познавательное развитие'!E22&lt;0.5,"не сформирован", "в стадии формирования")))</f>
        <v/>
      </c>
      <c r="L21" s="82" t="str">
        <f>IF('Познавательное развитие'!F22="","",IF('Познавательное развитие'!F22&gt;1.5,"сформирован",IF('Познавательное развитие'!F22&lt;0.5,"не сформирован", "в стадии формирования")))</f>
        <v/>
      </c>
      <c r="M21" s="82" t="str">
        <f>IF('Познавательное развитие'!G22="","",IF('Познавательное развитие'!G22&gt;1.5,"сформирован",IF('Познавательное развитие'!G22&lt;0.5,"не сформирован", "в стадии формирования")))</f>
        <v/>
      </c>
      <c r="N21" s="82" t="str">
        <f>IF('Познавательное развитие'!H22="","",IF('Познавательное развитие'!H22&gt;1.5,"сформирован",IF('Познавательное развитие'!H22&lt;0.5,"не сформирован", "в стадии формирования")))</f>
        <v/>
      </c>
      <c r="O21" s="82" t="str">
        <f>IF('Познавательное развитие'!I22="","",IF('Познавательное развитие'!I22&gt;1.5,"сформирован",IF('Познавательное развитие'!I22&lt;0.5,"не сформирован", "в стадии формирования")))</f>
        <v/>
      </c>
      <c r="P21" s="82" t="str">
        <f>IF('Познавательное развитие'!J22="","",IF('Познавательное развитие'!J22&gt;1.5,"сформирован",IF('Познавательное развитие'!J22&lt;0.5,"не сформирован", "в стадии формирования")))</f>
        <v/>
      </c>
      <c r="Q21" s="82" t="str">
        <f>IF('Познавательное развитие'!K22="","",IF('Познавательное развитие'!K22&gt;1.5,"сформирован",IF('Познавательное развитие'!K22&lt;0.5,"не сформирован", "в стадии формирования")))</f>
        <v/>
      </c>
      <c r="R21" s="82" t="str">
        <f>IF('Художественно-эстетическое разв'!D22="","",IF('Художественно-эстетическое разв'!D22&gt;1.5,"сформирован",IF('Художественно-эстетическое разв'!D22&lt;0.5,"не сформирован", "в стадии формирования")))</f>
        <v/>
      </c>
      <c r="S21" s="82" t="str">
        <f>IF('Художественно-эстетическое разв'!E22="","",IF('Художественно-эстетическое разв'!E22&gt;1.5,"сформирован",IF('Художественно-эстетическое разв'!E22&lt;0.5,"не сформирован", "в стадии формирования")))</f>
        <v/>
      </c>
      <c r="T21" s="82" t="str">
        <f>IF('Художественно-эстетическое разв'!F22="","",IF('Художественно-эстетическое разв'!F22&gt;1.5,"сформирован",IF('Художественно-эстетическое разв'!F22&lt;0.5,"не сформирован", "в стадии формирования")))</f>
        <v/>
      </c>
      <c r="U21" s="82" t="str">
        <f>IF('Художественно-эстетическое разв'!G22="","",IF('Художественно-эстетическое разв'!G22&gt;1.5,"сформирован",IF('Художественно-эстетическое разв'!G22&lt;0.5,"не сформирован", "в стадии формирования")))</f>
        <v/>
      </c>
      <c r="V21" s="82" t="str">
        <f>IF('Художественно-эстетическое разв'!H22="","",IF('Художественно-эстетическое разв'!H22&gt;1.5,"сформирован",IF('Художественно-эстетическое разв'!H22&lt;0.5,"не сформирован", "в стадии формирования")))</f>
        <v/>
      </c>
      <c r="W21" s="82" t="str">
        <f>IF('Художественно-эстетическое разв'!I22="","",IF('Художественно-эстетическое разв'!I22&gt;1.5,"сформирован",IF('Художественно-эстетическое разв'!I22&lt;0.5,"не сформирован", "в стадии формирования")))</f>
        <v/>
      </c>
      <c r="X21" s="82" t="str">
        <f>IF('Художественно-эстетическое разв'!J22="","",IF('Художественно-эстетическое разв'!J22&gt;1.5,"сформирован",IF('Художественно-эстетическое разв'!J22&lt;0.5,"не сформирован", "в стадии формирования")))</f>
        <v/>
      </c>
      <c r="Y21" s="82" t="str">
        <f>IF('Физическое развитие'!W21="","",IF('Физическое развитие'!W21&gt;1.5,"сформирован",IF('Физическое развитие'!W21&lt;0.5,"не сформирован", "в стадии формирования")))</f>
        <v/>
      </c>
      <c r="Z21" s="214" t="str">
        <f>IF('Социально-коммуникативное разви'!AA22="","",IF('Социально-коммуникативное разви'!AF22="","",IF('Социально-коммуникативное разви'!AG22="","",IF('Социально-коммуникативное разви'!AH22="","",IF('Социально-коммуникативное разви'!AJ22="","",IF('Социально-коммуникативное разви'!AK22="","",IF('Познавательное развитие'!D22="","",IF('Познавательное развитие'!I22="","",IF('Познавательное развитие'!M22="","",IF('Познавательное развитие'!N22="","",IF('Познавательное развитие'!O22="","",IF('Познавательное развитие'!P22="","",IF('Познавательное развитие'!Q22="","",IF('Познавательное развитие'!Y22="","",IF('Художественно-эстетическое разв'!D22="","",IF('Художественно-эстетическое разв'!G22="","",IF('Художественно-эстетическое разв'!H22="","",IF('Художественно-эстетическое разв'!I22="","",IF('Физическое развитие'!W21="","",IF('Художественно-эстетическое разв'!L22="","",IF('Художественно-эстетическое разв'!M22="","",IF('Художественно-эстетическое разв'!U22="","",('Социально-коммуникативное разви'!AA22+'Социально-коммуникативное разви'!AF22+'Социально-коммуникативное разви'!AG22+'Социально-коммуникативное разви'!AH22+'Социально-коммуникативное разви'!AJ22+'Социально-коммуникативное разви'!AK22+'Познавательное развитие'!D22+'Познавательное развитие'!I22+'Познавательное развитие'!M22+'Познавательное развитие'!N22+'Познавательное развитие'!O22+'Познавательное развитие'!P22+'Познавательное развитие'!Q22+'Познавательное развитие'!Y22+'Художественно-эстетическое разв'!D22+'Художественно-эстетическое разв'!G22+'Художественно-эстетическое разв'!H22+'Художественно-эстетическое разв'!I22+'Художественно-эстетическое разв'!L22+'Художественно-эстетическое разв'!M22+'Художественно-эстетическое разв'!U22+'Физическое развитие'!W21)/22))))))))))))))))))))))</f>
        <v/>
      </c>
      <c r="AA21" s="82" t="str">
        <f t="shared" si="0"/>
        <v/>
      </c>
      <c r="AB21" s="82" t="str">
        <f>IF('Социально-коммуникативное разви'!G22="","",IF('Социально-коммуникативное разви'!G22&gt;1.5,"сформирован",IF('Социально-коммуникативное разви'!G22&lt;0.5,"не сформирован", "в стадии формирования")))</f>
        <v/>
      </c>
      <c r="AC21" s="82" t="str">
        <f>IF('Социально-коммуникативное разви'!H22="","",IF('Социально-коммуникативное разви'!H22&gt;1.5,"сформирован",IF('Социально-коммуникативное разви'!H22&lt;0.5,"не сформирован", "в стадии формирования")))</f>
        <v/>
      </c>
      <c r="AD21" s="82" t="str">
        <f>IF('Социально-коммуникативное разви'!I22="","",IF('Социально-коммуникативное разви'!I22&gt;1.5,"сформирован",IF('Социально-коммуникативное разви'!I22&lt;0.5,"не сформирован", "в стадии формирования")))</f>
        <v/>
      </c>
      <c r="AE21" s="82" t="str">
        <f>IF('Социально-коммуникативное разви'!J22="","",IF('Социально-коммуникативное разви'!J22&gt;1.5,"сформирован",IF('Социально-коммуникативное разви'!J22&lt;0.5,"не сформирован", "в стадии формирования")))</f>
        <v/>
      </c>
      <c r="AF21" s="82" t="str">
        <f>IF('Социально-коммуникативное разви'!K22="","",IF('Социально-коммуникативное разви'!K22&gt;1.5,"сформирован",IF('Социально-коммуникативное разви'!K22&lt;0.5,"не сформирован", "в стадии формирования")))</f>
        <v/>
      </c>
      <c r="AG21" s="82" t="str">
        <f>IF('Социально-коммуникативное разви'!L22="","",IF('Социально-коммуникативное разви'!L22&gt;1.5,"сформирован",IF('Социально-коммуникативное разви'!L22&lt;0.5,"не сформирован", "в стадии формирования")))</f>
        <v/>
      </c>
      <c r="AH21" s="82" t="str">
        <f>IF('Социально-коммуникативное разви'!M22="","",IF('Социально-коммуникативное разви'!M22&gt;1.5,"сформирован",IF('Социально-коммуникативное разви'!M22&lt;0.5,"не сформирован", "в стадии формирования")))</f>
        <v/>
      </c>
      <c r="AI21" s="82" t="str">
        <f>IF('Познавательное развитие'!V22="","",IF('Познавательное развитие'!V22&gt;1.5,"сформирован",IF('Познавательное развитие'!V22&lt;0.5,"не сформирован", "в стадии формирования")))</f>
        <v/>
      </c>
      <c r="AJ21" s="82" t="str">
        <f>IF('Художественно-эстетическое разв'!Z22="","",IF('Художественно-эстетическое разв'!Z22&gt;1.5,"сформирован",IF('Художественно-эстетическое разв'!Z22&lt;0.5,"не сформирован", "в стадии формирования")))</f>
        <v/>
      </c>
      <c r="AK21" s="82" t="str">
        <f>IF('Художественно-эстетическое разв'!AA22="","",IF('Художественно-эстетическое разв'!AA22&gt;1.5,"сформирован",IF('Художественно-эстетическое разв'!AA22&lt;0.5,"не сформирован", "в стадии формирования")))</f>
        <v/>
      </c>
      <c r="AL21" s="214" t="str">
        <f>IF('Социально-коммуникативное разви'!G22="","",IF('Социально-коммуникативное разви'!H22="","",IF('Социально-коммуникативное разви'!I22="","",IF('Социально-коммуникативное разви'!J22="","",IF('Социально-коммуникативное разви'!K22="","",IF('Социально-коммуникативное разви'!L22="","",IF('Социально-коммуникативное разви'!X22="","",IF('Познавательное развитие'!V22="","",IF('Художественно-эстетическое разв'!Z22="","",IF('Художественно-эстетическое разв'!AE22="","",('Социально-коммуникативное разви'!G22+'Социально-коммуникативное разви'!H22+'Социально-коммуникативное разви'!I22+'Социально-коммуникативное разви'!J22+'Социально-коммуникативное разви'!K22+'Социально-коммуникативное разви'!L22+'Социально-коммуникативное разви'!X22+'Познавательное развитие'!V22+'Художественно-эстетическое разв'!Z22+'Художественно-эстетическое разв'!AE22)/10))))))))))</f>
        <v/>
      </c>
      <c r="AM21" s="82" t="str">
        <f t="shared" si="1"/>
        <v/>
      </c>
      <c r="AN21" s="82" t="str">
        <f>IF('Социально-коммуникативное разви'!U22="","",IF('Социально-коммуникативное разви'!U22&gt;1.5,"сформирован",IF('Социально-коммуникативное разви'!U22&lt;0.5,"не сформирован", "в стадии формирования")))</f>
        <v/>
      </c>
      <c r="AO21" s="82" t="str">
        <f>IF('Социально-коммуникативное разви'!V22="","",IF('Социально-коммуникативное разви'!V22&gt;1.5,"сформирован",IF('Социально-коммуникативное разви'!V22&lt;0.5,"не сформирован", "в стадии формирования")))</f>
        <v/>
      </c>
      <c r="AP21" s="82" t="str">
        <f>IF('Социально-коммуникативное разви'!W22="","",IF('Социально-коммуникативное разви'!W22&gt;1.5,"сформирован",IF('Социально-коммуникативное разви'!W22&lt;0.5,"не сформирован", "в стадии формирования")))</f>
        <v/>
      </c>
      <c r="AQ21" s="82" t="str">
        <f>IF('Художественно-эстетическое разв'!Y22="","",IF('Художественно-эстетическое разв'!Y22&gt;1.5,"сформирован",IF('Художественно-эстетическое разв'!Y22&lt;0.5,"не сформирован", "в стадии формирования")))</f>
        <v/>
      </c>
      <c r="AR21" s="82" t="str">
        <f>IF('Художественно-эстетическое разв'!Z22="","",IF('Художественно-эстетическое разв'!Z22&gt;1.5,"сформирован",IF('Художественно-эстетическое разв'!Z22&lt;0.5,"не сформирован", "в стадии формирования")))</f>
        <v/>
      </c>
      <c r="AS21" s="214" t="str">
        <f>IF('Социально-коммуникативное разви'!U22="","",IF('Социально-коммуникативное разви'!V22="","",IF('Социально-коммуникативное разви'!W22="","",IF('Художественно-эстетическое разв'!AC22="","",IF('Художественно-эстетическое разв'!AD22="","",('Социально-коммуникативное разви'!U22+'Социально-коммуникативное разви'!V22+'Социально-коммуникативное разви'!W22+'Художественно-эстетическое разв'!AC22+'Художественно-эстетическое разв'!AD22)/5)))))</f>
        <v/>
      </c>
      <c r="AT21" s="82" t="str">
        <f t="shared" si="2"/>
        <v/>
      </c>
      <c r="AU21" s="82" t="str">
        <f>IF('Речевое развитие'!D21="","",IF('Речевое развитие'!D21&gt;1.5,"сформирован",IF('Речевое развитие'!D21&lt;0.5,"не сформирован", "в стадии формирования")))</f>
        <v/>
      </c>
      <c r="AV21" s="82" t="str">
        <f>IF('Речевое развитие'!E21="","",IF('Речевое развитие'!E21&gt;1.5,"сформирован",IF('Речевое развитие'!E21&lt;0.5,"не сформирован", "в стадии формирования")))</f>
        <v/>
      </c>
      <c r="AW21" s="82" t="str">
        <f>IF('Речевое развитие'!F21="","",IF('Речевое развитие'!F21&gt;1.5,"сформирован",IF('Речевое развитие'!F21&lt;0.5,"не сформирован", "в стадии формирования")))</f>
        <v/>
      </c>
      <c r="AX21" s="82" t="str">
        <f>IF('Речевое развитие'!G21="","",IF('Речевое развитие'!G21&gt;1.5,"сформирован",IF('Речевое развитие'!G21&lt;0.5,"не сформирован", "в стадии формирования")))</f>
        <v/>
      </c>
      <c r="AY21" s="82" t="str">
        <f>IF('Речевое развитие'!H21="","",IF('Речевое развитие'!H21&gt;1.5,"сформирован",IF('Речевое развитие'!H21&lt;0.5,"не сформирован", "в стадии формирования")))</f>
        <v/>
      </c>
      <c r="AZ21" s="82" t="str">
        <f>IF('Речевое развитие'!I21="","",IF('Речевое развитие'!I21&gt;1.5,"сформирован",IF('Речевое развитие'!I21&lt;0.5,"не сформирован", "в стадии формирования")))</f>
        <v/>
      </c>
      <c r="BA21" s="82" t="str">
        <f>IF('Речевое развитие'!J21="","",IF('Речевое развитие'!J21&gt;1.5,"сформирован",IF('Речевое развитие'!J21&lt;0.5,"не сформирован", "в стадии формирования")))</f>
        <v/>
      </c>
      <c r="BB21" s="82" t="str">
        <f>IF('Речевое развитие'!K21="","",IF('Речевое развитие'!K21&gt;1.5,"сформирован",IF('Речевое развитие'!K21&lt;0.5,"не сформирован", "в стадии формирования")))</f>
        <v/>
      </c>
      <c r="BC21" s="82" t="str">
        <f>IF('Речевое развитие'!L21="","",IF('Речевое развитие'!L21&gt;1.5,"сформирован",IF('Речевое развитие'!L21&lt;0.5,"не сформирован", "в стадии формирования")))</f>
        <v/>
      </c>
      <c r="BD21" s="82" t="str">
        <f>IF('Речевое развитие'!M21="","",IF('Речевое развитие'!M21&gt;1.5,"сформирован",IF('Речевое развитие'!M21&lt;0.5,"не сформирован", "в стадии формирования")))</f>
        <v/>
      </c>
      <c r="BE21" s="82" t="str">
        <f>IF('Речевое развитие'!N21="","",IF('Речевое развитие'!N21&gt;1.5,"сформирован",IF('Речевое развитие'!N21&lt;0.5,"не сформирован", "в стадии формирования")))</f>
        <v/>
      </c>
      <c r="BF21" s="214" t="str">
        <f>IF('Речевое развитие'!D21="","",IF('Речевое развитие'!E21="","",IF('Речевое развитие'!F21="","",IF('Речевое развитие'!G21="","",IF('Речевое развитие'!H21="","",IF('Речевое развитие'!I21="","",IF('Речевое развитие'!J21="","",IF('Речевое развитие'!K21="","",IF('Речевое развитие'!L21="","",IF('Речевое развитие'!M21="","",IF('Речевое развитие'!N21="","",('Речевое развитие'!D21+'Речевое развитие'!E21+'Речевое развитие'!F21+'Речевое развитие'!G21+'Речевое развитие'!H21+'Речевое развитие'!I21+'Речевое развитие'!J21+'Речевое развитие'!K21+'Речевое развитие'!L21+'Речевое развитие'!M21+'Речевое развитие'!N21)/11)))))))))))</f>
        <v/>
      </c>
      <c r="BG21" s="82" t="str">
        <f t="shared" si="3"/>
        <v/>
      </c>
      <c r="BH21" s="82" t="str">
        <f>IF('Художественно-эстетическое разв'!Y22="","",IF('Художественно-эстетическое разв'!Y22&gt;1.5,"сформирован",IF('Художественно-эстетическое разв'!Y22&lt;0.5,"не сформирован", "в стадии формирования")))</f>
        <v/>
      </c>
      <c r="BI21" s="82" t="str">
        <f>IF('Физическое развитие'!D21="","",IF('Физическое развитие'!D21&gt;1.5,"сформирован",IF('Физическое развитие'!D21&lt;0.5,"не сформирован", "в стадии формирования")))</f>
        <v/>
      </c>
      <c r="BJ21" s="82" t="str">
        <f>IF('Физическое развитие'!E21="","",IF('Физическое развитие'!E21&gt;1.5,"сформирован",IF('Физическое развитие'!E21&lt;0.5,"не сформирован", "в стадии формирования")))</f>
        <v/>
      </c>
      <c r="BK21" s="82" t="str">
        <f>IF('Физическое развитие'!F21="","",IF('Физическое развитие'!F21&gt;1.5,"сформирован",IF('Физическое развитие'!F21&lt;0.5,"не сформирован", "в стадии формирования")))</f>
        <v/>
      </c>
      <c r="BL21" s="82" t="str">
        <f>IF('Физическое развитие'!G21="","",IF('Физическое развитие'!G21&gt;1.5,"сформирован",IF('Физическое развитие'!G21&lt;0.5,"не сформирован", "в стадии формирования")))</f>
        <v/>
      </c>
      <c r="BM21" s="82" t="str">
        <f>IF('Физическое развитие'!H21="","",IF('Физическое развитие'!H21&gt;1.5,"сформирован",IF('Физическое развитие'!H21&lt;0.5,"не сформирован", "в стадии формирования")))</f>
        <v/>
      </c>
      <c r="BN21" s="82" t="str">
        <f>IF('Физическое развитие'!I21="","",IF('Физическое развитие'!I21&gt;1.5,"сформирован",IF('Физическое развитие'!I21&lt;0.5,"не сформирован", "в стадии формирования")))</f>
        <v/>
      </c>
      <c r="BO21" s="82" t="str">
        <f>IF('Физическое развитие'!J21="","",IF('Физическое развитие'!J21&gt;1.5,"сформирован",IF('Физическое развитие'!J21&lt;0.5,"не сформирован", "в стадии формирования")))</f>
        <v/>
      </c>
      <c r="BP21" s="82" t="str">
        <f>IF('Физическое развитие'!K21="","",IF('Физическое развитие'!K21&gt;1.5,"сформирован",IF('Физическое развитие'!K21&lt;0.5,"не сформирован", "в стадии формирования")))</f>
        <v/>
      </c>
      <c r="BQ21" s="82" t="str">
        <f>IF('Физическое развитие'!L21="","",IF('Физическое развитие'!L21&gt;1.5,"сформирован",IF('Физическое развитие'!L21&lt;0.5,"не сформирован", "в стадии формирования")))</f>
        <v/>
      </c>
      <c r="BR21" s="82" t="str">
        <f>IF('Физическое развитие'!M21="","",IF('Физическое развитие'!M21&gt;1.5,"сформирован",IF('Физическое развитие'!M21&lt;0.5,"не сформирован", "в стадии формирования")))</f>
        <v/>
      </c>
      <c r="BS21" s="82" t="str">
        <f>IF('Физическое развитие'!N21="","",IF('Физическое развитие'!N21&gt;1.5,"сформирован",IF('Физическое развитие'!N21&lt;0.5,"не сформирован", "в стадии формирования")))</f>
        <v/>
      </c>
      <c r="BT21" s="82" t="str">
        <f>IF('Физическое развитие'!O21="","",IF('Физическое развитие'!O21&gt;1.5,"сформирован",IF('Физическое развитие'!O21&lt;0.5,"не сформирован", "в стадии формирования")))</f>
        <v/>
      </c>
      <c r="BU21" s="82" t="str">
        <f>IF('Физическое развитие'!P21="","",IF('Физическое развитие'!P21&gt;1.5,"сформирован",IF('Физическое развитие'!P21&lt;0.5,"не сформирован", "в стадии формирования")))</f>
        <v/>
      </c>
      <c r="BV21" s="214" t="str">
        <f>IF('Художественно-эстетическое разв'!Y22="","",IF('Физическое развитие'!D21="","",IF('Физическое развитие'!E21="","",IF('Физическое развитие'!F21="","",IF('Физическое развитие'!H21="","",IF('Физическое развитие'!I21="","",IF('Физическое развитие'!J21="","",IF('Физическое развитие'!L21="","",IF('Физическое развитие'!M21="","",IF('Физическое развитие'!G21="","",IF('Физическое развитие'!N21="","",IF('Физическое развитие'!O21="","",IF('Физическое развитие'!P21="","",IF('Физическое развитие'!Q21="","",('Художественно-эстетическое разв'!Y22+'Физическое развитие'!D21+'Физическое развитие'!E21+'Физическое развитие'!F21+'Физическое развитие'!H21+'Физическое развитие'!I21+'Физическое развитие'!J21+'Физическое развитие'!L21+'Физическое развитие'!M21+'Физическое развитие'!G21+'Физическое развитие'!N21+'Физическое развитие'!O21+'Физическое развитие'!P21+'Физическое развитие'!Q21)/14))))))))))))))</f>
        <v/>
      </c>
      <c r="BW21" s="82" t="str">
        <f t="shared" si="4"/>
        <v/>
      </c>
      <c r="BX21" s="82" t="str">
        <f>IF('Социально-коммуникативное разви'!M22="","",IF('Социально-коммуникативное разви'!M22&gt;1.5,"сформирован",IF('Социально-коммуникативное разви'!M22&lt;0.5,"не сформирован", "в стадии формирования")))</f>
        <v/>
      </c>
      <c r="BY21" s="82" t="str">
        <f>IF('Социально-коммуникативное разви'!N22="","",IF('Социально-коммуникативное разви'!N22&gt;1.5,"сформирован",IF('Социально-коммуникативное разви'!N22&lt;0.5,"не сформирован", "в стадии формирования")))</f>
        <v/>
      </c>
      <c r="BZ21" s="82" t="str">
        <f>IF('Социально-коммуникативное разви'!O22="","",IF('Социально-коммуникативное разви'!O22&gt;1.5,"сформирован",IF('Социально-коммуникативное разви'!O22&lt;0.5,"не сформирован", "в стадии формирования")))</f>
        <v/>
      </c>
      <c r="CA21" s="82" t="str">
        <f>IF('Социально-коммуникативное разви'!P22="","",IF('Социально-коммуникативное разви'!P22&gt;1.5,"сформирован",IF('Социально-коммуникативное разви'!P22&lt;0.5,"не сформирован", "в стадии формирования")))</f>
        <v/>
      </c>
      <c r="CB21" s="82" t="str">
        <f>IF('Социально-коммуникативное разви'!Q22="","",IF('Социально-коммуникативное разви'!Q22&gt;1.5,"сформирован",IF('Социально-коммуникативное разви'!Q22&lt;0.5,"не сформирован", "в стадии формирования")))</f>
        <v/>
      </c>
      <c r="CC21" s="82" t="str">
        <f>IF('Социально-коммуникативное разви'!R22="","",IF('Социально-коммуникативное разви'!R22&gt;1.5,"сформирован",IF('Социально-коммуникативное разви'!R22&lt;0.5,"не сформирован", "в стадии формирования")))</f>
        <v/>
      </c>
      <c r="CD21" s="82" t="str">
        <f>IF('Социально-коммуникативное разви'!S22="","",IF('Социально-коммуникативное разви'!S22&gt;1.5,"сформирован",IF('Социально-коммуникативное разви'!S22&lt;0.5,"не сформирован", "в стадии формирования")))</f>
        <v/>
      </c>
      <c r="CE21" s="82" t="str">
        <f>IF('Социально-коммуникативное разви'!T22="","",IF('Социально-коммуникативное разви'!T22&gt;1.5,"сформирован",IF('Социально-коммуникативное разви'!T22&lt;0.5,"не сформирован", "в стадии формирования")))</f>
        <v/>
      </c>
      <c r="CF21" s="82" t="str">
        <f>IF('Социально-коммуникативное разви'!U22="","",IF('Социально-коммуникативное разви'!U22&gt;1.5,"сформирован",IF('Социально-коммуникативное разви'!U22&lt;0.5,"не сформирован", "в стадии формирования")))</f>
        <v/>
      </c>
      <c r="CG21" s="82" t="str">
        <f>IF('Социально-коммуникативное разви'!V22="","",IF('Социально-коммуникативное разви'!V22&gt;1.5,"сформирован",IF('Социально-коммуникативное разви'!V22&lt;0.5,"не сформирован", "в стадии формирования")))</f>
        <v/>
      </c>
      <c r="CH21" s="82" t="str">
        <f>IF('Социально-коммуникативное разви'!W22="","",IF('Социально-коммуникативное разви'!W22&gt;1.5,"сформирован",IF('Социально-коммуникативное разви'!W22&lt;0.5,"не сформирован", "в стадии формирования")))</f>
        <v/>
      </c>
      <c r="CI21" s="82" t="str">
        <f>IF('Социально-коммуникативное разви'!X22="","",IF('Социально-коммуникативное разви'!X22&gt;1.5,"сформирован",IF('Социально-коммуникативное разви'!X22&lt;0.5,"не сформирован", "в стадии формирования")))</f>
        <v/>
      </c>
      <c r="CJ21" s="82" t="str">
        <f>IF('Социально-коммуникативное разви'!Y22="","",IF('Социально-коммуникативное разви'!Y22&gt;1.5,"сформирован",IF('Социально-коммуникативное разви'!Y22&lt;0.5,"не сформирован", "в стадии формирования")))</f>
        <v/>
      </c>
      <c r="CK21" s="82" t="str">
        <f>IF('Социально-коммуникативное разви'!Z22="","",IF('Социально-коммуникативное разви'!Z22&gt;1.5,"сформирован",IF('Социально-коммуникативное разви'!Z22&lt;0.5,"не сформирован", "в стадии формирования")))</f>
        <v/>
      </c>
      <c r="CL21" s="82" t="str">
        <f>IF('Физическое развитие'!K21="","",IF('Физическое развитие'!K21&gt;1.5,"сформирован",IF('Физическое развитие'!K21&lt;0.5,"не сформирован", "в стадии формирования")))</f>
        <v/>
      </c>
      <c r="CM21" s="214" t="str">
        <f>IF('Социально-коммуникативное разви'!M22="","",IF('Социально-коммуникативное разви'!N22="","",IF('Социально-коммуникативное разви'!AI22="","",IF('Социально-коммуникативное разви'!AN22="","",IF('Социально-коммуникативное разви'!AO22="","",IF('Социально-коммуникативное разви'!AP22="","",IF('Социально-коммуникативное разви'!AQ22="","",IF('Социально-коммуникативное разви'!AR22="","",IF('Социально-коммуникативное разви'!AS22="","",IF('Социально-коммуникативное разви'!AT22="","",IF('Социально-коммуникативное разви'!AV22="","",IF('Социально-коммуникативное разви'!AW22="","",IF('Социально-коммуникативное разви'!AX22="","",IF('Социально-коммуникативное разви'!AY22="","",IF('Физическое развитие'!K21="","",('Социально-коммуникативное разви'!M22+'Социально-коммуникативное разви'!N22+'Социально-коммуникативное разви'!AI22+'Социально-коммуникативное разви'!AN22+'Социально-коммуникативное разви'!AO22+'Социально-коммуникативное разви'!AP22+'Социально-коммуникативное разви'!AQ22+'Социально-коммуникативное разви'!AR22+'Социально-коммуникативное разви'!AS22+'Социально-коммуникативное разви'!AT22+'Социально-коммуникативное разви'!AV22+'Социально-коммуникативное разви'!AW22+'Социально-коммуникативное разви'!AX22+'Социально-коммуникативное разви'!AY22+'Физическое развитие'!K21)/15)))))))))))))))</f>
        <v/>
      </c>
      <c r="CN21" s="82" t="str">
        <f t="shared" si="5"/>
        <v/>
      </c>
      <c r="CO21" s="82" t="str">
        <f>IF('Социально-коммуникативное разви'!D22="","",IF('Социально-коммуникативное разви'!D22&gt;1.5,"сформирован",IF('Социально-коммуникативное разви'!D22&lt;0.5,"не сформирован", "в стадии формирования")))</f>
        <v/>
      </c>
      <c r="CP21" s="82" t="str">
        <f>IF('Социально-коммуникативное разви'!E22="","",IF('Социально-коммуникативное разви'!E22&gt;1.5,"сформирован",IF('Социально-коммуникативное разви'!E22&lt;0.5,"не сформирован", "в стадии формирования")))</f>
        <v/>
      </c>
      <c r="CQ21" s="82" t="str">
        <f>IF('Социально-коммуникативное разви'!F22="","",IF('Социально-коммуникативное разви'!F22&gt;1.5,"сформирован",IF('Социально-коммуникативное разви'!F22&lt;0.5,"не сформирован", "в стадии формирования")))</f>
        <v/>
      </c>
      <c r="CR21" s="82" t="str">
        <f>IF('Социально-коммуникативное разви'!Q22="","",IF('Социально-коммуникативное разви'!Q22&gt;1.5,"сформирован",IF('Социально-коммуникативное разви'!Q22&lt;0.5,"не сформирован", "в стадии формирования")))</f>
        <v/>
      </c>
      <c r="CS21" s="82" t="str">
        <f>IF('Социально-коммуникативное разви'!R22="","",IF('Социально-коммуникативное разви'!R22&gt;1.5,"сформирован",IF('Социально-коммуникативное разви'!R22&lt;0.5,"не сформирован", "в стадии формирования")))</f>
        <v/>
      </c>
      <c r="CT21" s="82" t="str">
        <f>IF('Социально-коммуникативное разви'!S22="","",IF('Социально-коммуникативное разви'!S22&gt;1.5,"сформирован",IF('Социально-коммуникативное разви'!S22&lt;0.5,"не сформирован", "в стадии формирования")))</f>
        <v/>
      </c>
      <c r="CU21" s="82" t="str">
        <f>IF('Социально-коммуникативное разви'!T22="","",IF('Социально-коммуникативное разви'!T22&gt;1.5,"сформирован",IF('Социально-коммуникативное разви'!T22&lt;0.5,"не сформирован", "в стадии формирования")))</f>
        <v/>
      </c>
      <c r="CV21" s="82" t="str">
        <f>IF('Социально-коммуникативное разви'!Y22="","",IF('Социально-коммуникативное разви'!Y22&gt;1.5,"сформирован",IF('Социально-коммуникативное разви'!Y22&lt;0.5,"не сформирован", "в стадии формирования")))</f>
        <v/>
      </c>
      <c r="CW21" s="82" t="str">
        <f>IF('Социально-коммуникативное разви'!Z22="","",IF('Социально-коммуникативное разви'!Z22&gt;1.5,"сформирован",IF('Социально-коммуникативное разви'!Z22&lt;0.5,"не сформирован", "в стадии формирования")))</f>
        <v/>
      </c>
      <c r="CX21" s="82" t="str">
        <f>IF('Социально-коммуникативное разви'!AU22="","",IF('Социально-коммуникативное разви'!AU22&gt;1.5,"сформирован",IF('Социально-коммуникативное разви'!AU22&lt;0.5,"не сформирован", "в стадии формирования")))</f>
        <v/>
      </c>
      <c r="CY21" s="82" t="str">
        <f>IF('Социально-коммуникативное разви'!AZ22="","",IF('Социально-коммуникативное разви'!AZ22&gt;1.5,"сформирован",IF('Социально-коммуникативное разви'!AZ22&lt;0.5,"не сформирован", "в стадии формирования")))</f>
        <v/>
      </c>
      <c r="CZ21" s="82" t="str">
        <f>IF('Социально-коммуникативное разви'!BA22="","",IF('Социально-коммуникативное разви'!BA22&gt;1.5,"сформирован",IF('Социально-коммуникативное разви'!BA22&lt;0.5,"не сформирован", "в стадии формирования")))</f>
        <v/>
      </c>
      <c r="DA21" s="82" t="str">
        <f>IF('Социально-коммуникативное разви'!BB22="","",IF('Социально-коммуникативное разви'!BB22&gt;1.5,"сформирован",IF('Социально-коммуникативное разви'!BB22&lt;0.5,"не сформирован", "в стадии формирования")))</f>
        <v/>
      </c>
      <c r="DB21" s="82" t="str">
        <f>IF('Познавательное развитие'!G22="","",IF('Познавательное развитие'!G22&gt;1.5,"сформирован",IF('Познавательное развитие'!G22&lt;0.5,"не сформирован", "в стадии формирования")))</f>
        <v/>
      </c>
      <c r="DC21" s="82" t="str">
        <f>IF('Познавательное развитие'!H22="","",IF('Познавательное развитие'!H22&gt;1.5,"сформирован",IF('Познавательное развитие'!H22&lt;0.5,"не сформирован", "в стадии формирования")))</f>
        <v/>
      </c>
      <c r="DD21" s="82" t="str">
        <f>IF('Познавательное развитие'!T22="","",IF('Познавательное развитие'!T22&gt;1.5,"сформирован",IF('Познавательное развитие'!T22&lt;0.5,"не сформирован", "в стадии формирования")))</f>
        <v/>
      </c>
      <c r="DE21" s="82" t="str">
        <f>IF('Познавательное развитие'!U22="","",IF('Познавательное развитие'!U22&gt;1.5,"сформирован",IF('Познавательное развитие'!U22&lt;0.5,"не сформирован", "в стадии формирования")))</f>
        <v/>
      </c>
      <c r="DF21" s="82" t="str">
        <f>IF('Познавательное развитие'!W22="","",IF('Познавательное развитие'!W22&gt;1.5,"сформирован",IF('Познавательное развитие'!W22&lt;0.5,"не сформирован", "в стадии формирования")))</f>
        <v/>
      </c>
      <c r="DG21" s="82" t="str">
        <f>IF('Познавательное развитие'!X22="","",IF('Познавательное развитие'!X22&gt;1.5,"сформирован",IF('Познавательное развитие'!X22&lt;0.5,"не сформирован", "в стадии формирования")))</f>
        <v/>
      </c>
      <c r="DH21" s="82" t="str">
        <f>IF('Познавательное развитие'!AB22="","",IF('Познавательное развитие'!AB22&gt;1.5,"сформирован",IF('Познавательное развитие'!AB22&lt;0.5,"не сформирован", "в стадии формирования")))</f>
        <v/>
      </c>
      <c r="DI21" s="82" t="str">
        <f>IF('Познавательное развитие'!AC22="","",IF('Познавательное развитие'!AC22&gt;1.5,"сформирован",IF('Познавательное развитие'!AC22&lt;0.5,"не сформирован", "в стадии формирования")))</f>
        <v/>
      </c>
      <c r="DJ21" s="82" t="str">
        <f>IF('Познавательное развитие'!AD22="","",IF('Познавательное развитие'!AD22&gt;1.5,"сформирован",IF('Познавательное развитие'!AD22&lt;0.5,"не сформирован", "в стадии формирования")))</f>
        <v/>
      </c>
      <c r="DK21" s="82" t="str">
        <f>IF('Познавательное развитие'!AE22="","",IF('Познавательное развитие'!AE22&gt;1.5,"сформирован",IF('Познавательное развитие'!AE22&lt;0.5,"не сформирован", "в стадии формирования")))</f>
        <v/>
      </c>
      <c r="DL21" s="82" t="str">
        <f>IF('Познавательное развитие'!AF22="","",IF('Познавательное развитие'!AF22&gt;1.5,"сформирован",IF('Познавательное развитие'!AF22&lt;0.5,"не сформирован", "в стадии формирования")))</f>
        <v/>
      </c>
      <c r="DM21" s="82" t="str">
        <f>IF('Познавательное развитие'!AG22="","",IF('Познавательное развитие'!AG22&gt;1.5,"сформирован",IF('Познавательное развитие'!AG22&lt;0.5,"не сформирован", "в стадии формирования")))</f>
        <v/>
      </c>
      <c r="DN21" s="82" t="str">
        <f>IF('Познавательное развитие'!AI22="","",IF('Познавательное развитие'!AI22&gt;1.5,"сформирован",IF('Познавательное развитие'!AI22&lt;0.5,"не сформирован", "в стадии формирования")))</f>
        <v/>
      </c>
      <c r="DO21" s="82" t="str">
        <f>IF('Познавательное развитие'!AJ22="","",IF('Познавательное развитие'!AJ22&gt;1.5,"сформирован",IF('Познавательное развитие'!AJ22&lt;0.5,"не сформирован", "в стадии формирования")))</f>
        <v/>
      </c>
      <c r="DP21" s="82" t="str">
        <f>IF('Познавательное развитие'!AK22="","",IF('Познавательное развитие'!AK22&gt;1.5,"сформирован",IF('Познавательное развитие'!AK22&lt;0.5,"не сформирован", "в стадии формирования")))</f>
        <v/>
      </c>
      <c r="DQ21" s="82" t="str">
        <f>IF('Познавательное развитие'!AL22="","",IF('Познавательное развитие'!AL22&gt;1.5,"сформирован",IF('Познавательное развитие'!AL22&lt;0.5,"не сформирован", "в стадии формирования")))</f>
        <v/>
      </c>
      <c r="DR21" s="82" t="str">
        <f>IF('Речевое развитие'!Q21="","",IF('Речевое развитие'!Q21&gt;1.5,"сформирован",IF('Речевое развитие'!Q21&lt;0.5,"не сформирован", "в стадии формирования")))</f>
        <v/>
      </c>
      <c r="DS21" s="82" t="str">
        <f>IF('Речевое развитие'!R21="","",IF('Речевое развитие'!R21&gt;1.5,"сформирован",IF('Речевое развитие'!R21&lt;0.5,"не сформирован", "в стадии формирования")))</f>
        <v/>
      </c>
      <c r="DT21" s="82" t="str">
        <f>IF('Речевое развитие'!S21="","",IF('Речевое развитие'!S21&gt;1.5,"сформирован",IF('Речевое развитие'!S21&lt;0.5,"не сформирован", "в стадии формирования")))</f>
        <v/>
      </c>
      <c r="DU21" s="82" t="str">
        <f>IF('Речевое развитие'!T21="","",IF('Речевое развитие'!T21&gt;1.5,"сформирован",IF('Речевое развитие'!T21&lt;0.5,"не сформирован", "в стадии формирования")))</f>
        <v/>
      </c>
      <c r="DV21" s="82" t="str">
        <f>IF('Речевое развитие'!U21="","",IF('Речевое развитие'!U21&gt;1.5,"сформирован",IF('Речевое развитие'!U21&lt;0.5,"не сформирован", "в стадии формирования")))</f>
        <v/>
      </c>
      <c r="DW21" s="82" t="str">
        <f>IF('Художественно-эстетическое разв'!S22="","",IF('Художественно-эстетическое разв'!S22&gt;1.5,"сформирован",IF('Художественно-эстетическое разв'!S22&lt;0.5,"не сформирован", "в стадии формирования")))</f>
        <v/>
      </c>
      <c r="DX21" s="82" t="str">
        <f>IF('Художественно-эстетическое разв'!T22="","",IF('Художественно-эстетическое разв'!T22&gt;1.5,"сформирован",IF('Художественно-эстетическое разв'!T22&lt;0.5,"не сформирован", "в стадии формирования")))</f>
        <v/>
      </c>
      <c r="DY21" s="82" t="str">
        <f>IF('Физическое развитие'!T21="","",IF('Физическое развитие'!T21&gt;1.5,"сформирован",IF('Физическое развитие'!T21&lt;0.5,"не сформирован", "в стадии формирования")))</f>
        <v/>
      </c>
      <c r="DZ21" s="82" t="str">
        <f>IF('Физическое развитие'!U21="","",IF('Физическое развитие'!U21&gt;1.5,"сформирован",IF('Физическое развитие'!U21&lt;0.5,"не сформирован", "в стадии формирования")))</f>
        <v/>
      </c>
      <c r="EA21" s="82" t="str">
        <f>IF('Физическое развитие'!V21="","",IF('Физическое развитие'!V21&gt;1.5,"сформирован",IF('Физическое развитие'!V21&lt;0.5,"не сформирован", "в стадии формирования")))</f>
        <v/>
      </c>
      <c r="EB21" s="214" t="str">
        <f>IF('Социально-коммуникативное разви'!D22="","",IF('Социально-коммуникативное разви'!E22="","",IF('Социально-коммуникативное разви'!F22="","",IF('Социально-коммуникативное разви'!Q22="","",IF('Социально-коммуникативное разви'!R22="","",IF('Социально-коммуникативное разви'!S22="","",IF('Социально-коммуникативное разви'!T22="","",IF('Социально-коммуникативное разви'!Y22="","",IF('Социально-коммуникативное разви'!Z22="","",IF('Социально-коммуникативное разви'!AU22="","",IF('Социально-коммуникативное разви'!AZ22="","",IF('Социально-коммуникативное разви'!BA22="","",IF('Социально-коммуникативное разви'!BB22="","",IF('Познавательное развитие'!G22="","",IF('Познавательное развитие'!H22="","",IF('Познавательное развитие'!T22="","",IF('Познавательное развитие'!U22="","",IF('Познавательное развитие'!W22="","",IF('Познавательное развитие'!X22="","",IF('Познавательное развитие'!AB22="","",IF('Познавательное развитие'!AC22="","",IF('Познавательное развитие'!AD22="","",IF('Познавательное развитие'!AE22="","",IF('Познавательное развитие'!AF22="","",IF('Познавательное развитие'!AG22="","",IF('Познавательное развитие'!AI22="","",IF('Познавательное развитие'!AJ22="","",IF('Познавательное развитие'!AK22="","",IF('Познавательное развитие'!AL22="","",IF('Речевое развитие'!Q21="","",IF('Речевое развитие'!R21="","",IF('Речевое развитие'!S21="","",IF('Речевое развитие'!T21="","",IF('Речевое развитие'!U21="","",IF('Художественно-эстетическое разв'!S22="","",IF('Художественно-эстетическое разв'!T22="","",IF('Физическое развитие'!T21="","",IF('Физическое развитие'!U21="","",IF('Физическое развитие'!V21="","",('Социально-коммуникативное разви'!D22+'Социально-коммуникативное разви'!E22+'Социально-коммуникативное разви'!F22+'Социально-коммуникативное разви'!Q22+'Социально-коммуникативное разви'!R22+'Социально-коммуникативное разви'!S22+'Социально-коммуникативное разви'!T22+'Социально-коммуникативное разви'!Y22+'Социально-коммуникативное разви'!Z22+'Социально-коммуникативное разви'!AU22+'Социально-коммуникативное разви'!AZ22+'Социально-коммуникативное разви'!BA22+'Социально-коммуникативное разви'!BB22+'Познавательное развитие'!G22+'Познавательное развитие'!H22+'Познавательное развитие'!T22+'Познавательное развитие'!U22+'Познавательное развитие'!W22+'Познавательное развитие'!X22+'Познавательное развитие'!AB22+'Познавательное развитие'!AC22+'Познавательное развитие'!AD22+'Познавательное развитие'!AE22+'Познавательное развитие'!AF22+'Познавательное развитие'!AG22+'Познавательное развитие'!AI22+'Познавательное развитие'!AJ22+'Познавательное развитие'!AK22+'Познавательное развитие'!AL22+'Речевое развитие'!Q21+'Речевое развитие'!R21+'Речевое развитие'!S21+'Речевое развитие'!T21+'Речевое развитие'!U21+'Художественно-эстетическое разв'!S22+'Художественно-эстетическое разв'!T22+'Физическое развитие'!T21+'Физическое развитие'!U21+'Физическое развитие'!V21)/39)))))))))))))))))))))))))))))))))))))))</f>
        <v/>
      </c>
      <c r="EC21" s="82" t="str">
        <f t="shared" si="6"/>
        <v/>
      </c>
    </row>
    <row r="22" spans="1:133" x14ac:dyDescent="0.25">
      <c r="A22" s="89">
        <f>список!A20</f>
        <v>19</v>
      </c>
      <c r="B22" s="82" t="str">
        <f>IF(список!B20="","",список!B20)</f>
        <v/>
      </c>
      <c r="C22" s="82">
        <f>IF(список!C20="","",список!C20)</f>
        <v>0</v>
      </c>
      <c r="D22" s="82" t="str">
        <f>IF('Социально-коммуникативное разви'!AA23="","",IF('Социально-коммуникативное разви'!AA23&gt;1.5,"сформирован",IF('Социально-коммуникативное разви'!AA23&lt;0.5,"не сформирован", "в стадии формирования")))</f>
        <v/>
      </c>
      <c r="E22" s="82" t="str">
        <f>IF('Социально-коммуникативное разви'!AB23="","",IF('Социально-коммуникативное разви'!AB23&gt;1.5,"сформирован",IF('Социально-коммуникативное разви'!AB23&lt;0.5,"не сформирован", "в стадии формирования")))</f>
        <v/>
      </c>
      <c r="F22" s="82" t="str">
        <f>IF('Социально-коммуникативное разви'!AC23="","",IF('Социально-коммуникативное разви'!AC23&gt;1.5,"сформирован",IF('Социально-коммуникативное разви'!AC23&lt;0.5,"не сформирован", "в стадии формирования")))</f>
        <v/>
      </c>
      <c r="G22" s="82" t="str">
        <f>IF('Социально-коммуникативное разви'!AD23="","",IF('Социально-коммуникативное разви'!AD23&gt;1.5,"сформирован",IF('Социально-коммуникативное разви'!AD23&lt;0.5,"не сформирован", "в стадии формирования")))</f>
        <v/>
      </c>
      <c r="H22" s="82" t="str">
        <f>IF('Социально-коммуникативное разви'!AE23="","",IF('Социально-коммуникативное разви'!AE23&gt;1.5,"сформирован",IF('Социально-коммуникативное разви'!AE23&lt;0.5,"не сформирован", "в стадии формирования")))</f>
        <v/>
      </c>
      <c r="I22" s="82" t="str">
        <f>IF('Социально-коммуникативное разви'!AF23="","",IF('Социально-коммуникативное разви'!AF23&gt;1.5,"сформирован",IF('Социально-коммуникативное разви'!AF23&lt;0.5,"не сформирован", "в стадии формирования")))</f>
        <v/>
      </c>
      <c r="J22" s="82" t="str">
        <f>IF('Познавательное развитие'!D23="","",IF('Познавательное развитие'!D23&gt;1.5,"сформирован",IF('Познавательное развитие'!D23&lt;0.5,"не сформирован", "в стадии формирования")))</f>
        <v/>
      </c>
      <c r="K22" s="82" t="str">
        <f>IF('Познавательное развитие'!E23="","",IF('Познавательное развитие'!E23&gt;1.5,"сформирован",IF('Познавательное развитие'!E23&lt;0.5,"не сформирован", "в стадии формирования")))</f>
        <v/>
      </c>
      <c r="L22" s="82" t="str">
        <f>IF('Познавательное развитие'!F23="","",IF('Познавательное развитие'!F23&gt;1.5,"сформирован",IF('Познавательное развитие'!F23&lt;0.5,"не сформирован", "в стадии формирования")))</f>
        <v/>
      </c>
      <c r="M22" s="82" t="str">
        <f>IF('Познавательное развитие'!G23="","",IF('Познавательное развитие'!G23&gt;1.5,"сформирован",IF('Познавательное развитие'!G23&lt;0.5,"не сформирован", "в стадии формирования")))</f>
        <v/>
      </c>
      <c r="N22" s="82" t="str">
        <f>IF('Познавательное развитие'!H23="","",IF('Познавательное развитие'!H23&gt;1.5,"сформирован",IF('Познавательное развитие'!H23&lt;0.5,"не сформирован", "в стадии формирования")))</f>
        <v/>
      </c>
      <c r="O22" s="82" t="str">
        <f>IF('Познавательное развитие'!I23="","",IF('Познавательное развитие'!I23&gt;1.5,"сформирован",IF('Познавательное развитие'!I23&lt;0.5,"не сформирован", "в стадии формирования")))</f>
        <v/>
      </c>
      <c r="P22" s="82" t="str">
        <f>IF('Познавательное развитие'!J23="","",IF('Познавательное развитие'!J23&gt;1.5,"сформирован",IF('Познавательное развитие'!J23&lt;0.5,"не сформирован", "в стадии формирования")))</f>
        <v/>
      </c>
      <c r="Q22" s="82" t="str">
        <f>IF('Познавательное развитие'!K23="","",IF('Познавательное развитие'!K23&gt;1.5,"сформирован",IF('Познавательное развитие'!K23&lt;0.5,"не сформирован", "в стадии формирования")))</f>
        <v/>
      </c>
      <c r="R22" s="82" t="str">
        <f>IF('Художественно-эстетическое разв'!D23="","",IF('Художественно-эстетическое разв'!D23&gt;1.5,"сформирован",IF('Художественно-эстетическое разв'!D23&lt;0.5,"не сформирован", "в стадии формирования")))</f>
        <v/>
      </c>
      <c r="S22" s="82" t="str">
        <f>IF('Художественно-эстетическое разв'!E23="","",IF('Художественно-эстетическое разв'!E23&gt;1.5,"сформирован",IF('Художественно-эстетическое разв'!E23&lt;0.5,"не сформирован", "в стадии формирования")))</f>
        <v/>
      </c>
      <c r="T22" s="82" t="str">
        <f>IF('Художественно-эстетическое разв'!F23="","",IF('Художественно-эстетическое разв'!F23&gt;1.5,"сформирован",IF('Художественно-эстетическое разв'!F23&lt;0.5,"не сформирован", "в стадии формирования")))</f>
        <v/>
      </c>
      <c r="U22" s="82" t="str">
        <f>IF('Художественно-эстетическое разв'!G23="","",IF('Художественно-эстетическое разв'!G23&gt;1.5,"сформирован",IF('Художественно-эстетическое разв'!G23&lt;0.5,"не сформирован", "в стадии формирования")))</f>
        <v/>
      </c>
      <c r="V22" s="82" t="str">
        <f>IF('Художественно-эстетическое разв'!H23="","",IF('Художественно-эстетическое разв'!H23&gt;1.5,"сформирован",IF('Художественно-эстетическое разв'!H23&lt;0.5,"не сформирован", "в стадии формирования")))</f>
        <v/>
      </c>
      <c r="W22" s="82" t="str">
        <f>IF('Художественно-эстетическое разв'!I23="","",IF('Художественно-эстетическое разв'!I23&gt;1.5,"сформирован",IF('Художественно-эстетическое разв'!I23&lt;0.5,"не сформирован", "в стадии формирования")))</f>
        <v/>
      </c>
      <c r="X22" s="82" t="str">
        <f>IF('Художественно-эстетическое разв'!J23="","",IF('Художественно-эстетическое разв'!J23&gt;1.5,"сформирован",IF('Художественно-эстетическое разв'!J23&lt;0.5,"не сформирован", "в стадии формирования")))</f>
        <v/>
      </c>
      <c r="Y22" s="82" t="str">
        <f>IF('Физическое развитие'!W22="","",IF('Физическое развитие'!W22&gt;1.5,"сформирован",IF('Физическое развитие'!W22&lt;0.5,"не сформирован", "в стадии формирования")))</f>
        <v/>
      </c>
      <c r="Z22" s="214" t="str">
        <f>IF('Социально-коммуникативное разви'!AA23="","",IF('Социально-коммуникативное разви'!AF23="","",IF('Социально-коммуникативное разви'!AG23="","",IF('Социально-коммуникативное разви'!AH23="","",IF('Социально-коммуникативное разви'!AJ23="","",IF('Социально-коммуникативное разви'!AK23="","",IF('Познавательное развитие'!D23="","",IF('Познавательное развитие'!I23="","",IF('Познавательное развитие'!M23="","",IF('Познавательное развитие'!N23="","",IF('Познавательное развитие'!O23="","",IF('Познавательное развитие'!P23="","",IF('Познавательное развитие'!Q23="","",IF('Познавательное развитие'!Y23="","",IF('Художественно-эстетическое разв'!D23="","",IF('Художественно-эстетическое разв'!G23="","",IF('Художественно-эстетическое разв'!H23="","",IF('Художественно-эстетическое разв'!I23="","",IF('Физическое развитие'!W22="","",IF('Художественно-эстетическое разв'!L23="","",IF('Художественно-эстетическое разв'!M23="","",IF('Художественно-эстетическое разв'!U23="","",('Социально-коммуникативное разви'!AA23+'Социально-коммуникативное разви'!AF23+'Социально-коммуникативное разви'!AG23+'Социально-коммуникативное разви'!AH23+'Социально-коммуникативное разви'!AJ23+'Социально-коммуникативное разви'!AK23+'Познавательное развитие'!D23+'Познавательное развитие'!I23+'Познавательное развитие'!M23+'Познавательное развитие'!N23+'Познавательное развитие'!O23+'Познавательное развитие'!P23+'Познавательное развитие'!Q23+'Познавательное развитие'!Y23+'Художественно-эстетическое разв'!D23+'Художественно-эстетическое разв'!G23+'Художественно-эстетическое разв'!H23+'Художественно-эстетическое разв'!I23+'Художественно-эстетическое разв'!L23+'Художественно-эстетическое разв'!M23+'Художественно-эстетическое разв'!U23+'Физическое развитие'!W22)/22))))))))))))))))))))))</f>
        <v/>
      </c>
      <c r="AA22" s="82" t="str">
        <f t="shared" si="0"/>
        <v/>
      </c>
      <c r="AB22" s="82" t="str">
        <f>IF('Социально-коммуникативное разви'!G23="","",IF('Социально-коммуникативное разви'!G23&gt;1.5,"сформирован",IF('Социально-коммуникативное разви'!G23&lt;0.5,"не сформирован", "в стадии формирования")))</f>
        <v/>
      </c>
      <c r="AC22" s="82" t="str">
        <f>IF('Социально-коммуникативное разви'!H23="","",IF('Социально-коммуникативное разви'!H23&gt;1.5,"сформирован",IF('Социально-коммуникативное разви'!H23&lt;0.5,"не сформирован", "в стадии формирования")))</f>
        <v/>
      </c>
      <c r="AD22" s="82" t="str">
        <f>IF('Социально-коммуникативное разви'!I23="","",IF('Социально-коммуникативное разви'!I23&gt;1.5,"сформирован",IF('Социально-коммуникативное разви'!I23&lt;0.5,"не сформирован", "в стадии формирования")))</f>
        <v/>
      </c>
      <c r="AE22" s="82" t="str">
        <f>IF('Социально-коммуникативное разви'!J23="","",IF('Социально-коммуникативное разви'!J23&gt;1.5,"сформирован",IF('Социально-коммуникативное разви'!J23&lt;0.5,"не сформирован", "в стадии формирования")))</f>
        <v/>
      </c>
      <c r="AF22" s="82" t="str">
        <f>IF('Социально-коммуникативное разви'!K23="","",IF('Социально-коммуникативное разви'!K23&gt;1.5,"сформирован",IF('Социально-коммуникативное разви'!K23&lt;0.5,"не сформирован", "в стадии формирования")))</f>
        <v/>
      </c>
      <c r="AG22" s="82" t="str">
        <f>IF('Социально-коммуникативное разви'!L23="","",IF('Социально-коммуникативное разви'!L23&gt;1.5,"сформирован",IF('Социально-коммуникативное разви'!L23&lt;0.5,"не сформирован", "в стадии формирования")))</f>
        <v/>
      </c>
      <c r="AH22" s="82" t="str">
        <f>IF('Социально-коммуникативное разви'!M23="","",IF('Социально-коммуникативное разви'!M23&gt;1.5,"сформирован",IF('Социально-коммуникативное разви'!M23&lt;0.5,"не сформирован", "в стадии формирования")))</f>
        <v/>
      </c>
      <c r="AI22" s="82" t="str">
        <f>IF('Познавательное развитие'!V23="","",IF('Познавательное развитие'!V23&gt;1.5,"сформирован",IF('Познавательное развитие'!V23&lt;0.5,"не сформирован", "в стадии формирования")))</f>
        <v/>
      </c>
      <c r="AJ22" s="82" t="str">
        <f>IF('Художественно-эстетическое разв'!Z23="","",IF('Художественно-эстетическое разв'!Z23&gt;1.5,"сформирован",IF('Художественно-эстетическое разв'!Z23&lt;0.5,"не сформирован", "в стадии формирования")))</f>
        <v/>
      </c>
      <c r="AK22" s="82" t="str">
        <f>IF('Художественно-эстетическое разв'!AA23="","",IF('Художественно-эстетическое разв'!AA23&gt;1.5,"сформирован",IF('Художественно-эстетическое разв'!AA23&lt;0.5,"не сформирован", "в стадии формирования")))</f>
        <v/>
      </c>
      <c r="AL22" s="214" t="str">
        <f>IF('Социально-коммуникативное разви'!G23="","",IF('Социально-коммуникативное разви'!H23="","",IF('Социально-коммуникативное разви'!I23="","",IF('Социально-коммуникативное разви'!J23="","",IF('Социально-коммуникативное разви'!K23="","",IF('Социально-коммуникативное разви'!L23="","",IF('Социально-коммуникативное разви'!X23="","",IF('Познавательное развитие'!V23="","",IF('Художественно-эстетическое разв'!Z23="","",IF('Художественно-эстетическое разв'!AE23="","",('Социально-коммуникативное разви'!G23+'Социально-коммуникативное разви'!H23+'Социально-коммуникативное разви'!I23+'Социально-коммуникативное разви'!J23+'Социально-коммуникативное разви'!K23+'Социально-коммуникативное разви'!L23+'Социально-коммуникативное разви'!X23+'Познавательное развитие'!V23+'Художественно-эстетическое разв'!Z23+'Художественно-эстетическое разв'!AE23)/10))))))))))</f>
        <v/>
      </c>
      <c r="AM22" s="82" t="str">
        <f t="shared" si="1"/>
        <v/>
      </c>
      <c r="AN22" s="82" t="str">
        <f>IF('Социально-коммуникативное разви'!U23="","",IF('Социально-коммуникативное разви'!U23&gt;1.5,"сформирован",IF('Социально-коммуникативное разви'!U23&lt;0.5,"не сформирован", "в стадии формирования")))</f>
        <v/>
      </c>
      <c r="AO22" s="82" t="str">
        <f>IF('Социально-коммуникативное разви'!V23="","",IF('Социально-коммуникативное разви'!V23&gt;1.5,"сформирован",IF('Социально-коммуникативное разви'!V23&lt;0.5,"не сформирован", "в стадии формирования")))</f>
        <v/>
      </c>
      <c r="AP22" s="82" t="str">
        <f>IF('Социально-коммуникативное разви'!W23="","",IF('Социально-коммуникативное разви'!W23&gt;1.5,"сформирован",IF('Социально-коммуникативное разви'!W23&lt;0.5,"не сформирован", "в стадии формирования")))</f>
        <v/>
      </c>
      <c r="AQ22" s="82" t="str">
        <f>IF('Художественно-эстетическое разв'!Y23="","",IF('Художественно-эстетическое разв'!Y23&gt;1.5,"сформирован",IF('Художественно-эстетическое разв'!Y23&lt;0.5,"не сформирован", "в стадии формирования")))</f>
        <v/>
      </c>
      <c r="AR22" s="82" t="str">
        <f>IF('Художественно-эстетическое разв'!Z23="","",IF('Художественно-эстетическое разв'!Z23&gt;1.5,"сформирован",IF('Художественно-эстетическое разв'!Z23&lt;0.5,"не сформирован", "в стадии формирования")))</f>
        <v/>
      </c>
      <c r="AS22" s="214" t="str">
        <f>IF('Социально-коммуникативное разви'!U23="","",IF('Социально-коммуникативное разви'!V23="","",IF('Социально-коммуникативное разви'!W23="","",IF('Художественно-эстетическое разв'!AC23="","",IF('Художественно-эстетическое разв'!AD23="","",('Социально-коммуникативное разви'!U23+'Социально-коммуникативное разви'!V23+'Социально-коммуникативное разви'!W23+'Художественно-эстетическое разв'!AC23+'Художественно-эстетическое разв'!AD23)/5)))))</f>
        <v/>
      </c>
      <c r="AT22" s="82" t="str">
        <f t="shared" si="2"/>
        <v/>
      </c>
      <c r="AU22" s="82" t="str">
        <f>IF('Речевое развитие'!D22="","",IF('Речевое развитие'!D22&gt;1.5,"сформирован",IF('Речевое развитие'!D22&lt;0.5,"не сформирован", "в стадии формирования")))</f>
        <v/>
      </c>
      <c r="AV22" s="82" t="str">
        <f>IF('Речевое развитие'!E22="","",IF('Речевое развитие'!E22&gt;1.5,"сформирован",IF('Речевое развитие'!E22&lt;0.5,"не сформирован", "в стадии формирования")))</f>
        <v/>
      </c>
      <c r="AW22" s="82" t="str">
        <f>IF('Речевое развитие'!F22="","",IF('Речевое развитие'!F22&gt;1.5,"сформирован",IF('Речевое развитие'!F22&lt;0.5,"не сформирован", "в стадии формирования")))</f>
        <v/>
      </c>
      <c r="AX22" s="82" t="str">
        <f>IF('Речевое развитие'!G22="","",IF('Речевое развитие'!G22&gt;1.5,"сформирован",IF('Речевое развитие'!G22&lt;0.5,"не сформирован", "в стадии формирования")))</f>
        <v/>
      </c>
      <c r="AY22" s="82" t="str">
        <f>IF('Речевое развитие'!H22="","",IF('Речевое развитие'!H22&gt;1.5,"сформирован",IF('Речевое развитие'!H22&lt;0.5,"не сформирован", "в стадии формирования")))</f>
        <v/>
      </c>
      <c r="AZ22" s="82" t="str">
        <f>IF('Речевое развитие'!I22="","",IF('Речевое развитие'!I22&gt;1.5,"сформирован",IF('Речевое развитие'!I22&lt;0.5,"не сформирован", "в стадии формирования")))</f>
        <v/>
      </c>
      <c r="BA22" s="82" t="str">
        <f>IF('Речевое развитие'!J22="","",IF('Речевое развитие'!J22&gt;1.5,"сформирован",IF('Речевое развитие'!J22&lt;0.5,"не сформирован", "в стадии формирования")))</f>
        <v/>
      </c>
      <c r="BB22" s="82" t="str">
        <f>IF('Речевое развитие'!K22="","",IF('Речевое развитие'!K22&gt;1.5,"сформирован",IF('Речевое развитие'!K22&lt;0.5,"не сформирован", "в стадии формирования")))</f>
        <v/>
      </c>
      <c r="BC22" s="82" t="str">
        <f>IF('Речевое развитие'!L22="","",IF('Речевое развитие'!L22&gt;1.5,"сформирован",IF('Речевое развитие'!L22&lt;0.5,"не сформирован", "в стадии формирования")))</f>
        <v/>
      </c>
      <c r="BD22" s="82" t="str">
        <f>IF('Речевое развитие'!M22="","",IF('Речевое развитие'!M22&gt;1.5,"сформирован",IF('Речевое развитие'!M22&lt;0.5,"не сформирован", "в стадии формирования")))</f>
        <v/>
      </c>
      <c r="BE22" s="82" t="str">
        <f>IF('Речевое развитие'!N22="","",IF('Речевое развитие'!N22&gt;1.5,"сформирован",IF('Речевое развитие'!N22&lt;0.5,"не сформирован", "в стадии формирования")))</f>
        <v/>
      </c>
      <c r="BF22" s="214" t="str">
        <f>IF('Речевое развитие'!D22="","",IF('Речевое развитие'!E22="","",IF('Речевое развитие'!F22="","",IF('Речевое развитие'!G22="","",IF('Речевое развитие'!H22="","",IF('Речевое развитие'!I22="","",IF('Речевое развитие'!J22="","",IF('Речевое развитие'!K22="","",IF('Речевое развитие'!L22="","",IF('Речевое развитие'!M22="","",IF('Речевое развитие'!N22="","",('Речевое развитие'!D22+'Речевое развитие'!E22+'Речевое развитие'!F22+'Речевое развитие'!G22+'Речевое развитие'!H22+'Речевое развитие'!I22+'Речевое развитие'!J22+'Речевое развитие'!K22+'Речевое развитие'!L22+'Речевое развитие'!M22+'Речевое развитие'!N22)/11)))))))))))</f>
        <v/>
      </c>
      <c r="BG22" s="82" t="str">
        <f t="shared" si="3"/>
        <v/>
      </c>
      <c r="BH22" s="82" t="str">
        <f>IF('Художественно-эстетическое разв'!Y23="","",IF('Художественно-эстетическое разв'!Y23&gt;1.5,"сформирован",IF('Художественно-эстетическое разв'!Y23&lt;0.5,"не сформирован", "в стадии формирования")))</f>
        <v/>
      </c>
      <c r="BI22" s="82" t="str">
        <f>IF('Физическое развитие'!D22="","",IF('Физическое развитие'!D22&gt;1.5,"сформирован",IF('Физическое развитие'!D22&lt;0.5,"не сформирован", "в стадии формирования")))</f>
        <v/>
      </c>
      <c r="BJ22" s="82" t="str">
        <f>IF('Физическое развитие'!E22="","",IF('Физическое развитие'!E22&gt;1.5,"сформирован",IF('Физическое развитие'!E22&lt;0.5,"не сформирован", "в стадии формирования")))</f>
        <v/>
      </c>
      <c r="BK22" s="82" t="str">
        <f>IF('Физическое развитие'!F22="","",IF('Физическое развитие'!F22&gt;1.5,"сформирован",IF('Физическое развитие'!F22&lt;0.5,"не сформирован", "в стадии формирования")))</f>
        <v/>
      </c>
      <c r="BL22" s="82" t="str">
        <f>IF('Физическое развитие'!G22="","",IF('Физическое развитие'!G22&gt;1.5,"сформирован",IF('Физическое развитие'!G22&lt;0.5,"не сформирован", "в стадии формирования")))</f>
        <v/>
      </c>
      <c r="BM22" s="82" t="str">
        <f>IF('Физическое развитие'!H22="","",IF('Физическое развитие'!H22&gt;1.5,"сформирован",IF('Физическое развитие'!H22&lt;0.5,"не сформирован", "в стадии формирования")))</f>
        <v/>
      </c>
      <c r="BN22" s="82" t="str">
        <f>IF('Физическое развитие'!I22="","",IF('Физическое развитие'!I22&gt;1.5,"сформирован",IF('Физическое развитие'!I22&lt;0.5,"не сформирован", "в стадии формирования")))</f>
        <v/>
      </c>
      <c r="BO22" s="82" t="str">
        <f>IF('Физическое развитие'!J22="","",IF('Физическое развитие'!J22&gt;1.5,"сформирован",IF('Физическое развитие'!J22&lt;0.5,"не сформирован", "в стадии формирования")))</f>
        <v/>
      </c>
      <c r="BP22" s="82" t="str">
        <f>IF('Физическое развитие'!K22="","",IF('Физическое развитие'!K22&gt;1.5,"сформирован",IF('Физическое развитие'!K22&lt;0.5,"не сформирован", "в стадии формирования")))</f>
        <v/>
      </c>
      <c r="BQ22" s="82" t="str">
        <f>IF('Физическое развитие'!L22="","",IF('Физическое развитие'!L22&gt;1.5,"сформирован",IF('Физическое развитие'!L22&lt;0.5,"не сформирован", "в стадии формирования")))</f>
        <v/>
      </c>
      <c r="BR22" s="82" t="str">
        <f>IF('Физическое развитие'!M22="","",IF('Физическое развитие'!M22&gt;1.5,"сформирован",IF('Физическое развитие'!M22&lt;0.5,"не сформирован", "в стадии формирования")))</f>
        <v/>
      </c>
      <c r="BS22" s="82" t="str">
        <f>IF('Физическое развитие'!N22="","",IF('Физическое развитие'!N22&gt;1.5,"сформирован",IF('Физическое развитие'!N22&lt;0.5,"не сформирован", "в стадии формирования")))</f>
        <v/>
      </c>
      <c r="BT22" s="82" t="str">
        <f>IF('Физическое развитие'!O22="","",IF('Физическое развитие'!O22&gt;1.5,"сформирован",IF('Физическое развитие'!O22&lt;0.5,"не сформирован", "в стадии формирования")))</f>
        <v/>
      </c>
      <c r="BU22" s="82" t="str">
        <f>IF('Физическое развитие'!P22="","",IF('Физическое развитие'!P22&gt;1.5,"сформирован",IF('Физическое развитие'!P22&lt;0.5,"не сформирован", "в стадии формирования")))</f>
        <v/>
      </c>
      <c r="BV22" s="214" t="str">
        <f>IF('Художественно-эстетическое разв'!Y23="","",IF('Физическое развитие'!D22="","",IF('Физическое развитие'!E22="","",IF('Физическое развитие'!F22="","",IF('Физическое развитие'!H22="","",IF('Физическое развитие'!I22="","",IF('Физическое развитие'!J22="","",IF('Физическое развитие'!L22="","",IF('Физическое развитие'!M22="","",IF('Физическое развитие'!G22="","",IF('Физическое развитие'!N22="","",IF('Физическое развитие'!O22="","",IF('Физическое развитие'!P22="","",IF('Физическое развитие'!Q22="","",('Художественно-эстетическое разв'!Y23+'Физическое развитие'!D22+'Физическое развитие'!E22+'Физическое развитие'!F22+'Физическое развитие'!H22+'Физическое развитие'!I22+'Физическое развитие'!J22+'Физическое развитие'!L22+'Физическое развитие'!M22+'Физическое развитие'!G22+'Физическое развитие'!N22+'Физическое развитие'!O22+'Физическое развитие'!P22+'Физическое развитие'!Q22)/14))))))))))))))</f>
        <v/>
      </c>
      <c r="BW22" s="82" t="str">
        <f t="shared" si="4"/>
        <v/>
      </c>
      <c r="BX22" s="82" t="str">
        <f>IF('Социально-коммуникативное разви'!M23="","",IF('Социально-коммуникативное разви'!M23&gt;1.5,"сформирован",IF('Социально-коммуникативное разви'!M23&lt;0.5,"не сформирован", "в стадии формирования")))</f>
        <v/>
      </c>
      <c r="BY22" s="82" t="str">
        <f>IF('Социально-коммуникативное разви'!N23="","",IF('Социально-коммуникативное разви'!N23&gt;1.5,"сформирован",IF('Социально-коммуникативное разви'!N23&lt;0.5,"не сформирован", "в стадии формирования")))</f>
        <v/>
      </c>
      <c r="BZ22" s="82" t="str">
        <f>IF('Социально-коммуникативное разви'!O23="","",IF('Социально-коммуникативное разви'!O23&gt;1.5,"сформирован",IF('Социально-коммуникативное разви'!O23&lt;0.5,"не сформирован", "в стадии формирования")))</f>
        <v/>
      </c>
      <c r="CA22" s="82" t="str">
        <f>IF('Социально-коммуникативное разви'!P23="","",IF('Социально-коммуникативное разви'!P23&gt;1.5,"сформирован",IF('Социально-коммуникативное разви'!P23&lt;0.5,"не сформирован", "в стадии формирования")))</f>
        <v/>
      </c>
      <c r="CB22" s="82" t="str">
        <f>IF('Социально-коммуникативное разви'!Q23="","",IF('Социально-коммуникативное разви'!Q23&gt;1.5,"сформирован",IF('Социально-коммуникативное разви'!Q23&lt;0.5,"не сформирован", "в стадии формирования")))</f>
        <v/>
      </c>
      <c r="CC22" s="82" t="str">
        <f>IF('Социально-коммуникативное разви'!R23="","",IF('Социально-коммуникативное разви'!R23&gt;1.5,"сформирован",IF('Социально-коммуникативное разви'!R23&lt;0.5,"не сформирован", "в стадии формирования")))</f>
        <v/>
      </c>
      <c r="CD22" s="82" t="str">
        <f>IF('Социально-коммуникативное разви'!S23="","",IF('Социально-коммуникативное разви'!S23&gt;1.5,"сформирован",IF('Социально-коммуникативное разви'!S23&lt;0.5,"не сформирован", "в стадии формирования")))</f>
        <v/>
      </c>
      <c r="CE22" s="82" t="str">
        <f>IF('Социально-коммуникативное разви'!T23="","",IF('Социально-коммуникативное разви'!T23&gt;1.5,"сформирован",IF('Социально-коммуникативное разви'!T23&lt;0.5,"не сформирован", "в стадии формирования")))</f>
        <v/>
      </c>
      <c r="CF22" s="82" t="str">
        <f>IF('Социально-коммуникативное разви'!U23="","",IF('Социально-коммуникативное разви'!U23&gt;1.5,"сформирован",IF('Социально-коммуникативное разви'!U23&lt;0.5,"не сформирован", "в стадии формирования")))</f>
        <v/>
      </c>
      <c r="CG22" s="82" t="str">
        <f>IF('Социально-коммуникативное разви'!V23="","",IF('Социально-коммуникативное разви'!V23&gt;1.5,"сформирован",IF('Социально-коммуникативное разви'!V23&lt;0.5,"не сформирован", "в стадии формирования")))</f>
        <v/>
      </c>
      <c r="CH22" s="82" t="str">
        <f>IF('Социально-коммуникативное разви'!W23="","",IF('Социально-коммуникативное разви'!W23&gt;1.5,"сформирован",IF('Социально-коммуникативное разви'!W23&lt;0.5,"не сформирован", "в стадии формирования")))</f>
        <v/>
      </c>
      <c r="CI22" s="82" t="str">
        <f>IF('Социально-коммуникативное разви'!X23="","",IF('Социально-коммуникативное разви'!X23&gt;1.5,"сформирован",IF('Социально-коммуникативное разви'!X23&lt;0.5,"не сформирован", "в стадии формирования")))</f>
        <v/>
      </c>
      <c r="CJ22" s="82" t="str">
        <f>IF('Социально-коммуникативное разви'!Y23="","",IF('Социально-коммуникативное разви'!Y23&gt;1.5,"сформирован",IF('Социально-коммуникативное разви'!Y23&lt;0.5,"не сформирован", "в стадии формирования")))</f>
        <v/>
      </c>
      <c r="CK22" s="82" t="str">
        <f>IF('Социально-коммуникативное разви'!Z23="","",IF('Социально-коммуникативное разви'!Z23&gt;1.5,"сформирован",IF('Социально-коммуникативное разви'!Z23&lt;0.5,"не сформирован", "в стадии формирования")))</f>
        <v/>
      </c>
      <c r="CL22" s="82" t="str">
        <f>IF('Физическое развитие'!K22="","",IF('Физическое развитие'!K22&gt;1.5,"сформирован",IF('Физическое развитие'!K22&lt;0.5,"не сформирован", "в стадии формирования")))</f>
        <v/>
      </c>
      <c r="CM22" s="214" t="str">
        <f>IF('Социально-коммуникативное разви'!M23="","",IF('Социально-коммуникативное разви'!N23="","",IF('Социально-коммуникативное разви'!AI23="","",IF('Социально-коммуникативное разви'!AN23="","",IF('Социально-коммуникативное разви'!AO23="","",IF('Социально-коммуникативное разви'!AP23="","",IF('Социально-коммуникативное разви'!AQ23="","",IF('Социально-коммуникативное разви'!AR23="","",IF('Социально-коммуникативное разви'!AS23="","",IF('Социально-коммуникативное разви'!AT23="","",IF('Социально-коммуникативное разви'!AV23="","",IF('Социально-коммуникативное разви'!AW23="","",IF('Социально-коммуникативное разви'!AX23="","",IF('Социально-коммуникативное разви'!AY23="","",IF('Физическое развитие'!K22="","",('Социально-коммуникативное разви'!M23+'Социально-коммуникативное разви'!N23+'Социально-коммуникативное разви'!AI23+'Социально-коммуникативное разви'!AN23+'Социально-коммуникативное разви'!AO23+'Социально-коммуникативное разви'!AP23+'Социально-коммуникативное разви'!AQ23+'Социально-коммуникативное разви'!AR23+'Социально-коммуникативное разви'!AS23+'Социально-коммуникативное разви'!AT23+'Социально-коммуникативное разви'!AV23+'Социально-коммуникативное разви'!AW23+'Социально-коммуникативное разви'!AX23+'Социально-коммуникативное разви'!AY23+'Физическое развитие'!K22)/15)))))))))))))))</f>
        <v/>
      </c>
      <c r="CN22" s="82" t="str">
        <f t="shared" si="5"/>
        <v/>
      </c>
      <c r="CO22" s="82" t="str">
        <f>IF('Социально-коммуникативное разви'!D23="","",IF('Социально-коммуникативное разви'!D23&gt;1.5,"сформирован",IF('Социально-коммуникативное разви'!D23&lt;0.5,"не сформирован", "в стадии формирования")))</f>
        <v/>
      </c>
      <c r="CP22" s="82" t="str">
        <f>IF('Социально-коммуникативное разви'!E23="","",IF('Социально-коммуникативное разви'!E23&gt;1.5,"сформирован",IF('Социально-коммуникативное разви'!E23&lt;0.5,"не сформирован", "в стадии формирования")))</f>
        <v/>
      </c>
      <c r="CQ22" s="82" t="str">
        <f>IF('Социально-коммуникативное разви'!F23="","",IF('Социально-коммуникативное разви'!F23&gt;1.5,"сформирован",IF('Социально-коммуникативное разви'!F23&lt;0.5,"не сформирован", "в стадии формирования")))</f>
        <v/>
      </c>
      <c r="CR22" s="82" t="str">
        <f>IF('Социально-коммуникативное разви'!Q23="","",IF('Социально-коммуникативное разви'!Q23&gt;1.5,"сформирован",IF('Социально-коммуникативное разви'!Q23&lt;0.5,"не сформирован", "в стадии формирования")))</f>
        <v/>
      </c>
      <c r="CS22" s="82" t="str">
        <f>IF('Социально-коммуникативное разви'!R23="","",IF('Социально-коммуникативное разви'!R23&gt;1.5,"сформирован",IF('Социально-коммуникативное разви'!R23&lt;0.5,"не сформирован", "в стадии формирования")))</f>
        <v/>
      </c>
      <c r="CT22" s="82" t="str">
        <f>IF('Социально-коммуникативное разви'!S23="","",IF('Социально-коммуникативное разви'!S23&gt;1.5,"сформирован",IF('Социально-коммуникативное разви'!S23&lt;0.5,"не сформирован", "в стадии формирования")))</f>
        <v/>
      </c>
      <c r="CU22" s="82" t="str">
        <f>IF('Социально-коммуникативное разви'!T23="","",IF('Социально-коммуникативное разви'!T23&gt;1.5,"сформирован",IF('Социально-коммуникативное разви'!T23&lt;0.5,"не сформирован", "в стадии формирования")))</f>
        <v/>
      </c>
      <c r="CV22" s="82" t="str">
        <f>IF('Социально-коммуникативное разви'!Y23="","",IF('Социально-коммуникативное разви'!Y23&gt;1.5,"сформирован",IF('Социально-коммуникативное разви'!Y23&lt;0.5,"не сформирован", "в стадии формирования")))</f>
        <v/>
      </c>
      <c r="CW22" s="82" t="str">
        <f>IF('Социально-коммуникативное разви'!Z23="","",IF('Социально-коммуникативное разви'!Z23&gt;1.5,"сформирован",IF('Социально-коммуникативное разви'!Z23&lt;0.5,"не сформирован", "в стадии формирования")))</f>
        <v/>
      </c>
      <c r="CX22" s="82" t="str">
        <f>IF('Социально-коммуникативное разви'!AU23="","",IF('Социально-коммуникативное разви'!AU23&gt;1.5,"сформирован",IF('Социально-коммуникативное разви'!AU23&lt;0.5,"не сформирован", "в стадии формирования")))</f>
        <v/>
      </c>
      <c r="CY22" s="82" t="str">
        <f>IF('Социально-коммуникативное разви'!AZ23="","",IF('Социально-коммуникативное разви'!AZ23&gt;1.5,"сформирован",IF('Социально-коммуникативное разви'!AZ23&lt;0.5,"не сформирован", "в стадии формирования")))</f>
        <v/>
      </c>
      <c r="CZ22" s="82" t="str">
        <f>IF('Социально-коммуникативное разви'!BA23="","",IF('Социально-коммуникативное разви'!BA23&gt;1.5,"сформирован",IF('Социально-коммуникативное разви'!BA23&lt;0.5,"не сформирован", "в стадии формирования")))</f>
        <v/>
      </c>
      <c r="DA22" s="82" t="str">
        <f>IF('Социально-коммуникативное разви'!BB23="","",IF('Социально-коммуникативное разви'!BB23&gt;1.5,"сформирован",IF('Социально-коммуникативное разви'!BB23&lt;0.5,"не сформирован", "в стадии формирования")))</f>
        <v/>
      </c>
      <c r="DB22" s="82" t="str">
        <f>IF('Познавательное развитие'!G23="","",IF('Познавательное развитие'!G23&gt;1.5,"сформирован",IF('Познавательное развитие'!G23&lt;0.5,"не сформирован", "в стадии формирования")))</f>
        <v/>
      </c>
      <c r="DC22" s="82" t="str">
        <f>IF('Познавательное развитие'!H23="","",IF('Познавательное развитие'!H23&gt;1.5,"сформирован",IF('Познавательное развитие'!H23&lt;0.5,"не сформирован", "в стадии формирования")))</f>
        <v/>
      </c>
      <c r="DD22" s="82" t="str">
        <f>IF('Познавательное развитие'!T23="","",IF('Познавательное развитие'!T23&gt;1.5,"сформирован",IF('Познавательное развитие'!T23&lt;0.5,"не сформирован", "в стадии формирования")))</f>
        <v/>
      </c>
      <c r="DE22" s="82" t="str">
        <f>IF('Познавательное развитие'!U23="","",IF('Познавательное развитие'!U23&gt;1.5,"сформирован",IF('Познавательное развитие'!U23&lt;0.5,"не сформирован", "в стадии формирования")))</f>
        <v/>
      </c>
      <c r="DF22" s="82" t="str">
        <f>IF('Познавательное развитие'!W23="","",IF('Познавательное развитие'!W23&gt;1.5,"сформирован",IF('Познавательное развитие'!W23&lt;0.5,"не сформирован", "в стадии формирования")))</f>
        <v/>
      </c>
      <c r="DG22" s="82" t="str">
        <f>IF('Познавательное развитие'!X23="","",IF('Познавательное развитие'!X23&gt;1.5,"сформирован",IF('Познавательное развитие'!X23&lt;0.5,"не сформирован", "в стадии формирования")))</f>
        <v/>
      </c>
      <c r="DH22" s="82" t="str">
        <f>IF('Познавательное развитие'!AB23="","",IF('Познавательное развитие'!AB23&gt;1.5,"сформирован",IF('Познавательное развитие'!AB23&lt;0.5,"не сформирован", "в стадии формирования")))</f>
        <v/>
      </c>
      <c r="DI22" s="82" t="str">
        <f>IF('Познавательное развитие'!AC23="","",IF('Познавательное развитие'!AC23&gt;1.5,"сформирован",IF('Познавательное развитие'!AC23&lt;0.5,"не сформирован", "в стадии формирования")))</f>
        <v/>
      </c>
      <c r="DJ22" s="82" t="str">
        <f>IF('Познавательное развитие'!AD23="","",IF('Познавательное развитие'!AD23&gt;1.5,"сформирован",IF('Познавательное развитие'!AD23&lt;0.5,"не сформирован", "в стадии формирования")))</f>
        <v/>
      </c>
      <c r="DK22" s="82" t="str">
        <f>IF('Познавательное развитие'!AE23="","",IF('Познавательное развитие'!AE23&gt;1.5,"сформирован",IF('Познавательное развитие'!AE23&lt;0.5,"не сформирован", "в стадии формирования")))</f>
        <v/>
      </c>
      <c r="DL22" s="82" t="str">
        <f>IF('Познавательное развитие'!AF23="","",IF('Познавательное развитие'!AF23&gt;1.5,"сформирован",IF('Познавательное развитие'!AF23&lt;0.5,"не сформирован", "в стадии формирования")))</f>
        <v/>
      </c>
      <c r="DM22" s="82" t="str">
        <f>IF('Познавательное развитие'!AG23="","",IF('Познавательное развитие'!AG23&gt;1.5,"сформирован",IF('Познавательное развитие'!AG23&lt;0.5,"не сформирован", "в стадии формирования")))</f>
        <v/>
      </c>
      <c r="DN22" s="82" t="str">
        <f>IF('Познавательное развитие'!AI23="","",IF('Познавательное развитие'!AI23&gt;1.5,"сформирован",IF('Познавательное развитие'!AI23&lt;0.5,"не сформирован", "в стадии формирования")))</f>
        <v/>
      </c>
      <c r="DO22" s="82" t="str">
        <f>IF('Познавательное развитие'!AJ23="","",IF('Познавательное развитие'!AJ23&gt;1.5,"сформирован",IF('Познавательное развитие'!AJ23&lt;0.5,"не сформирован", "в стадии формирования")))</f>
        <v/>
      </c>
      <c r="DP22" s="82" t="str">
        <f>IF('Познавательное развитие'!AK23="","",IF('Познавательное развитие'!AK23&gt;1.5,"сформирован",IF('Познавательное развитие'!AK23&lt;0.5,"не сформирован", "в стадии формирования")))</f>
        <v/>
      </c>
      <c r="DQ22" s="82" t="str">
        <f>IF('Познавательное развитие'!AL23="","",IF('Познавательное развитие'!AL23&gt;1.5,"сформирован",IF('Познавательное развитие'!AL23&lt;0.5,"не сформирован", "в стадии формирования")))</f>
        <v/>
      </c>
      <c r="DR22" s="82" t="str">
        <f>IF('Речевое развитие'!Q22="","",IF('Речевое развитие'!Q22&gt;1.5,"сформирован",IF('Речевое развитие'!Q22&lt;0.5,"не сформирован", "в стадии формирования")))</f>
        <v/>
      </c>
      <c r="DS22" s="82" t="str">
        <f>IF('Речевое развитие'!R22="","",IF('Речевое развитие'!R22&gt;1.5,"сформирован",IF('Речевое развитие'!R22&lt;0.5,"не сформирован", "в стадии формирования")))</f>
        <v/>
      </c>
      <c r="DT22" s="82" t="str">
        <f>IF('Речевое развитие'!S22="","",IF('Речевое развитие'!S22&gt;1.5,"сформирован",IF('Речевое развитие'!S22&lt;0.5,"не сформирован", "в стадии формирования")))</f>
        <v/>
      </c>
      <c r="DU22" s="82" t="str">
        <f>IF('Речевое развитие'!T22="","",IF('Речевое развитие'!T22&gt;1.5,"сформирован",IF('Речевое развитие'!T22&lt;0.5,"не сформирован", "в стадии формирования")))</f>
        <v/>
      </c>
      <c r="DV22" s="82" t="str">
        <f>IF('Речевое развитие'!U22="","",IF('Речевое развитие'!U22&gt;1.5,"сформирован",IF('Речевое развитие'!U22&lt;0.5,"не сформирован", "в стадии формирования")))</f>
        <v/>
      </c>
      <c r="DW22" s="82" t="str">
        <f>IF('Художественно-эстетическое разв'!S23="","",IF('Художественно-эстетическое разв'!S23&gt;1.5,"сформирован",IF('Художественно-эстетическое разв'!S23&lt;0.5,"не сформирован", "в стадии формирования")))</f>
        <v/>
      </c>
      <c r="DX22" s="82" t="str">
        <f>IF('Художественно-эстетическое разв'!T23="","",IF('Художественно-эстетическое разв'!T23&gt;1.5,"сформирован",IF('Художественно-эстетическое разв'!T23&lt;0.5,"не сформирован", "в стадии формирования")))</f>
        <v/>
      </c>
      <c r="DY22" s="82" t="str">
        <f>IF('Физическое развитие'!T22="","",IF('Физическое развитие'!T22&gt;1.5,"сформирован",IF('Физическое развитие'!T22&lt;0.5,"не сформирован", "в стадии формирования")))</f>
        <v/>
      </c>
      <c r="DZ22" s="82" t="str">
        <f>IF('Физическое развитие'!U22="","",IF('Физическое развитие'!U22&gt;1.5,"сформирован",IF('Физическое развитие'!U22&lt;0.5,"не сформирован", "в стадии формирования")))</f>
        <v/>
      </c>
      <c r="EA22" s="82" t="str">
        <f>IF('Физическое развитие'!V22="","",IF('Физическое развитие'!V22&gt;1.5,"сформирован",IF('Физическое развитие'!V22&lt;0.5,"не сформирован", "в стадии формирования")))</f>
        <v/>
      </c>
      <c r="EB22" s="214" t="str">
        <f>IF('Социально-коммуникативное разви'!D23="","",IF('Социально-коммуникативное разви'!E23="","",IF('Социально-коммуникативное разви'!F23="","",IF('Социально-коммуникативное разви'!Q23="","",IF('Социально-коммуникативное разви'!R23="","",IF('Социально-коммуникативное разви'!S23="","",IF('Социально-коммуникативное разви'!T23="","",IF('Социально-коммуникативное разви'!Y23="","",IF('Социально-коммуникативное разви'!Z23="","",IF('Социально-коммуникативное разви'!AU23="","",IF('Социально-коммуникативное разви'!AZ23="","",IF('Социально-коммуникативное разви'!BA23="","",IF('Социально-коммуникативное разви'!BB23="","",IF('Познавательное развитие'!G23="","",IF('Познавательное развитие'!H23="","",IF('Познавательное развитие'!T23="","",IF('Познавательное развитие'!U23="","",IF('Познавательное развитие'!W23="","",IF('Познавательное развитие'!X23="","",IF('Познавательное развитие'!AB23="","",IF('Познавательное развитие'!AC23="","",IF('Познавательное развитие'!AD23="","",IF('Познавательное развитие'!AE23="","",IF('Познавательное развитие'!AF23="","",IF('Познавательное развитие'!AG23="","",IF('Познавательное развитие'!AI23="","",IF('Познавательное развитие'!AJ23="","",IF('Познавательное развитие'!AK23="","",IF('Познавательное развитие'!AL23="","",IF('Речевое развитие'!Q22="","",IF('Речевое развитие'!R22="","",IF('Речевое развитие'!S22="","",IF('Речевое развитие'!T22="","",IF('Речевое развитие'!U22="","",IF('Художественно-эстетическое разв'!S23="","",IF('Художественно-эстетическое разв'!T23="","",IF('Физическое развитие'!T22="","",IF('Физическое развитие'!U22="","",IF('Физическое развитие'!V22="","",('Социально-коммуникативное разви'!D23+'Социально-коммуникативное разви'!E23+'Социально-коммуникативное разви'!F23+'Социально-коммуникативное разви'!Q23+'Социально-коммуникативное разви'!R23+'Социально-коммуникативное разви'!S23+'Социально-коммуникативное разви'!T23+'Социально-коммуникативное разви'!Y23+'Социально-коммуникативное разви'!Z23+'Социально-коммуникативное разви'!AU23+'Социально-коммуникативное разви'!AZ23+'Социально-коммуникативное разви'!BA23+'Социально-коммуникативное разви'!BB23+'Познавательное развитие'!G23+'Познавательное развитие'!H23+'Познавательное развитие'!T23+'Познавательное развитие'!U23+'Познавательное развитие'!W23+'Познавательное развитие'!X23+'Познавательное развитие'!AB23+'Познавательное развитие'!AC23+'Познавательное развитие'!AD23+'Познавательное развитие'!AE23+'Познавательное развитие'!AF23+'Познавательное развитие'!AG23+'Познавательное развитие'!AI23+'Познавательное развитие'!AJ23+'Познавательное развитие'!AK23+'Познавательное развитие'!AL23+'Речевое развитие'!Q22+'Речевое развитие'!R22+'Речевое развитие'!S22+'Речевое развитие'!T22+'Речевое развитие'!U22+'Художественно-эстетическое разв'!S23+'Художественно-эстетическое разв'!T23+'Физическое развитие'!T22+'Физическое развитие'!U22+'Физическое развитие'!V22)/39)))))))))))))))))))))))))))))))))))))))</f>
        <v/>
      </c>
      <c r="EC22" s="82" t="str">
        <f t="shared" si="6"/>
        <v/>
      </c>
    </row>
    <row r="23" spans="1:133" x14ac:dyDescent="0.25">
      <c r="A23" s="89">
        <f>список!A21</f>
        <v>20</v>
      </c>
      <c r="B23" s="82" t="str">
        <f>IF(список!B21="","",список!B21)</f>
        <v/>
      </c>
      <c r="C23" s="82">
        <f>IF(список!C21="","",список!C21)</f>
        <v>0</v>
      </c>
      <c r="D23" s="82" t="str">
        <f>IF('Социально-коммуникативное разви'!AA24="","",IF('Социально-коммуникативное разви'!AA24&gt;1.5,"сформирован",IF('Социально-коммуникативное разви'!AA24&lt;0.5,"не сформирован", "в стадии формирования")))</f>
        <v/>
      </c>
      <c r="E23" s="82" t="str">
        <f>IF('Социально-коммуникативное разви'!AB24="","",IF('Социально-коммуникативное разви'!AB24&gt;1.5,"сформирован",IF('Социально-коммуникативное разви'!AB24&lt;0.5,"не сформирован", "в стадии формирования")))</f>
        <v/>
      </c>
      <c r="F23" s="82" t="str">
        <f>IF('Социально-коммуникативное разви'!AC24="","",IF('Социально-коммуникативное разви'!AC24&gt;1.5,"сформирован",IF('Социально-коммуникативное разви'!AC24&lt;0.5,"не сформирован", "в стадии формирования")))</f>
        <v/>
      </c>
      <c r="G23" s="82" t="str">
        <f>IF('Социально-коммуникативное разви'!AD24="","",IF('Социально-коммуникативное разви'!AD24&gt;1.5,"сформирован",IF('Социально-коммуникативное разви'!AD24&lt;0.5,"не сформирован", "в стадии формирования")))</f>
        <v/>
      </c>
      <c r="H23" s="82" t="str">
        <f>IF('Социально-коммуникативное разви'!AE24="","",IF('Социально-коммуникативное разви'!AE24&gt;1.5,"сформирован",IF('Социально-коммуникативное разви'!AE24&lt;0.5,"не сформирован", "в стадии формирования")))</f>
        <v/>
      </c>
      <c r="I23" s="82" t="str">
        <f>IF('Социально-коммуникативное разви'!AF24="","",IF('Социально-коммуникативное разви'!AF24&gt;1.5,"сформирован",IF('Социально-коммуникативное разви'!AF24&lt;0.5,"не сформирован", "в стадии формирования")))</f>
        <v/>
      </c>
      <c r="J23" s="82" t="str">
        <f>IF('Познавательное развитие'!D24="","",IF('Познавательное развитие'!D24&gt;1.5,"сформирован",IF('Познавательное развитие'!D24&lt;0.5,"не сформирован", "в стадии формирования")))</f>
        <v/>
      </c>
      <c r="K23" s="82" t="str">
        <f>IF('Познавательное развитие'!E24="","",IF('Познавательное развитие'!E24&gt;1.5,"сформирован",IF('Познавательное развитие'!E24&lt;0.5,"не сформирован", "в стадии формирования")))</f>
        <v/>
      </c>
      <c r="L23" s="82" t="str">
        <f>IF('Познавательное развитие'!F24="","",IF('Познавательное развитие'!F24&gt;1.5,"сформирован",IF('Познавательное развитие'!F24&lt;0.5,"не сформирован", "в стадии формирования")))</f>
        <v/>
      </c>
      <c r="M23" s="82" t="str">
        <f>IF('Познавательное развитие'!G24="","",IF('Познавательное развитие'!G24&gt;1.5,"сформирован",IF('Познавательное развитие'!G24&lt;0.5,"не сформирован", "в стадии формирования")))</f>
        <v/>
      </c>
      <c r="N23" s="82" t="str">
        <f>IF('Познавательное развитие'!H24="","",IF('Познавательное развитие'!H24&gt;1.5,"сформирован",IF('Познавательное развитие'!H24&lt;0.5,"не сформирован", "в стадии формирования")))</f>
        <v/>
      </c>
      <c r="O23" s="82" t="str">
        <f>IF('Познавательное развитие'!I25="","",IF('Познавательное развитие'!I25&gt;1.5,"сформирован",IF('Познавательное развитие'!I25&lt;0.5,"не сформирован", "в стадии формирования")))</f>
        <v/>
      </c>
      <c r="P23" s="82" t="str">
        <f>IF('Познавательное развитие'!J24="","",IF('Познавательное развитие'!J24&gt;1.5,"сформирован",IF('Познавательное развитие'!J24&lt;0.5,"не сформирован", "в стадии формирования")))</f>
        <v/>
      </c>
      <c r="Q23" s="82" t="str">
        <f>IF('Познавательное развитие'!K24="","",IF('Познавательное развитие'!K24&gt;1.5,"сформирован",IF('Познавательное развитие'!K24&lt;0.5,"не сформирован", "в стадии формирования")))</f>
        <v/>
      </c>
      <c r="R23" s="82" t="str">
        <f>IF('Художественно-эстетическое разв'!D24="","",IF('Художественно-эстетическое разв'!D24&gt;1.5,"сформирован",IF('Художественно-эстетическое разв'!D24&lt;0.5,"не сформирован", "в стадии формирования")))</f>
        <v/>
      </c>
      <c r="S23" s="82" t="str">
        <f>IF('Художественно-эстетическое разв'!E24="","",IF('Художественно-эстетическое разв'!E24&gt;1.5,"сформирован",IF('Художественно-эстетическое разв'!E24&lt;0.5,"не сформирован", "в стадии формирования")))</f>
        <v/>
      </c>
      <c r="T23" s="82" t="str">
        <f>IF('Художественно-эстетическое разв'!F24="","",IF('Художественно-эстетическое разв'!F24&gt;1.5,"сформирован",IF('Художественно-эстетическое разв'!F24&lt;0.5,"не сформирован", "в стадии формирования")))</f>
        <v/>
      </c>
      <c r="U23" s="82" t="str">
        <f>IF('Художественно-эстетическое разв'!G24="","",IF('Художественно-эстетическое разв'!G24&gt;1.5,"сформирован",IF('Художественно-эстетическое разв'!G24&lt;0.5,"не сформирован", "в стадии формирования")))</f>
        <v/>
      </c>
      <c r="V23" s="82" t="str">
        <f>IF('Художественно-эстетическое разв'!H24="","",IF('Художественно-эстетическое разв'!H24&gt;1.5,"сформирован",IF('Художественно-эстетическое разв'!H24&lt;0.5,"не сформирован", "в стадии формирования")))</f>
        <v/>
      </c>
      <c r="W23" s="82" t="str">
        <f>IF('Художественно-эстетическое разв'!I24="","",IF('Художественно-эстетическое разв'!I24&gt;1.5,"сформирован",IF('Художественно-эстетическое разв'!I24&lt;0.5,"не сформирован", "в стадии формирования")))</f>
        <v/>
      </c>
      <c r="X23" s="82" t="str">
        <f>IF('Художественно-эстетическое разв'!J24="","",IF('Художественно-эстетическое разв'!J24&gt;1.5,"сформирован",IF('Художественно-эстетическое разв'!J24&lt;0.5,"не сформирован", "в стадии формирования")))</f>
        <v/>
      </c>
      <c r="Y23" s="82" t="str">
        <f>IF('Физическое развитие'!W23="","",IF('Физическое развитие'!W23&gt;1.5,"сформирован",IF('Физическое развитие'!W23&lt;0.5,"не сформирован", "в стадии формирования")))</f>
        <v/>
      </c>
      <c r="Z23" s="214" t="str">
        <f>IF('Социально-коммуникативное разви'!AA24="","",IF('Социально-коммуникативное разви'!AF24="","",IF('Социально-коммуникативное разви'!AG24="","",IF('Социально-коммуникативное разви'!AH24="","",IF('Социально-коммуникативное разви'!AJ24="","",IF('Социально-коммуникативное разви'!AK24="","",IF('Познавательное развитие'!D24="","",IF('Познавательное развитие'!I24="","",IF('Познавательное развитие'!M24="","",IF('Познавательное развитие'!N24="","",IF('Познавательное развитие'!O24="","",IF('Познавательное развитие'!P24="","",IF('Познавательное развитие'!Q24="","",IF('Познавательное развитие'!Y24="","",IF('Художественно-эстетическое разв'!D24="","",IF('Художественно-эстетическое разв'!G24="","",IF('Художественно-эстетическое разв'!H24="","",IF('Художественно-эстетическое разв'!I24="","",IF('Физическое развитие'!W23="","",IF('Художественно-эстетическое разв'!L24="","",IF('Художественно-эстетическое разв'!M24="","",IF('Художественно-эстетическое разв'!U24="","",('Социально-коммуникативное разви'!AA24+'Социально-коммуникативное разви'!AF24+'Социально-коммуникативное разви'!AG24+'Социально-коммуникативное разви'!AH24+'Социально-коммуникативное разви'!AJ24+'Социально-коммуникативное разви'!AK24+'Познавательное развитие'!D24+'Познавательное развитие'!I24+'Познавательное развитие'!M24+'Познавательное развитие'!N24+'Познавательное развитие'!O24+'Познавательное развитие'!P24+'Познавательное развитие'!Q24+'Познавательное развитие'!Y24+'Художественно-эстетическое разв'!D24+'Художественно-эстетическое разв'!G24+'Художественно-эстетическое разв'!H24+'Художественно-эстетическое разв'!I24+'Художественно-эстетическое разв'!L24+'Художественно-эстетическое разв'!M24+'Художественно-эстетическое разв'!U24+'Физическое развитие'!W23)/22))))))))))))))))))))))</f>
        <v/>
      </c>
      <c r="AA23" s="82" t="str">
        <f t="shared" si="0"/>
        <v/>
      </c>
      <c r="AB23" s="82" t="str">
        <f>IF('Социально-коммуникативное разви'!G24="","",IF('Социально-коммуникативное разви'!G24&gt;1.5,"сформирован",IF('Социально-коммуникативное разви'!G24&lt;0.5,"не сформирован", "в стадии формирования")))</f>
        <v/>
      </c>
      <c r="AC23" s="82" t="str">
        <f>IF('Социально-коммуникативное разви'!H24="","",IF('Социально-коммуникативное разви'!H24&gt;1.5,"сформирован",IF('Социально-коммуникативное разви'!H24&lt;0.5,"не сформирован", "в стадии формирования")))</f>
        <v/>
      </c>
      <c r="AD23" s="82" t="str">
        <f>IF('Социально-коммуникативное разви'!I24="","",IF('Социально-коммуникативное разви'!I24&gt;1.5,"сформирован",IF('Социально-коммуникативное разви'!I24&lt;0.5,"не сформирован", "в стадии формирования")))</f>
        <v/>
      </c>
      <c r="AE23" s="82" t="str">
        <f>IF('Социально-коммуникативное разви'!J24="","",IF('Социально-коммуникативное разви'!J24&gt;1.5,"сформирован",IF('Социально-коммуникативное разви'!J24&lt;0.5,"не сформирован", "в стадии формирования")))</f>
        <v/>
      </c>
      <c r="AF23" s="82" t="str">
        <f>IF('Социально-коммуникативное разви'!K24="","",IF('Социально-коммуникативное разви'!K24&gt;1.5,"сформирован",IF('Социально-коммуникативное разви'!K24&lt;0.5,"не сформирован", "в стадии формирования")))</f>
        <v/>
      </c>
      <c r="AG23" s="82" t="str">
        <f>IF('Социально-коммуникативное разви'!L24="","",IF('Социально-коммуникативное разви'!L24&gt;1.5,"сформирован",IF('Социально-коммуникативное разви'!L24&lt;0.5,"не сформирован", "в стадии формирования")))</f>
        <v/>
      </c>
      <c r="AH23" s="82" t="str">
        <f>IF('Социально-коммуникативное разви'!M24="","",IF('Социально-коммуникативное разви'!M24&gt;1.5,"сформирован",IF('Социально-коммуникативное разви'!M24&lt;0.5,"не сформирован", "в стадии формирования")))</f>
        <v/>
      </c>
      <c r="AI23" s="82" t="str">
        <f>IF('Познавательное развитие'!V24="","",IF('Познавательное развитие'!V24&gt;1.5,"сформирован",IF('Познавательное развитие'!V24&lt;0.5,"не сформирован", "в стадии формирования")))</f>
        <v/>
      </c>
      <c r="AJ23" s="82" t="str">
        <f>IF('Художественно-эстетическое разв'!Z24="","",IF('Художественно-эстетическое разв'!Z24&gt;1.5,"сформирован",IF('Художественно-эстетическое разв'!Z24&lt;0.5,"не сформирован", "в стадии формирования")))</f>
        <v/>
      </c>
      <c r="AK23" s="82" t="str">
        <f>IF('Художественно-эстетическое разв'!AA24="","",IF('Художественно-эстетическое разв'!AA24&gt;1.5,"сформирован",IF('Художественно-эстетическое разв'!AA24&lt;0.5,"не сформирован", "в стадии формирования")))</f>
        <v/>
      </c>
      <c r="AL23" s="214" t="str">
        <f>IF('Социально-коммуникативное разви'!G24="","",IF('Социально-коммуникативное разви'!H24="","",IF('Социально-коммуникативное разви'!I24="","",IF('Социально-коммуникативное разви'!J24="","",IF('Социально-коммуникативное разви'!K24="","",IF('Социально-коммуникативное разви'!L24="","",IF('Социально-коммуникативное разви'!X24="","",IF('Познавательное развитие'!V24="","",IF('Художественно-эстетическое разв'!Z24="","",IF('Художественно-эстетическое разв'!AE24="","",('Социально-коммуникативное разви'!G24+'Социально-коммуникативное разви'!H24+'Социально-коммуникативное разви'!I24+'Социально-коммуникативное разви'!J24+'Социально-коммуникативное разви'!K24+'Социально-коммуникативное разви'!L24+'Социально-коммуникативное разви'!X24+'Познавательное развитие'!V24+'Художественно-эстетическое разв'!Z24+'Художественно-эстетическое разв'!AE24)/10))))))))))</f>
        <v/>
      </c>
      <c r="AM23" s="82" t="str">
        <f t="shared" si="1"/>
        <v/>
      </c>
      <c r="AN23" s="82" t="str">
        <f>IF('Социально-коммуникативное разви'!U24="","",IF('Социально-коммуникативное разви'!U24&gt;1.5,"сформирован",IF('Социально-коммуникативное разви'!U24&lt;0.5,"не сформирован", "в стадии формирования")))</f>
        <v/>
      </c>
      <c r="AO23" s="82" t="str">
        <f>IF('Социально-коммуникативное разви'!V24="","",IF('Социально-коммуникативное разви'!V24&gt;1.5,"сформирован",IF('Социально-коммуникативное разви'!V24&lt;0.5,"не сформирован", "в стадии формирования")))</f>
        <v/>
      </c>
      <c r="AP23" s="82" t="str">
        <f>IF('Социально-коммуникативное разви'!W24="","",IF('Социально-коммуникативное разви'!W24&gt;1.5,"сформирован",IF('Социально-коммуникативное разви'!W24&lt;0.5,"не сформирован", "в стадии формирования")))</f>
        <v/>
      </c>
      <c r="AQ23" s="82" t="str">
        <f>IF('Художественно-эстетическое разв'!Y24="","",IF('Художественно-эстетическое разв'!Y24&gt;1.5,"сформирован",IF('Художественно-эстетическое разв'!Y24&lt;0.5,"не сформирован", "в стадии формирования")))</f>
        <v/>
      </c>
      <c r="AR23" s="82" t="str">
        <f>IF('Художественно-эстетическое разв'!Z24="","",IF('Художественно-эстетическое разв'!Z24&gt;1.5,"сформирован",IF('Художественно-эстетическое разв'!Z24&lt;0.5,"не сформирован", "в стадии формирования")))</f>
        <v/>
      </c>
      <c r="AS23" s="214" t="str">
        <f>IF('Социально-коммуникативное разви'!U24="","",IF('Социально-коммуникативное разви'!V24="","",IF('Социально-коммуникативное разви'!W24="","",IF('Художественно-эстетическое разв'!AC24="","",IF('Художественно-эстетическое разв'!AD24="","",('Социально-коммуникативное разви'!U24+'Социально-коммуникативное разви'!V24+'Социально-коммуникативное разви'!W24+'Художественно-эстетическое разв'!AC24+'Художественно-эстетическое разв'!AD24)/5)))))</f>
        <v/>
      </c>
      <c r="AT23" s="82" t="str">
        <f t="shared" si="2"/>
        <v/>
      </c>
      <c r="AU23" s="82" t="str">
        <f>IF('Речевое развитие'!D23="","",IF('Речевое развитие'!D23&gt;1.5,"сформирован",IF('Речевое развитие'!D23&lt;0.5,"не сформирован", "в стадии формирования")))</f>
        <v/>
      </c>
      <c r="AV23" s="82" t="str">
        <f>IF('Речевое развитие'!E23="","",IF('Речевое развитие'!E23&gt;1.5,"сформирован",IF('Речевое развитие'!E23&lt;0.5,"не сформирован", "в стадии формирования")))</f>
        <v/>
      </c>
      <c r="AW23" s="82" t="str">
        <f>IF('Речевое развитие'!F23="","",IF('Речевое развитие'!F23&gt;1.5,"сформирован",IF('Речевое развитие'!F23&lt;0.5,"не сформирован", "в стадии формирования")))</f>
        <v/>
      </c>
      <c r="AX23" s="82" t="str">
        <f>IF('Речевое развитие'!G23="","",IF('Речевое развитие'!G23&gt;1.5,"сформирован",IF('Речевое развитие'!G23&lt;0.5,"не сформирован", "в стадии формирования")))</f>
        <v/>
      </c>
      <c r="AY23" s="82" t="str">
        <f>IF('Речевое развитие'!H23="","",IF('Речевое развитие'!H23&gt;1.5,"сформирован",IF('Речевое развитие'!H23&lt;0.5,"не сформирован", "в стадии формирования")))</f>
        <v/>
      </c>
      <c r="AZ23" s="82" t="str">
        <f>IF('Речевое развитие'!I23="","",IF('Речевое развитие'!I23&gt;1.5,"сформирован",IF('Речевое развитие'!I23&lt;0.5,"не сформирован", "в стадии формирования")))</f>
        <v/>
      </c>
      <c r="BA23" s="82" t="str">
        <f>IF('Речевое развитие'!J23="","",IF('Речевое развитие'!J23&gt;1.5,"сформирован",IF('Речевое развитие'!J23&lt;0.5,"не сформирован", "в стадии формирования")))</f>
        <v/>
      </c>
      <c r="BB23" s="82" t="str">
        <f>IF('Речевое развитие'!K23="","",IF('Речевое развитие'!K23&gt;1.5,"сформирован",IF('Речевое развитие'!K23&lt;0.5,"не сформирован", "в стадии формирования")))</f>
        <v/>
      </c>
      <c r="BC23" s="82" t="str">
        <f>IF('Речевое развитие'!L23="","",IF('Речевое развитие'!L23&gt;1.5,"сформирован",IF('Речевое развитие'!L23&lt;0.5,"не сформирован", "в стадии формирования")))</f>
        <v/>
      </c>
      <c r="BD23" s="82" t="str">
        <f>IF('Речевое развитие'!M23="","",IF('Речевое развитие'!M23&gt;1.5,"сформирован",IF('Речевое развитие'!M23&lt;0.5,"не сформирован", "в стадии формирования")))</f>
        <v/>
      </c>
      <c r="BE23" s="82" t="str">
        <f>IF('Речевое развитие'!N23="","",IF('Речевое развитие'!N23&gt;1.5,"сформирован",IF('Речевое развитие'!N23&lt;0.5,"не сформирован", "в стадии формирования")))</f>
        <v/>
      </c>
      <c r="BF23" s="214" t="str">
        <f>IF('Речевое развитие'!D23="","",IF('Речевое развитие'!E23="","",IF('Речевое развитие'!F23="","",IF('Речевое развитие'!G23="","",IF('Речевое развитие'!H23="","",IF('Речевое развитие'!I23="","",IF('Речевое развитие'!J23="","",IF('Речевое развитие'!K23="","",IF('Речевое развитие'!L23="","",IF('Речевое развитие'!M23="","",IF('Речевое развитие'!N23="","",('Речевое развитие'!D23+'Речевое развитие'!E23+'Речевое развитие'!F23+'Речевое развитие'!G23+'Речевое развитие'!H23+'Речевое развитие'!I23+'Речевое развитие'!J23+'Речевое развитие'!K23+'Речевое развитие'!L23+'Речевое развитие'!M23+'Речевое развитие'!N23)/11)))))))))))</f>
        <v/>
      </c>
      <c r="BG23" s="82" t="str">
        <f t="shared" si="3"/>
        <v/>
      </c>
      <c r="BH23" s="82" t="str">
        <f>IF('Художественно-эстетическое разв'!Y24="","",IF('Художественно-эстетическое разв'!Y24&gt;1.5,"сформирован",IF('Художественно-эстетическое разв'!Y24&lt;0.5,"не сформирован", "в стадии формирования")))</f>
        <v/>
      </c>
      <c r="BI23" s="82" t="str">
        <f>IF('Физическое развитие'!D23="","",IF('Физическое развитие'!D23&gt;1.5,"сформирован",IF('Физическое развитие'!D23&lt;0.5,"не сформирован", "в стадии формирования")))</f>
        <v/>
      </c>
      <c r="BJ23" s="82" t="str">
        <f>IF('Физическое развитие'!E23="","",IF('Физическое развитие'!E23&gt;1.5,"сформирован",IF('Физическое развитие'!E23&lt;0.5,"не сформирован", "в стадии формирования")))</f>
        <v/>
      </c>
      <c r="BK23" s="82" t="str">
        <f>IF('Физическое развитие'!F23="","",IF('Физическое развитие'!F23&gt;1.5,"сформирован",IF('Физическое развитие'!F23&lt;0.5,"не сформирован", "в стадии формирования")))</f>
        <v/>
      </c>
      <c r="BL23" s="82" t="str">
        <f>IF('Физическое развитие'!G23="","",IF('Физическое развитие'!G23&gt;1.5,"сформирован",IF('Физическое развитие'!G23&lt;0.5,"не сформирован", "в стадии формирования")))</f>
        <v/>
      </c>
      <c r="BM23" s="82" t="str">
        <f>IF('Физическое развитие'!H23="","",IF('Физическое развитие'!H23&gt;1.5,"сформирован",IF('Физическое развитие'!H23&lt;0.5,"не сформирован", "в стадии формирования")))</f>
        <v/>
      </c>
      <c r="BN23" s="82" t="str">
        <f>IF('Физическое развитие'!I23="","",IF('Физическое развитие'!I23&gt;1.5,"сформирован",IF('Физическое развитие'!I23&lt;0.5,"не сформирован", "в стадии формирования")))</f>
        <v/>
      </c>
      <c r="BO23" s="82" t="str">
        <f>IF('Физическое развитие'!J23="","",IF('Физическое развитие'!J23&gt;1.5,"сформирован",IF('Физическое развитие'!J23&lt;0.5,"не сформирован", "в стадии формирования")))</f>
        <v/>
      </c>
      <c r="BP23" s="82" t="str">
        <f>IF('Физическое развитие'!K23="","",IF('Физическое развитие'!K23&gt;1.5,"сформирован",IF('Физическое развитие'!K23&lt;0.5,"не сформирован", "в стадии формирования")))</f>
        <v/>
      </c>
      <c r="BQ23" s="82" t="str">
        <f>IF('Физическое развитие'!L23="","",IF('Физическое развитие'!L23&gt;1.5,"сформирован",IF('Физическое развитие'!L23&lt;0.5,"не сформирован", "в стадии формирования")))</f>
        <v/>
      </c>
      <c r="BR23" s="82" t="str">
        <f>IF('Физическое развитие'!M23="","",IF('Физическое развитие'!M23&gt;1.5,"сформирован",IF('Физическое развитие'!M23&lt;0.5,"не сформирован", "в стадии формирования")))</f>
        <v/>
      </c>
      <c r="BS23" s="82" t="str">
        <f>IF('Физическое развитие'!N23="","",IF('Физическое развитие'!N23&gt;1.5,"сформирован",IF('Физическое развитие'!N23&lt;0.5,"не сформирован", "в стадии формирования")))</f>
        <v/>
      </c>
      <c r="BT23" s="82" t="str">
        <f>IF('Физическое развитие'!O23="","",IF('Физическое развитие'!O23&gt;1.5,"сформирован",IF('Физическое развитие'!O23&lt;0.5,"не сформирован", "в стадии формирования")))</f>
        <v/>
      </c>
      <c r="BU23" s="82" t="str">
        <f>IF('Физическое развитие'!P23="","",IF('Физическое развитие'!P23&gt;1.5,"сформирован",IF('Физическое развитие'!P23&lt;0.5,"не сформирован", "в стадии формирования")))</f>
        <v/>
      </c>
      <c r="BV23" s="214" t="str">
        <f>IF('Художественно-эстетическое разв'!Y24="","",IF('Физическое развитие'!D23="","",IF('Физическое развитие'!E23="","",IF('Физическое развитие'!F23="","",IF('Физическое развитие'!H23="","",IF('Физическое развитие'!I23="","",IF('Физическое развитие'!J23="","",IF('Физическое развитие'!L23="","",IF('Физическое развитие'!M23="","",IF('Физическое развитие'!G23="","",IF('Физическое развитие'!N23="","",IF('Физическое развитие'!O23="","",IF('Физическое развитие'!P23="","",IF('Физическое развитие'!Q23="","",('Художественно-эстетическое разв'!Y24+'Физическое развитие'!D23+'Физическое развитие'!E23+'Физическое развитие'!F23+'Физическое развитие'!H23+'Физическое развитие'!I23+'Физическое развитие'!J23+'Физическое развитие'!L23+'Физическое развитие'!M23+'Физическое развитие'!G23+'Физическое развитие'!N23+'Физическое развитие'!O23+'Физическое развитие'!P23+'Физическое развитие'!Q23)/14))))))))))))))</f>
        <v/>
      </c>
      <c r="BW23" s="82" t="str">
        <f t="shared" si="4"/>
        <v/>
      </c>
      <c r="BX23" s="82" t="str">
        <f>IF('Социально-коммуникативное разви'!M24="","",IF('Социально-коммуникативное разви'!M24&gt;1.5,"сформирован",IF('Социально-коммуникативное разви'!M24&lt;0.5,"не сформирован", "в стадии формирования")))</f>
        <v/>
      </c>
      <c r="BY23" s="82" t="str">
        <f>IF('Социально-коммуникативное разви'!N24="","",IF('Социально-коммуникативное разви'!N24&gt;1.5,"сформирован",IF('Социально-коммуникативное разви'!N24&lt;0.5,"не сформирован", "в стадии формирования")))</f>
        <v/>
      </c>
      <c r="BZ23" s="82" t="str">
        <f>IF('Социально-коммуникативное разви'!O24="","",IF('Социально-коммуникативное разви'!O24&gt;1.5,"сформирован",IF('Социально-коммуникативное разви'!O24&lt;0.5,"не сформирован", "в стадии формирования")))</f>
        <v/>
      </c>
      <c r="CA23" s="82" t="str">
        <f>IF('Социально-коммуникативное разви'!P24="","",IF('Социально-коммуникативное разви'!P24&gt;1.5,"сформирован",IF('Социально-коммуникативное разви'!P24&lt;0.5,"не сформирован", "в стадии формирования")))</f>
        <v/>
      </c>
      <c r="CB23" s="82" t="str">
        <f>IF('Социально-коммуникативное разви'!Q24="","",IF('Социально-коммуникативное разви'!Q24&gt;1.5,"сформирован",IF('Социально-коммуникативное разви'!Q24&lt;0.5,"не сформирован", "в стадии формирования")))</f>
        <v/>
      </c>
      <c r="CC23" s="82" t="str">
        <f>IF('Социально-коммуникативное разви'!R24="","",IF('Социально-коммуникативное разви'!R24&gt;1.5,"сформирован",IF('Социально-коммуникативное разви'!R24&lt;0.5,"не сформирован", "в стадии формирования")))</f>
        <v/>
      </c>
      <c r="CD23" s="82" t="str">
        <f>IF('Социально-коммуникативное разви'!S24="","",IF('Социально-коммуникативное разви'!S24&gt;1.5,"сформирован",IF('Социально-коммуникативное разви'!S24&lt;0.5,"не сформирован", "в стадии формирования")))</f>
        <v/>
      </c>
      <c r="CE23" s="82" t="str">
        <f>IF('Социально-коммуникативное разви'!T24="","",IF('Социально-коммуникативное разви'!T24&gt;1.5,"сформирован",IF('Социально-коммуникативное разви'!T24&lt;0.5,"не сформирован", "в стадии формирования")))</f>
        <v/>
      </c>
      <c r="CF23" s="82" t="str">
        <f>IF('Социально-коммуникативное разви'!U24="","",IF('Социально-коммуникативное разви'!U24&gt;1.5,"сформирован",IF('Социально-коммуникативное разви'!U24&lt;0.5,"не сформирован", "в стадии формирования")))</f>
        <v/>
      </c>
      <c r="CG23" s="82" t="str">
        <f>IF('Социально-коммуникативное разви'!V24="","",IF('Социально-коммуникативное разви'!V24&gt;1.5,"сформирован",IF('Социально-коммуникативное разви'!V24&lt;0.5,"не сформирован", "в стадии формирования")))</f>
        <v/>
      </c>
      <c r="CH23" s="82" t="str">
        <f>IF('Социально-коммуникативное разви'!W24="","",IF('Социально-коммуникативное разви'!W24&gt;1.5,"сформирован",IF('Социально-коммуникативное разви'!W24&lt;0.5,"не сформирован", "в стадии формирования")))</f>
        <v/>
      </c>
      <c r="CI23" s="82" t="str">
        <f>IF('Социально-коммуникативное разви'!X24="","",IF('Социально-коммуникативное разви'!X24&gt;1.5,"сформирован",IF('Социально-коммуникативное разви'!X24&lt;0.5,"не сформирован", "в стадии формирования")))</f>
        <v/>
      </c>
      <c r="CJ23" s="82" t="str">
        <f>IF('Социально-коммуникативное разви'!Y24="","",IF('Социально-коммуникативное разви'!Y24&gt;1.5,"сформирован",IF('Социально-коммуникативное разви'!Y24&lt;0.5,"не сформирован", "в стадии формирования")))</f>
        <v/>
      </c>
      <c r="CK23" s="82" t="str">
        <f>IF('Социально-коммуникативное разви'!Z24="","",IF('Социально-коммуникативное разви'!Z24&gt;1.5,"сформирован",IF('Социально-коммуникативное разви'!Z24&lt;0.5,"не сформирован", "в стадии формирования")))</f>
        <v/>
      </c>
      <c r="CL23" s="82" t="str">
        <f>IF('Физическое развитие'!K23="","",IF('Физическое развитие'!K23&gt;1.5,"сформирован",IF('Физическое развитие'!K23&lt;0.5,"не сформирован", "в стадии формирования")))</f>
        <v/>
      </c>
      <c r="CM23" s="214" t="str">
        <f>IF('Социально-коммуникативное разви'!M24="","",IF('Социально-коммуникативное разви'!N24="","",IF('Социально-коммуникативное разви'!AI24="","",IF('Социально-коммуникативное разви'!AN24="","",IF('Социально-коммуникативное разви'!AO24="","",IF('Социально-коммуникативное разви'!AP24="","",IF('Социально-коммуникативное разви'!AQ24="","",IF('Социально-коммуникативное разви'!AR24="","",IF('Социально-коммуникативное разви'!AS24="","",IF('Социально-коммуникативное разви'!AT24="","",IF('Социально-коммуникативное разви'!AV24="","",IF('Социально-коммуникативное разви'!AW24="","",IF('Социально-коммуникативное разви'!AX24="","",IF('Социально-коммуникативное разви'!AY24="","",IF('Физическое развитие'!K23="","",('Социально-коммуникативное разви'!M24+'Социально-коммуникативное разви'!N24+'Социально-коммуникативное разви'!AI24+'Социально-коммуникативное разви'!AN24+'Социально-коммуникативное разви'!AO24+'Социально-коммуникативное разви'!AP24+'Социально-коммуникативное разви'!AQ24+'Социально-коммуникативное разви'!AR24+'Социально-коммуникативное разви'!AS24+'Социально-коммуникативное разви'!AT24+'Социально-коммуникативное разви'!AV24+'Социально-коммуникативное разви'!AW24+'Социально-коммуникативное разви'!AX24+'Социально-коммуникативное разви'!AY24+'Физическое развитие'!K23)/15)))))))))))))))</f>
        <v/>
      </c>
      <c r="CN23" s="82" t="str">
        <f t="shared" si="5"/>
        <v/>
      </c>
      <c r="CO23" s="82" t="str">
        <f>IF('Социально-коммуникативное разви'!D24="","",IF('Социально-коммуникативное разви'!D24&gt;1.5,"сформирован",IF('Социально-коммуникативное разви'!D24&lt;0.5,"не сформирован", "в стадии формирования")))</f>
        <v/>
      </c>
      <c r="CP23" s="82" t="str">
        <f>IF('Социально-коммуникативное разви'!E24="","",IF('Социально-коммуникативное разви'!E24&gt;1.5,"сформирован",IF('Социально-коммуникативное разви'!E24&lt;0.5,"не сформирован", "в стадии формирования")))</f>
        <v/>
      </c>
      <c r="CQ23" s="82" t="str">
        <f>IF('Социально-коммуникативное разви'!F24="","",IF('Социально-коммуникативное разви'!F24&gt;1.5,"сформирован",IF('Социально-коммуникативное разви'!F24&lt;0.5,"не сформирован", "в стадии формирования")))</f>
        <v/>
      </c>
      <c r="CR23" s="82" t="str">
        <f>IF('Социально-коммуникативное разви'!Q24="","",IF('Социально-коммуникативное разви'!Q24&gt;1.5,"сформирован",IF('Социально-коммуникативное разви'!Q24&lt;0.5,"не сформирован", "в стадии формирования")))</f>
        <v/>
      </c>
      <c r="CS23" s="82" t="str">
        <f>IF('Социально-коммуникативное разви'!R24="","",IF('Социально-коммуникативное разви'!R24&gt;1.5,"сформирован",IF('Социально-коммуникативное разви'!R24&lt;0.5,"не сформирован", "в стадии формирования")))</f>
        <v/>
      </c>
      <c r="CT23" s="82" t="str">
        <f>IF('Социально-коммуникативное разви'!S24="","",IF('Социально-коммуникативное разви'!S24&gt;1.5,"сформирован",IF('Социально-коммуникативное разви'!S24&lt;0.5,"не сформирован", "в стадии формирования")))</f>
        <v/>
      </c>
      <c r="CU23" s="82" t="str">
        <f>IF('Социально-коммуникативное разви'!T24="","",IF('Социально-коммуникативное разви'!T24&gt;1.5,"сформирован",IF('Социально-коммуникативное разви'!T24&lt;0.5,"не сформирован", "в стадии формирования")))</f>
        <v/>
      </c>
      <c r="CV23" s="82" t="str">
        <f>IF('Социально-коммуникативное разви'!Y24="","",IF('Социально-коммуникативное разви'!Y24&gt;1.5,"сформирован",IF('Социально-коммуникативное разви'!Y24&lt;0.5,"не сформирован", "в стадии формирования")))</f>
        <v/>
      </c>
      <c r="CW23" s="82" t="str">
        <f>IF('Социально-коммуникативное разви'!Z24="","",IF('Социально-коммуникативное разви'!Z24&gt;1.5,"сформирован",IF('Социально-коммуникативное разви'!Z24&lt;0.5,"не сформирован", "в стадии формирования")))</f>
        <v/>
      </c>
      <c r="CX23" s="82" t="str">
        <f>IF('Социально-коммуникативное разви'!AU24="","",IF('Социально-коммуникативное разви'!AU24&gt;1.5,"сформирован",IF('Социально-коммуникативное разви'!AU24&lt;0.5,"не сформирован", "в стадии формирования")))</f>
        <v/>
      </c>
      <c r="CY23" s="82" t="str">
        <f>IF('Социально-коммуникативное разви'!AZ24="","",IF('Социально-коммуникативное разви'!AZ24&gt;1.5,"сформирован",IF('Социально-коммуникативное разви'!AZ24&lt;0.5,"не сформирован", "в стадии формирования")))</f>
        <v/>
      </c>
      <c r="CZ23" s="82" t="str">
        <f>IF('Социально-коммуникативное разви'!BA24="","",IF('Социально-коммуникативное разви'!BA24&gt;1.5,"сформирован",IF('Социально-коммуникативное разви'!BA24&lt;0.5,"не сформирован", "в стадии формирования")))</f>
        <v/>
      </c>
      <c r="DA23" s="82" t="str">
        <f>IF('Социально-коммуникативное разви'!BB24="","",IF('Социально-коммуникативное разви'!BB24&gt;1.5,"сформирован",IF('Социально-коммуникативное разви'!BB24&lt;0.5,"не сформирован", "в стадии формирования")))</f>
        <v/>
      </c>
      <c r="DB23" s="82" t="str">
        <f>IF('Познавательное развитие'!G24="","",IF('Познавательное развитие'!G24&gt;1.5,"сформирован",IF('Познавательное развитие'!G24&lt;0.5,"не сформирован", "в стадии формирования")))</f>
        <v/>
      </c>
      <c r="DC23" s="82" t="str">
        <f>IF('Познавательное развитие'!H24="","",IF('Познавательное развитие'!H24&gt;1.5,"сформирован",IF('Познавательное развитие'!H24&lt;0.5,"не сформирован", "в стадии формирования")))</f>
        <v/>
      </c>
      <c r="DD23" s="82" t="str">
        <f>IF('Познавательное развитие'!T24="","",IF('Познавательное развитие'!T24&gt;1.5,"сформирован",IF('Познавательное развитие'!T24&lt;0.5,"не сформирован", "в стадии формирования")))</f>
        <v/>
      </c>
      <c r="DE23" s="82" t="str">
        <f>IF('Познавательное развитие'!U24="","",IF('Познавательное развитие'!U24&gt;1.5,"сформирован",IF('Познавательное развитие'!U24&lt;0.5,"не сформирован", "в стадии формирования")))</f>
        <v/>
      </c>
      <c r="DF23" s="82" t="str">
        <f>IF('Познавательное развитие'!W24="","",IF('Познавательное развитие'!W24&gt;1.5,"сформирован",IF('Познавательное развитие'!W24&lt;0.5,"не сформирован", "в стадии формирования")))</f>
        <v/>
      </c>
      <c r="DG23" s="82" t="str">
        <f>IF('Познавательное развитие'!X24="","",IF('Познавательное развитие'!X24&gt;1.5,"сформирован",IF('Познавательное развитие'!X24&lt;0.5,"не сформирован", "в стадии формирования")))</f>
        <v/>
      </c>
      <c r="DH23" s="82" t="str">
        <f>IF('Познавательное развитие'!AB24="","",IF('Познавательное развитие'!AB24&gt;1.5,"сформирован",IF('Познавательное развитие'!AB24&lt;0.5,"не сформирован", "в стадии формирования")))</f>
        <v/>
      </c>
      <c r="DI23" s="82" t="str">
        <f>IF('Познавательное развитие'!AC24="","",IF('Познавательное развитие'!AC24&gt;1.5,"сформирован",IF('Познавательное развитие'!AC24&lt;0.5,"не сформирован", "в стадии формирования")))</f>
        <v/>
      </c>
      <c r="DJ23" s="82" t="str">
        <f>IF('Познавательное развитие'!AD24="","",IF('Познавательное развитие'!AD24&gt;1.5,"сформирован",IF('Познавательное развитие'!AD24&lt;0.5,"не сформирован", "в стадии формирования")))</f>
        <v/>
      </c>
      <c r="DK23" s="82" t="str">
        <f>IF('Познавательное развитие'!AE24="","",IF('Познавательное развитие'!AE24&gt;1.5,"сформирован",IF('Познавательное развитие'!AE24&lt;0.5,"не сформирован", "в стадии формирования")))</f>
        <v/>
      </c>
      <c r="DL23" s="82" t="str">
        <f>IF('Познавательное развитие'!AF24="","",IF('Познавательное развитие'!AF24&gt;1.5,"сформирован",IF('Познавательное развитие'!AF24&lt;0.5,"не сформирован", "в стадии формирования")))</f>
        <v/>
      </c>
      <c r="DM23" s="82" t="str">
        <f>IF('Познавательное развитие'!AG24="","",IF('Познавательное развитие'!AG24&gt;1.5,"сформирован",IF('Познавательное развитие'!AG24&lt;0.5,"не сформирован", "в стадии формирования")))</f>
        <v/>
      </c>
      <c r="DN23" s="82" t="str">
        <f>IF('Познавательное развитие'!AI24="","",IF('Познавательное развитие'!AI24&gt;1.5,"сформирован",IF('Познавательное развитие'!AI24&lt;0.5,"не сформирован", "в стадии формирования")))</f>
        <v/>
      </c>
      <c r="DO23" s="82" t="str">
        <f>IF('Познавательное развитие'!AJ24="","",IF('Познавательное развитие'!AJ24&gt;1.5,"сформирован",IF('Познавательное развитие'!AJ24&lt;0.5,"не сформирован", "в стадии формирования")))</f>
        <v/>
      </c>
      <c r="DP23" s="82" t="str">
        <f>IF('Познавательное развитие'!AK24="","",IF('Познавательное развитие'!AK24&gt;1.5,"сформирован",IF('Познавательное развитие'!AK24&lt;0.5,"не сформирован", "в стадии формирования")))</f>
        <v/>
      </c>
      <c r="DQ23" s="82" t="str">
        <f>IF('Познавательное развитие'!AL24="","",IF('Познавательное развитие'!AL24&gt;1.5,"сформирован",IF('Познавательное развитие'!AL24&lt;0.5,"не сформирован", "в стадии формирования")))</f>
        <v/>
      </c>
      <c r="DR23" s="82" t="str">
        <f>IF('Речевое развитие'!Q23="","",IF('Речевое развитие'!Q23&gt;1.5,"сформирован",IF('Речевое развитие'!Q23&lt;0.5,"не сформирован", "в стадии формирования")))</f>
        <v/>
      </c>
      <c r="DS23" s="82" t="str">
        <f>IF('Речевое развитие'!R23="","",IF('Речевое развитие'!R23&gt;1.5,"сформирован",IF('Речевое развитие'!R23&lt;0.5,"не сформирован", "в стадии формирования")))</f>
        <v/>
      </c>
      <c r="DT23" s="82" t="str">
        <f>IF('Речевое развитие'!S23="","",IF('Речевое развитие'!S23&gt;1.5,"сформирован",IF('Речевое развитие'!S23&lt;0.5,"не сформирован", "в стадии формирования")))</f>
        <v/>
      </c>
      <c r="DU23" s="82" t="str">
        <f>IF('Речевое развитие'!T23="","",IF('Речевое развитие'!T23&gt;1.5,"сформирован",IF('Речевое развитие'!T23&lt;0.5,"не сформирован", "в стадии формирования")))</f>
        <v/>
      </c>
      <c r="DV23" s="82" t="str">
        <f>IF('Речевое развитие'!U23="","",IF('Речевое развитие'!U23&gt;1.5,"сформирован",IF('Речевое развитие'!U23&lt;0.5,"не сформирован", "в стадии формирования")))</f>
        <v/>
      </c>
      <c r="DW23" s="82" t="str">
        <f>IF('Художественно-эстетическое разв'!S24="","",IF('Художественно-эстетическое разв'!S24&gt;1.5,"сформирован",IF('Художественно-эстетическое разв'!S24&lt;0.5,"не сформирован", "в стадии формирования")))</f>
        <v/>
      </c>
      <c r="DX23" s="82" t="str">
        <f>IF('Художественно-эстетическое разв'!T24="","",IF('Художественно-эстетическое разв'!T24&gt;1.5,"сформирован",IF('Художественно-эстетическое разв'!T24&lt;0.5,"не сформирован", "в стадии формирования")))</f>
        <v/>
      </c>
      <c r="DY23" s="82" t="str">
        <f>IF('Физическое развитие'!T23="","",IF('Физическое развитие'!T23&gt;1.5,"сформирован",IF('Физическое развитие'!T23&lt;0.5,"не сформирован", "в стадии формирования")))</f>
        <v/>
      </c>
      <c r="DZ23" s="82" t="str">
        <f>IF('Физическое развитие'!U23="","",IF('Физическое развитие'!U23&gt;1.5,"сформирован",IF('Физическое развитие'!U23&lt;0.5,"не сформирован", "в стадии формирования")))</f>
        <v/>
      </c>
      <c r="EA23" s="82" t="str">
        <f>IF('Физическое развитие'!V23="","",IF('Физическое развитие'!V23&gt;1.5,"сформирован",IF('Физическое развитие'!V23&lt;0.5,"не сформирован", "в стадии формирования")))</f>
        <v/>
      </c>
      <c r="EB23" s="214" t="str">
        <f>IF('Социально-коммуникативное разви'!D24="","",IF('Социально-коммуникативное разви'!E24="","",IF('Социально-коммуникативное разви'!F24="","",IF('Социально-коммуникативное разви'!Q24="","",IF('Социально-коммуникативное разви'!R24="","",IF('Социально-коммуникативное разви'!S24="","",IF('Социально-коммуникативное разви'!T24="","",IF('Социально-коммуникативное разви'!Y24="","",IF('Социально-коммуникативное разви'!Z24="","",IF('Социально-коммуникативное разви'!AU24="","",IF('Социально-коммуникативное разви'!AZ24="","",IF('Социально-коммуникативное разви'!BA24="","",IF('Социально-коммуникативное разви'!BB24="","",IF('Познавательное развитие'!G24="","",IF('Познавательное развитие'!H24="","",IF('Познавательное развитие'!T24="","",IF('Познавательное развитие'!U24="","",IF('Познавательное развитие'!W24="","",IF('Познавательное развитие'!X24="","",IF('Познавательное развитие'!AB24="","",IF('Познавательное развитие'!AC24="","",IF('Познавательное развитие'!AD24="","",IF('Познавательное развитие'!AE24="","",IF('Познавательное развитие'!AF24="","",IF('Познавательное развитие'!AG24="","",IF('Познавательное развитие'!AI24="","",IF('Познавательное развитие'!AJ24="","",IF('Познавательное развитие'!AK24="","",IF('Познавательное развитие'!AL24="","",IF('Речевое развитие'!Q23="","",IF('Речевое развитие'!R23="","",IF('Речевое развитие'!S23="","",IF('Речевое развитие'!T23="","",IF('Речевое развитие'!U23="","",IF('Художественно-эстетическое разв'!S24="","",IF('Художественно-эстетическое разв'!T24="","",IF('Физическое развитие'!T23="","",IF('Физическое развитие'!U23="","",IF('Физическое развитие'!V23="","",('Социально-коммуникативное разви'!D24+'Социально-коммуникативное разви'!E24+'Социально-коммуникативное разви'!F24+'Социально-коммуникативное разви'!Q24+'Социально-коммуникативное разви'!R24+'Социально-коммуникативное разви'!S24+'Социально-коммуникативное разви'!T24+'Социально-коммуникативное разви'!Y24+'Социально-коммуникативное разви'!Z24+'Социально-коммуникативное разви'!AU24+'Социально-коммуникативное разви'!AZ24+'Социально-коммуникативное разви'!BA24+'Социально-коммуникативное разви'!BB24+'Познавательное развитие'!G24+'Познавательное развитие'!H24+'Познавательное развитие'!T24+'Познавательное развитие'!U24+'Познавательное развитие'!W24+'Познавательное развитие'!X24+'Познавательное развитие'!AB24+'Познавательное развитие'!AC24+'Познавательное развитие'!AD24+'Познавательное развитие'!AE24+'Познавательное развитие'!AF24+'Познавательное развитие'!AG24+'Познавательное развитие'!AI24+'Познавательное развитие'!AJ24+'Познавательное развитие'!AK24+'Познавательное развитие'!AL24+'Речевое развитие'!Q23+'Речевое развитие'!R23+'Речевое развитие'!S23+'Речевое развитие'!T23+'Речевое развитие'!U23+'Художественно-эстетическое разв'!S24+'Художественно-эстетическое разв'!T24+'Физическое развитие'!T23+'Физическое развитие'!U23+'Физическое развитие'!V23)/39)))))))))))))))))))))))))))))))))))))))</f>
        <v/>
      </c>
      <c r="EC23" s="82" t="str">
        <f t="shared" si="6"/>
        <v/>
      </c>
    </row>
    <row r="24" spans="1:133" x14ac:dyDescent="0.25">
      <c r="A24" s="89">
        <f>список!A22</f>
        <v>21</v>
      </c>
      <c r="B24" s="82" t="str">
        <f>IF(список!B22="","",список!B22)</f>
        <v/>
      </c>
      <c r="C24" s="82">
        <f>IF(список!C22="","",список!C22)</f>
        <v>0</v>
      </c>
      <c r="D24" s="82" t="str">
        <f>IF('Социально-коммуникативное разви'!AA25="","",IF('Социально-коммуникативное разви'!AA25&gt;1.5,"сформирован",IF('Социально-коммуникативное разви'!AA25&lt;0.5,"не сформирован", "в стадии формирования")))</f>
        <v/>
      </c>
      <c r="E24" s="82" t="str">
        <f>IF('Социально-коммуникативное разви'!AB25="","",IF('Социально-коммуникативное разви'!AB25&gt;1.5,"сформирован",IF('Социально-коммуникативное разви'!AB25&lt;0.5,"не сформирован", "в стадии формирования")))</f>
        <v/>
      </c>
      <c r="F24" s="82" t="str">
        <f>IF('Социально-коммуникативное разви'!AC25="","",IF('Социально-коммуникативное разви'!AC25&gt;1.5,"сформирован",IF('Социально-коммуникативное разви'!AC25&lt;0.5,"не сформирован", "в стадии формирования")))</f>
        <v/>
      </c>
      <c r="G24" s="82" t="str">
        <f>IF('Социально-коммуникативное разви'!AD25="","",IF('Социально-коммуникативное разви'!AD25&gt;1.5,"сформирован",IF('Социально-коммуникативное разви'!AD25&lt;0.5,"не сформирован", "в стадии формирования")))</f>
        <v/>
      </c>
      <c r="H24" s="82" t="str">
        <f>IF('Социально-коммуникативное разви'!AE25="","",IF('Социально-коммуникативное разви'!AE25&gt;1.5,"сформирован",IF('Социально-коммуникативное разви'!AE25&lt;0.5,"не сформирован", "в стадии формирования")))</f>
        <v/>
      </c>
      <c r="I24" s="82" t="str">
        <f>IF('Социально-коммуникативное разви'!AF25="","",IF('Социально-коммуникативное разви'!AF25&gt;1.5,"сформирован",IF('Социально-коммуникативное разви'!AF25&lt;0.5,"не сформирован", "в стадии формирования")))</f>
        <v/>
      </c>
      <c r="J24" s="82" t="str">
        <f>IF('Познавательное развитие'!D25="","",IF('Познавательное развитие'!D25&gt;1.5,"сформирован",IF('Познавательное развитие'!D25&lt;0.5,"не сформирован", "в стадии формирования")))</f>
        <v/>
      </c>
      <c r="K24" s="82" t="str">
        <f>IF('Познавательное развитие'!E25="","",IF('Познавательное развитие'!E25&gt;1.5,"сформирован",IF('Познавательное развитие'!E25&lt;0.5,"не сформирован", "в стадии формирования")))</f>
        <v/>
      </c>
      <c r="L24" s="82" t="str">
        <f>IF('Познавательное развитие'!F25="","",IF('Познавательное развитие'!F25&gt;1.5,"сформирован",IF('Познавательное развитие'!F25&lt;0.5,"не сформирован", "в стадии формирования")))</f>
        <v/>
      </c>
      <c r="M24" s="82" t="str">
        <f>IF('Познавательное развитие'!G25="","",IF('Познавательное развитие'!G25&gt;1.5,"сформирован",IF('Познавательное развитие'!G25&lt;0.5,"не сформирован", "в стадии формирования")))</f>
        <v/>
      </c>
      <c r="N24" s="82" t="str">
        <f>IF('Познавательное развитие'!H25="","",IF('Познавательное развитие'!H25&gt;1.5,"сформирован",IF('Познавательное развитие'!H25&lt;0.5,"не сформирован", "в стадии формирования")))</f>
        <v/>
      </c>
      <c r="O24" s="82" t="str">
        <f>IF('Познавательное развитие'!I26="","",IF('Познавательное развитие'!I26&gt;1.5,"сформирован",IF('Познавательное развитие'!I26&lt;0.5,"не сформирован", "в стадии формирования")))</f>
        <v/>
      </c>
      <c r="P24" s="82" t="str">
        <f>IF('Познавательное развитие'!J25="","",IF('Познавательное развитие'!J25&gt;1.5,"сформирован",IF('Познавательное развитие'!J25&lt;0.5,"не сформирован", "в стадии формирования")))</f>
        <v/>
      </c>
      <c r="Q24" s="82" t="str">
        <f>IF('Познавательное развитие'!K25="","",IF('Познавательное развитие'!K25&gt;1.5,"сформирован",IF('Познавательное развитие'!K25&lt;0.5,"не сформирован", "в стадии формирования")))</f>
        <v/>
      </c>
      <c r="R24" s="82" t="str">
        <f>IF('Художественно-эстетическое разв'!D25="","",IF('Художественно-эстетическое разв'!D25&gt;1.5,"сформирован",IF('Художественно-эстетическое разв'!D25&lt;0.5,"не сформирован", "в стадии формирования")))</f>
        <v/>
      </c>
      <c r="S24" s="82" t="str">
        <f>IF('Художественно-эстетическое разв'!E25="","",IF('Художественно-эстетическое разв'!E25&gt;1.5,"сформирован",IF('Художественно-эстетическое разв'!E25&lt;0.5,"не сформирован", "в стадии формирования")))</f>
        <v/>
      </c>
      <c r="T24" s="82" t="str">
        <f>IF('Художественно-эстетическое разв'!F25="","",IF('Художественно-эстетическое разв'!F25&gt;1.5,"сформирован",IF('Художественно-эстетическое разв'!F25&lt;0.5,"не сформирован", "в стадии формирования")))</f>
        <v/>
      </c>
      <c r="U24" s="82" t="str">
        <f>IF('Художественно-эстетическое разв'!G25="","",IF('Художественно-эстетическое разв'!G25&gt;1.5,"сформирован",IF('Художественно-эстетическое разв'!G25&lt;0.5,"не сформирован", "в стадии формирования")))</f>
        <v/>
      </c>
      <c r="V24" s="82" t="str">
        <f>IF('Художественно-эстетическое разв'!H25="","",IF('Художественно-эстетическое разв'!H25&gt;1.5,"сформирован",IF('Художественно-эстетическое разв'!H25&lt;0.5,"не сформирован", "в стадии формирования")))</f>
        <v/>
      </c>
      <c r="W24" s="82" t="str">
        <f>IF('Художественно-эстетическое разв'!I25="","",IF('Художественно-эстетическое разв'!I25&gt;1.5,"сформирован",IF('Художественно-эстетическое разв'!I25&lt;0.5,"не сформирован", "в стадии формирования")))</f>
        <v/>
      </c>
      <c r="X24" s="82" t="str">
        <f>IF('Художественно-эстетическое разв'!J25="","",IF('Художественно-эстетическое разв'!J25&gt;1.5,"сформирован",IF('Художественно-эстетическое разв'!J25&lt;0.5,"не сформирован", "в стадии формирования")))</f>
        <v/>
      </c>
      <c r="Y24" s="82" t="str">
        <f>IF('Физическое развитие'!W24="","",IF('Физическое развитие'!W24&gt;1.5,"сформирован",IF('Физическое развитие'!W24&lt;0.5,"не сформирован", "в стадии формирования")))</f>
        <v/>
      </c>
      <c r="Z24" s="214" t="str">
        <f>IF('Социально-коммуникативное разви'!AA25="","",IF('Социально-коммуникативное разви'!AF25="","",IF('Социально-коммуникативное разви'!AG25="","",IF('Социально-коммуникативное разви'!AH25="","",IF('Социально-коммуникативное разви'!AJ25="","",IF('Социально-коммуникативное разви'!AK25="","",IF('Познавательное развитие'!D25="","",IF('Познавательное развитие'!I25="","",IF('Познавательное развитие'!M25="","",IF('Познавательное развитие'!N25="","",IF('Познавательное развитие'!O25="","",IF('Познавательное развитие'!P25="","",IF('Познавательное развитие'!Q25="","",IF('Познавательное развитие'!Y25="","",IF('Художественно-эстетическое разв'!D25="","",IF('Художественно-эстетическое разв'!G25="","",IF('Художественно-эстетическое разв'!H25="","",IF('Художественно-эстетическое разв'!I25="","",IF('Физическое развитие'!W24="","",IF('Художественно-эстетическое разв'!L25="","",IF('Художественно-эстетическое разв'!M25="","",IF('Художественно-эстетическое разв'!U25="","",('Социально-коммуникативное разви'!AA25+'Социально-коммуникативное разви'!AF25+'Социально-коммуникативное разви'!AG25+'Социально-коммуникативное разви'!AH25+'Социально-коммуникативное разви'!AJ25+'Социально-коммуникативное разви'!AK25+'Познавательное развитие'!D25+'Познавательное развитие'!I25+'Познавательное развитие'!M25+'Познавательное развитие'!N25+'Познавательное развитие'!O25+'Познавательное развитие'!P25+'Познавательное развитие'!Q25+'Познавательное развитие'!Y25+'Художественно-эстетическое разв'!D25+'Художественно-эстетическое разв'!G25+'Художественно-эстетическое разв'!H25+'Художественно-эстетическое разв'!I25+'Художественно-эстетическое разв'!L25+'Художественно-эстетическое разв'!M25+'Художественно-эстетическое разв'!U25+'Физическое развитие'!W24)/22))))))))))))))))))))))</f>
        <v/>
      </c>
      <c r="AA24" s="82" t="str">
        <f t="shared" si="0"/>
        <v/>
      </c>
      <c r="AB24" s="82" t="str">
        <f>IF('Социально-коммуникативное разви'!G25="","",IF('Социально-коммуникативное разви'!G25&gt;1.5,"сформирован",IF('Социально-коммуникативное разви'!G25&lt;0.5,"не сформирован", "в стадии формирования")))</f>
        <v/>
      </c>
      <c r="AC24" s="82" t="str">
        <f>IF('Социально-коммуникативное разви'!H25="","",IF('Социально-коммуникативное разви'!H25&gt;1.5,"сформирован",IF('Социально-коммуникативное разви'!H25&lt;0.5,"не сформирован", "в стадии формирования")))</f>
        <v/>
      </c>
      <c r="AD24" s="82" t="str">
        <f>IF('Социально-коммуникативное разви'!I25="","",IF('Социально-коммуникативное разви'!I25&gt;1.5,"сформирован",IF('Социально-коммуникативное разви'!I25&lt;0.5,"не сформирован", "в стадии формирования")))</f>
        <v/>
      </c>
      <c r="AE24" s="82" t="str">
        <f>IF('Социально-коммуникативное разви'!J25="","",IF('Социально-коммуникативное разви'!J25&gt;1.5,"сформирован",IF('Социально-коммуникативное разви'!J25&lt;0.5,"не сформирован", "в стадии формирования")))</f>
        <v/>
      </c>
      <c r="AF24" s="82" t="str">
        <f>IF('Социально-коммуникативное разви'!K25="","",IF('Социально-коммуникативное разви'!K25&gt;1.5,"сформирован",IF('Социально-коммуникативное разви'!K25&lt;0.5,"не сформирован", "в стадии формирования")))</f>
        <v/>
      </c>
      <c r="AG24" s="82" t="str">
        <f>IF('Социально-коммуникативное разви'!L25="","",IF('Социально-коммуникативное разви'!L25&gt;1.5,"сформирован",IF('Социально-коммуникативное разви'!L25&lt;0.5,"не сформирован", "в стадии формирования")))</f>
        <v/>
      </c>
      <c r="AH24" s="82" t="str">
        <f>IF('Социально-коммуникативное разви'!M25="","",IF('Социально-коммуникативное разви'!M25&gt;1.5,"сформирован",IF('Социально-коммуникативное разви'!M25&lt;0.5,"не сформирован", "в стадии формирования")))</f>
        <v/>
      </c>
      <c r="AI24" s="82" t="str">
        <f>IF('Познавательное развитие'!V25="","",IF('Познавательное развитие'!V25&gt;1.5,"сформирован",IF('Познавательное развитие'!V25&lt;0.5,"не сформирован", "в стадии формирования")))</f>
        <v/>
      </c>
      <c r="AJ24" s="82" t="str">
        <f>IF('Художественно-эстетическое разв'!Z25="","",IF('Художественно-эстетическое разв'!Z25&gt;1.5,"сформирован",IF('Художественно-эстетическое разв'!Z25&lt;0.5,"не сформирован", "в стадии формирования")))</f>
        <v/>
      </c>
      <c r="AK24" s="82" t="str">
        <f>IF('Художественно-эстетическое разв'!AA25="","",IF('Художественно-эстетическое разв'!AA25&gt;1.5,"сформирован",IF('Художественно-эстетическое разв'!AA25&lt;0.5,"не сформирован", "в стадии формирования")))</f>
        <v/>
      </c>
      <c r="AL24" s="214" t="str">
        <f>IF('Социально-коммуникативное разви'!G25="","",IF('Социально-коммуникативное разви'!H25="","",IF('Социально-коммуникативное разви'!I25="","",IF('Социально-коммуникативное разви'!J25="","",IF('Социально-коммуникативное разви'!K25="","",IF('Социально-коммуникативное разви'!L25="","",IF('Социально-коммуникативное разви'!X25="","",IF('Познавательное развитие'!V25="","",IF('Художественно-эстетическое разв'!Z25="","",IF('Художественно-эстетическое разв'!AE25="","",('Социально-коммуникативное разви'!G25+'Социально-коммуникативное разви'!H25+'Социально-коммуникативное разви'!I25+'Социально-коммуникативное разви'!J25+'Социально-коммуникативное разви'!K25+'Социально-коммуникативное разви'!L25+'Социально-коммуникативное разви'!X25+'Познавательное развитие'!V25+'Художественно-эстетическое разв'!Z25+'Художественно-эстетическое разв'!AE25)/10))))))))))</f>
        <v/>
      </c>
      <c r="AM24" s="82" t="str">
        <f t="shared" si="1"/>
        <v/>
      </c>
      <c r="AN24" s="82" t="str">
        <f>IF('Социально-коммуникативное разви'!U25="","",IF('Социально-коммуникативное разви'!U25&gt;1.5,"сформирован",IF('Социально-коммуникативное разви'!U25&lt;0.5,"не сформирован", "в стадии формирования")))</f>
        <v/>
      </c>
      <c r="AO24" s="82" t="str">
        <f>IF('Социально-коммуникативное разви'!V25="","",IF('Социально-коммуникативное разви'!V25&gt;1.5,"сформирован",IF('Социально-коммуникативное разви'!V25&lt;0.5,"не сформирован", "в стадии формирования")))</f>
        <v/>
      </c>
      <c r="AP24" s="82" t="str">
        <f>IF('Социально-коммуникативное разви'!W25="","",IF('Социально-коммуникативное разви'!W25&gt;1.5,"сформирован",IF('Социально-коммуникативное разви'!W25&lt;0.5,"не сформирован", "в стадии формирования")))</f>
        <v/>
      </c>
      <c r="AQ24" s="82" t="str">
        <f>IF('Художественно-эстетическое разв'!Y25="","",IF('Художественно-эстетическое разв'!Y25&gt;1.5,"сформирован",IF('Художественно-эстетическое разв'!Y25&lt;0.5,"не сформирован", "в стадии формирования")))</f>
        <v/>
      </c>
      <c r="AR24" s="82" t="str">
        <f>IF('Художественно-эстетическое разв'!Z25="","",IF('Художественно-эстетическое разв'!Z25&gt;1.5,"сформирован",IF('Художественно-эстетическое разв'!Z25&lt;0.5,"не сформирован", "в стадии формирования")))</f>
        <v/>
      </c>
      <c r="AS24" s="214" t="str">
        <f>IF('Социально-коммуникативное разви'!U25="","",IF('Социально-коммуникативное разви'!V25="","",IF('Социально-коммуникативное разви'!W25="","",IF('Художественно-эстетическое разв'!AC25="","",IF('Художественно-эстетическое разв'!AD25="","",('Социально-коммуникативное разви'!U25+'Социально-коммуникативное разви'!V25+'Социально-коммуникативное разви'!W25+'Художественно-эстетическое разв'!AC25+'Художественно-эстетическое разв'!AD25)/5)))))</f>
        <v/>
      </c>
      <c r="AT24" s="82" t="str">
        <f t="shared" si="2"/>
        <v/>
      </c>
      <c r="AU24" s="82" t="str">
        <f>IF('Речевое развитие'!D24="","",IF('Речевое развитие'!D24&gt;1.5,"сформирован",IF('Речевое развитие'!D24&lt;0.5,"не сформирован", "в стадии формирования")))</f>
        <v/>
      </c>
      <c r="AV24" s="82" t="str">
        <f>IF('Речевое развитие'!E24="","",IF('Речевое развитие'!E24&gt;1.5,"сформирован",IF('Речевое развитие'!E24&lt;0.5,"не сформирован", "в стадии формирования")))</f>
        <v/>
      </c>
      <c r="AW24" s="82" t="str">
        <f>IF('Речевое развитие'!F24="","",IF('Речевое развитие'!F24&gt;1.5,"сформирован",IF('Речевое развитие'!F24&lt;0.5,"не сформирован", "в стадии формирования")))</f>
        <v/>
      </c>
      <c r="AX24" s="82" t="str">
        <f>IF('Речевое развитие'!G24="","",IF('Речевое развитие'!G24&gt;1.5,"сформирован",IF('Речевое развитие'!G24&lt;0.5,"не сформирован", "в стадии формирования")))</f>
        <v/>
      </c>
      <c r="AY24" s="82" t="str">
        <f>IF('Речевое развитие'!H24="","",IF('Речевое развитие'!H24&gt;1.5,"сформирован",IF('Речевое развитие'!H24&lt;0.5,"не сформирован", "в стадии формирования")))</f>
        <v/>
      </c>
      <c r="AZ24" s="82" t="str">
        <f>IF('Речевое развитие'!I24="","",IF('Речевое развитие'!I24&gt;1.5,"сформирован",IF('Речевое развитие'!I24&lt;0.5,"не сформирован", "в стадии формирования")))</f>
        <v/>
      </c>
      <c r="BA24" s="82" t="str">
        <f>IF('Речевое развитие'!J24="","",IF('Речевое развитие'!J24&gt;1.5,"сформирован",IF('Речевое развитие'!J24&lt;0.5,"не сформирован", "в стадии формирования")))</f>
        <v/>
      </c>
      <c r="BB24" s="82" t="str">
        <f>IF('Речевое развитие'!K24="","",IF('Речевое развитие'!K24&gt;1.5,"сформирован",IF('Речевое развитие'!K24&lt;0.5,"не сформирован", "в стадии формирования")))</f>
        <v/>
      </c>
      <c r="BC24" s="82" t="str">
        <f>IF('Речевое развитие'!L24="","",IF('Речевое развитие'!L24&gt;1.5,"сформирован",IF('Речевое развитие'!L24&lt;0.5,"не сформирован", "в стадии формирования")))</f>
        <v/>
      </c>
      <c r="BD24" s="82" t="str">
        <f>IF('Речевое развитие'!M24="","",IF('Речевое развитие'!M24&gt;1.5,"сформирован",IF('Речевое развитие'!M24&lt;0.5,"не сформирован", "в стадии формирования")))</f>
        <v/>
      </c>
      <c r="BE24" s="82" t="str">
        <f>IF('Речевое развитие'!N24="","",IF('Речевое развитие'!N24&gt;1.5,"сформирован",IF('Речевое развитие'!N24&lt;0.5,"не сформирован", "в стадии формирования")))</f>
        <v/>
      </c>
      <c r="BF24" s="214" t="str">
        <f>IF('Речевое развитие'!D24="","",IF('Речевое развитие'!E24="","",IF('Речевое развитие'!F24="","",IF('Речевое развитие'!G24="","",IF('Речевое развитие'!H24="","",IF('Речевое развитие'!I24="","",IF('Речевое развитие'!J24="","",IF('Речевое развитие'!K24="","",IF('Речевое развитие'!L24="","",IF('Речевое развитие'!M24="","",IF('Речевое развитие'!N24="","",('Речевое развитие'!D24+'Речевое развитие'!E24+'Речевое развитие'!F24+'Речевое развитие'!G24+'Речевое развитие'!H24+'Речевое развитие'!I24+'Речевое развитие'!J24+'Речевое развитие'!K24+'Речевое развитие'!L24+'Речевое развитие'!M24+'Речевое развитие'!N24)/11)))))))))))</f>
        <v/>
      </c>
      <c r="BG24" s="82" t="str">
        <f t="shared" si="3"/>
        <v/>
      </c>
      <c r="BH24" s="82" t="str">
        <f>IF('Художественно-эстетическое разв'!Y25="","",IF('Художественно-эстетическое разв'!Y25&gt;1.5,"сформирован",IF('Художественно-эстетическое разв'!Y25&lt;0.5,"не сформирован", "в стадии формирования")))</f>
        <v/>
      </c>
      <c r="BI24" s="82" t="str">
        <f>IF('Физическое развитие'!D24="","",IF('Физическое развитие'!D24&gt;1.5,"сформирован",IF('Физическое развитие'!D24&lt;0.5,"не сформирован", "в стадии формирования")))</f>
        <v/>
      </c>
      <c r="BJ24" s="82" t="str">
        <f>IF('Физическое развитие'!E24="","",IF('Физическое развитие'!E24&gt;1.5,"сформирован",IF('Физическое развитие'!E24&lt;0.5,"не сформирован", "в стадии формирования")))</f>
        <v/>
      </c>
      <c r="BK24" s="82" t="str">
        <f>IF('Физическое развитие'!F24="","",IF('Физическое развитие'!F24&gt;1.5,"сформирован",IF('Физическое развитие'!F24&lt;0.5,"не сформирован", "в стадии формирования")))</f>
        <v/>
      </c>
      <c r="BL24" s="82" t="str">
        <f>IF('Физическое развитие'!G24="","",IF('Физическое развитие'!G24&gt;1.5,"сформирован",IF('Физическое развитие'!G24&lt;0.5,"не сформирован", "в стадии формирования")))</f>
        <v/>
      </c>
      <c r="BM24" s="82" t="str">
        <f>IF('Физическое развитие'!H24="","",IF('Физическое развитие'!H24&gt;1.5,"сформирован",IF('Физическое развитие'!H24&lt;0.5,"не сформирован", "в стадии формирования")))</f>
        <v/>
      </c>
      <c r="BN24" s="82" t="str">
        <f>IF('Физическое развитие'!I24="","",IF('Физическое развитие'!I24&gt;1.5,"сформирован",IF('Физическое развитие'!I24&lt;0.5,"не сформирован", "в стадии формирования")))</f>
        <v/>
      </c>
      <c r="BO24" s="82" t="str">
        <f>IF('Физическое развитие'!J24="","",IF('Физическое развитие'!J24&gt;1.5,"сформирован",IF('Физическое развитие'!J24&lt;0.5,"не сформирован", "в стадии формирования")))</f>
        <v/>
      </c>
      <c r="BP24" s="82" t="str">
        <f>IF('Физическое развитие'!K24="","",IF('Физическое развитие'!K24&gt;1.5,"сформирован",IF('Физическое развитие'!K24&lt;0.5,"не сформирован", "в стадии формирования")))</f>
        <v/>
      </c>
      <c r="BQ24" s="82" t="str">
        <f>IF('Физическое развитие'!L24="","",IF('Физическое развитие'!L24&gt;1.5,"сформирован",IF('Физическое развитие'!L24&lt;0.5,"не сформирован", "в стадии формирования")))</f>
        <v/>
      </c>
      <c r="BR24" s="82" t="str">
        <f>IF('Физическое развитие'!M24="","",IF('Физическое развитие'!M24&gt;1.5,"сформирован",IF('Физическое развитие'!M24&lt;0.5,"не сформирован", "в стадии формирования")))</f>
        <v/>
      </c>
      <c r="BS24" s="82" t="str">
        <f>IF('Физическое развитие'!N24="","",IF('Физическое развитие'!N24&gt;1.5,"сформирован",IF('Физическое развитие'!N24&lt;0.5,"не сформирован", "в стадии формирования")))</f>
        <v/>
      </c>
      <c r="BT24" s="82" t="str">
        <f>IF('Физическое развитие'!O24="","",IF('Физическое развитие'!O24&gt;1.5,"сформирован",IF('Физическое развитие'!O24&lt;0.5,"не сформирован", "в стадии формирования")))</f>
        <v/>
      </c>
      <c r="BU24" s="82" t="str">
        <f>IF('Физическое развитие'!P24="","",IF('Физическое развитие'!P24&gt;1.5,"сформирован",IF('Физическое развитие'!P24&lt;0.5,"не сформирован", "в стадии формирования")))</f>
        <v/>
      </c>
      <c r="BV24" s="214" t="str">
        <f>IF('Художественно-эстетическое разв'!Y25="","",IF('Физическое развитие'!D24="","",IF('Физическое развитие'!E24="","",IF('Физическое развитие'!F24="","",IF('Физическое развитие'!H24="","",IF('Физическое развитие'!I24="","",IF('Физическое развитие'!J24="","",IF('Физическое развитие'!L24="","",IF('Физическое развитие'!M24="","",IF('Физическое развитие'!G24="","",IF('Физическое развитие'!N24="","",IF('Физическое развитие'!O24="","",IF('Физическое развитие'!P24="","",IF('Физическое развитие'!Q24="","",('Художественно-эстетическое разв'!Y25+'Физическое развитие'!D24+'Физическое развитие'!E24+'Физическое развитие'!F24+'Физическое развитие'!H24+'Физическое развитие'!I24+'Физическое развитие'!J24+'Физическое развитие'!L24+'Физическое развитие'!M24+'Физическое развитие'!G24+'Физическое развитие'!N24+'Физическое развитие'!O24+'Физическое развитие'!P24+'Физическое развитие'!Q24)/14))))))))))))))</f>
        <v/>
      </c>
      <c r="BW24" s="82" t="str">
        <f t="shared" si="4"/>
        <v/>
      </c>
      <c r="BX24" s="82" t="str">
        <f>IF('Социально-коммуникативное разви'!M25="","",IF('Социально-коммуникативное разви'!M25&gt;1.5,"сформирован",IF('Социально-коммуникативное разви'!M25&lt;0.5,"не сформирован", "в стадии формирования")))</f>
        <v/>
      </c>
      <c r="BY24" s="82" t="str">
        <f>IF('Социально-коммуникативное разви'!N25="","",IF('Социально-коммуникативное разви'!N25&gt;1.5,"сформирован",IF('Социально-коммуникативное разви'!N25&lt;0.5,"не сформирован", "в стадии формирования")))</f>
        <v/>
      </c>
      <c r="BZ24" s="82" t="str">
        <f>IF('Социально-коммуникативное разви'!O25="","",IF('Социально-коммуникативное разви'!O25&gt;1.5,"сформирован",IF('Социально-коммуникативное разви'!O25&lt;0.5,"не сформирован", "в стадии формирования")))</f>
        <v/>
      </c>
      <c r="CA24" s="82" t="str">
        <f>IF('Социально-коммуникативное разви'!P25="","",IF('Социально-коммуникативное разви'!P25&gt;1.5,"сформирован",IF('Социально-коммуникативное разви'!P25&lt;0.5,"не сформирован", "в стадии формирования")))</f>
        <v/>
      </c>
      <c r="CB24" s="82" t="str">
        <f>IF('Социально-коммуникативное разви'!Q25="","",IF('Социально-коммуникативное разви'!Q25&gt;1.5,"сформирован",IF('Социально-коммуникативное разви'!Q25&lt;0.5,"не сформирован", "в стадии формирования")))</f>
        <v/>
      </c>
      <c r="CC24" s="82" t="str">
        <f>IF('Социально-коммуникативное разви'!R25="","",IF('Социально-коммуникативное разви'!R25&gt;1.5,"сформирован",IF('Социально-коммуникативное разви'!R25&lt;0.5,"не сформирован", "в стадии формирования")))</f>
        <v/>
      </c>
      <c r="CD24" s="82" t="str">
        <f>IF('Социально-коммуникативное разви'!S25="","",IF('Социально-коммуникативное разви'!S25&gt;1.5,"сформирован",IF('Социально-коммуникативное разви'!S25&lt;0.5,"не сформирован", "в стадии формирования")))</f>
        <v/>
      </c>
      <c r="CE24" s="82" t="str">
        <f>IF('Социально-коммуникативное разви'!T25="","",IF('Социально-коммуникативное разви'!T25&gt;1.5,"сформирован",IF('Социально-коммуникативное разви'!T25&lt;0.5,"не сформирован", "в стадии формирования")))</f>
        <v/>
      </c>
      <c r="CF24" s="82" t="str">
        <f>IF('Социально-коммуникативное разви'!U25="","",IF('Социально-коммуникативное разви'!U25&gt;1.5,"сформирован",IF('Социально-коммуникативное разви'!U25&lt;0.5,"не сформирован", "в стадии формирования")))</f>
        <v/>
      </c>
      <c r="CG24" s="82" t="str">
        <f>IF('Социально-коммуникативное разви'!V25="","",IF('Социально-коммуникативное разви'!V25&gt;1.5,"сформирован",IF('Социально-коммуникативное разви'!V25&lt;0.5,"не сформирован", "в стадии формирования")))</f>
        <v/>
      </c>
      <c r="CH24" s="82" t="str">
        <f>IF('Социально-коммуникативное разви'!W25="","",IF('Социально-коммуникативное разви'!W25&gt;1.5,"сформирован",IF('Социально-коммуникативное разви'!W25&lt;0.5,"не сформирован", "в стадии формирования")))</f>
        <v/>
      </c>
      <c r="CI24" s="82" t="str">
        <f>IF('Социально-коммуникативное разви'!X25="","",IF('Социально-коммуникативное разви'!X25&gt;1.5,"сформирован",IF('Социально-коммуникативное разви'!X25&lt;0.5,"не сформирован", "в стадии формирования")))</f>
        <v/>
      </c>
      <c r="CJ24" s="82" t="str">
        <f>IF('Социально-коммуникативное разви'!Y25="","",IF('Социально-коммуникативное разви'!Y25&gt;1.5,"сформирован",IF('Социально-коммуникативное разви'!Y25&lt;0.5,"не сформирован", "в стадии формирования")))</f>
        <v/>
      </c>
      <c r="CK24" s="82" t="str">
        <f>IF('Социально-коммуникативное разви'!Z25="","",IF('Социально-коммуникативное разви'!Z25&gt;1.5,"сформирован",IF('Социально-коммуникативное разви'!Z25&lt;0.5,"не сформирован", "в стадии формирования")))</f>
        <v/>
      </c>
      <c r="CL24" s="82" t="str">
        <f>IF('Физическое развитие'!K24="","",IF('Физическое развитие'!K24&gt;1.5,"сформирован",IF('Физическое развитие'!K24&lt;0.5,"не сформирован", "в стадии формирования")))</f>
        <v/>
      </c>
      <c r="CM24" s="214" t="str">
        <f>IF('Социально-коммуникативное разви'!M25="","",IF('Социально-коммуникативное разви'!N25="","",IF('Социально-коммуникативное разви'!AI25="","",IF('Социально-коммуникативное разви'!AN25="","",IF('Социально-коммуникативное разви'!AO25="","",IF('Социально-коммуникативное разви'!AP25="","",IF('Социально-коммуникативное разви'!AQ25="","",IF('Социально-коммуникативное разви'!AR25="","",IF('Социально-коммуникативное разви'!AS25="","",IF('Социально-коммуникативное разви'!AT25="","",IF('Социально-коммуникативное разви'!AV25="","",IF('Социально-коммуникативное разви'!AW25="","",IF('Социально-коммуникативное разви'!AX25="","",IF('Социально-коммуникативное разви'!AY25="","",IF('Физическое развитие'!K24="","",('Социально-коммуникативное разви'!M25+'Социально-коммуникативное разви'!N25+'Социально-коммуникативное разви'!AI25+'Социально-коммуникативное разви'!AN25+'Социально-коммуникативное разви'!AO25+'Социально-коммуникативное разви'!AP25+'Социально-коммуникативное разви'!AQ25+'Социально-коммуникативное разви'!AR25+'Социально-коммуникативное разви'!AS25+'Социально-коммуникативное разви'!AT25+'Социально-коммуникативное разви'!AV25+'Социально-коммуникативное разви'!AW25+'Социально-коммуникативное разви'!AX25+'Социально-коммуникативное разви'!AY25+'Физическое развитие'!K24)/15)))))))))))))))</f>
        <v/>
      </c>
      <c r="CN24" s="82" t="str">
        <f t="shared" si="5"/>
        <v/>
      </c>
      <c r="CO24" s="82" t="str">
        <f>IF('Социально-коммуникативное разви'!D25="","",IF('Социально-коммуникативное разви'!D25&gt;1.5,"сформирован",IF('Социально-коммуникативное разви'!D25&lt;0.5,"не сформирован", "в стадии формирования")))</f>
        <v/>
      </c>
      <c r="CP24" s="82" t="str">
        <f>IF('Социально-коммуникативное разви'!E25="","",IF('Социально-коммуникативное разви'!E25&gt;1.5,"сформирован",IF('Социально-коммуникативное разви'!E25&lt;0.5,"не сформирован", "в стадии формирования")))</f>
        <v/>
      </c>
      <c r="CQ24" s="82" t="str">
        <f>IF('Социально-коммуникативное разви'!F25="","",IF('Социально-коммуникативное разви'!F25&gt;1.5,"сформирован",IF('Социально-коммуникативное разви'!F25&lt;0.5,"не сформирован", "в стадии формирования")))</f>
        <v/>
      </c>
      <c r="CR24" s="82" t="str">
        <f>IF('Социально-коммуникативное разви'!Q25="","",IF('Социально-коммуникативное разви'!Q25&gt;1.5,"сформирован",IF('Социально-коммуникативное разви'!Q25&lt;0.5,"не сформирован", "в стадии формирования")))</f>
        <v/>
      </c>
      <c r="CS24" s="82" t="str">
        <f>IF('Социально-коммуникативное разви'!R25="","",IF('Социально-коммуникативное разви'!R25&gt;1.5,"сформирован",IF('Социально-коммуникативное разви'!R25&lt;0.5,"не сформирован", "в стадии формирования")))</f>
        <v/>
      </c>
      <c r="CT24" s="82" t="str">
        <f>IF('Социально-коммуникативное разви'!S25="","",IF('Социально-коммуникативное разви'!S25&gt;1.5,"сформирован",IF('Социально-коммуникативное разви'!S25&lt;0.5,"не сформирован", "в стадии формирования")))</f>
        <v/>
      </c>
      <c r="CU24" s="82" t="str">
        <f>IF('Социально-коммуникативное разви'!T25="","",IF('Социально-коммуникативное разви'!T25&gt;1.5,"сформирован",IF('Социально-коммуникативное разви'!T25&lt;0.5,"не сформирован", "в стадии формирования")))</f>
        <v/>
      </c>
      <c r="CV24" s="82" t="str">
        <f>IF('Социально-коммуникативное разви'!Y25="","",IF('Социально-коммуникативное разви'!Y25&gt;1.5,"сформирован",IF('Социально-коммуникативное разви'!Y25&lt;0.5,"не сформирован", "в стадии формирования")))</f>
        <v/>
      </c>
      <c r="CW24" s="82" t="str">
        <f>IF('Социально-коммуникативное разви'!Z25="","",IF('Социально-коммуникативное разви'!Z25&gt;1.5,"сформирован",IF('Социально-коммуникативное разви'!Z25&lt;0.5,"не сформирован", "в стадии формирования")))</f>
        <v/>
      </c>
      <c r="CX24" s="82" t="str">
        <f>IF('Социально-коммуникативное разви'!AU25="","",IF('Социально-коммуникативное разви'!AU25&gt;1.5,"сформирован",IF('Социально-коммуникативное разви'!AU25&lt;0.5,"не сформирован", "в стадии формирования")))</f>
        <v/>
      </c>
      <c r="CY24" s="82" t="str">
        <f>IF('Социально-коммуникативное разви'!AZ25="","",IF('Социально-коммуникативное разви'!AZ25&gt;1.5,"сформирован",IF('Социально-коммуникативное разви'!AZ25&lt;0.5,"не сформирован", "в стадии формирования")))</f>
        <v/>
      </c>
      <c r="CZ24" s="82" t="str">
        <f>IF('Социально-коммуникативное разви'!BA25="","",IF('Социально-коммуникативное разви'!BA25&gt;1.5,"сформирован",IF('Социально-коммуникативное разви'!BA25&lt;0.5,"не сформирован", "в стадии формирования")))</f>
        <v/>
      </c>
      <c r="DA24" s="82" t="str">
        <f>IF('Социально-коммуникативное разви'!BB25="","",IF('Социально-коммуникативное разви'!BB25&gt;1.5,"сформирован",IF('Социально-коммуникативное разви'!BB25&lt;0.5,"не сформирован", "в стадии формирования")))</f>
        <v/>
      </c>
      <c r="DB24" s="82" t="str">
        <f>IF('Познавательное развитие'!G25="","",IF('Познавательное развитие'!G25&gt;1.5,"сформирован",IF('Познавательное развитие'!G25&lt;0.5,"не сформирован", "в стадии формирования")))</f>
        <v/>
      </c>
      <c r="DC24" s="82" t="str">
        <f>IF('Познавательное развитие'!H25="","",IF('Познавательное развитие'!H25&gt;1.5,"сформирован",IF('Познавательное развитие'!H25&lt;0.5,"не сформирован", "в стадии формирования")))</f>
        <v/>
      </c>
      <c r="DD24" s="82" t="str">
        <f>IF('Познавательное развитие'!T25="","",IF('Познавательное развитие'!T25&gt;1.5,"сформирован",IF('Познавательное развитие'!T25&lt;0.5,"не сформирован", "в стадии формирования")))</f>
        <v/>
      </c>
      <c r="DE24" s="82" t="str">
        <f>IF('Познавательное развитие'!U25="","",IF('Познавательное развитие'!U25&gt;1.5,"сформирован",IF('Познавательное развитие'!U25&lt;0.5,"не сформирован", "в стадии формирования")))</f>
        <v/>
      </c>
      <c r="DF24" s="82" t="str">
        <f>IF('Познавательное развитие'!W25="","",IF('Познавательное развитие'!W25&gt;1.5,"сформирован",IF('Познавательное развитие'!W25&lt;0.5,"не сформирован", "в стадии формирования")))</f>
        <v/>
      </c>
      <c r="DG24" s="82" t="str">
        <f>IF('Познавательное развитие'!X25="","",IF('Познавательное развитие'!X25&gt;1.5,"сформирован",IF('Познавательное развитие'!X25&lt;0.5,"не сформирован", "в стадии формирования")))</f>
        <v/>
      </c>
      <c r="DH24" s="82" t="str">
        <f>IF('Познавательное развитие'!AB25="","",IF('Познавательное развитие'!AB25&gt;1.5,"сформирован",IF('Познавательное развитие'!AB25&lt;0.5,"не сформирован", "в стадии формирования")))</f>
        <v/>
      </c>
      <c r="DI24" s="82" t="str">
        <f>IF('Познавательное развитие'!AC25="","",IF('Познавательное развитие'!AC25&gt;1.5,"сформирован",IF('Познавательное развитие'!AC25&lt;0.5,"не сформирован", "в стадии формирования")))</f>
        <v/>
      </c>
      <c r="DJ24" s="82" t="str">
        <f>IF('Познавательное развитие'!AD25="","",IF('Познавательное развитие'!AD25&gt;1.5,"сформирован",IF('Познавательное развитие'!AD25&lt;0.5,"не сформирован", "в стадии формирования")))</f>
        <v/>
      </c>
      <c r="DK24" s="82" t="str">
        <f>IF('Познавательное развитие'!AE25="","",IF('Познавательное развитие'!AE25&gt;1.5,"сформирован",IF('Познавательное развитие'!AE25&lt;0.5,"не сформирован", "в стадии формирования")))</f>
        <v/>
      </c>
      <c r="DL24" s="82" t="str">
        <f>IF('Познавательное развитие'!AF25="","",IF('Познавательное развитие'!AF25&gt;1.5,"сформирован",IF('Познавательное развитие'!AF25&lt;0.5,"не сформирован", "в стадии формирования")))</f>
        <v/>
      </c>
      <c r="DM24" s="82" t="str">
        <f>IF('Познавательное развитие'!AG25="","",IF('Познавательное развитие'!AG25&gt;1.5,"сформирован",IF('Познавательное развитие'!AG25&lt;0.5,"не сформирован", "в стадии формирования")))</f>
        <v/>
      </c>
      <c r="DN24" s="82" t="str">
        <f>IF('Познавательное развитие'!AI25="","",IF('Познавательное развитие'!AI25&gt;1.5,"сформирован",IF('Познавательное развитие'!AI25&lt;0.5,"не сформирован", "в стадии формирования")))</f>
        <v/>
      </c>
      <c r="DO24" s="82" t="str">
        <f>IF('Познавательное развитие'!AJ25="","",IF('Познавательное развитие'!AJ25&gt;1.5,"сформирован",IF('Познавательное развитие'!AJ25&lt;0.5,"не сформирован", "в стадии формирования")))</f>
        <v/>
      </c>
      <c r="DP24" s="82" t="str">
        <f>IF('Познавательное развитие'!AK25="","",IF('Познавательное развитие'!AK25&gt;1.5,"сформирован",IF('Познавательное развитие'!AK25&lt;0.5,"не сформирован", "в стадии формирования")))</f>
        <v/>
      </c>
      <c r="DQ24" s="82" t="str">
        <f>IF('Познавательное развитие'!AL25="","",IF('Познавательное развитие'!AL25&gt;1.5,"сформирован",IF('Познавательное развитие'!AL25&lt;0.5,"не сформирован", "в стадии формирования")))</f>
        <v/>
      </c>
      <c r="DR24" s="82" t="str">
        <f>IF('Речевое развитие'!Q24="","",IF('Речевое развитие'!Q24&gt;1.5,"сформирован",IF('Речевое развитие'!Q24&lt;0.5,"не сформирован", "в стадии формирования")))</f>
        <v/>
      </c>
      <c r="DS24" s="82" t="str">
        <f>IF('Речевое развитие'!R24="","",IF('Речевое развитие'!R24&gt;1.5,"сформирован",IF('Речевое развитие'!R24&lt;0.5,"не сформирован", "в стадии формирования")))</f>
        <v/>
      </c>
      <c r="DT24" s="82" t="str">
        <f>IF('Речевое развитие'!S24="","",IF('Речевое развитие'!S24&gt;1.5,"сформирован",IF('Речевое развитие'!S24&lt;0.5,"не сформирован", "в стадии формирования")))</f>
        <v/>
      </c>
      <c r="DU24" s="82" t="str">
        <f>IF('Речевое развитие'!T24="","",IF('Речевое развитие'!T24&gt;1.5,"сформирован",IF('Речевое развитие'!T24&lt;0.5,"не сформирован", "в стадии формирования")))</f>
        <v/>
      </c>
      <c r="DV24" s="82" t="str">
        <f>IF('Речевое развитие'!U24="","",IF('Речевое развитие'!U24&gt;1.5,"сформирован",IF('Речевое развитие'!U24&lt;0.5,"не сформирован", "в стадии формирования")))</f>
        <v/>
      </c>
      <c r="DW24" s="82" t="str">
        <f>IF('Художественно-эстетическое разв'!S25="","",IF('Художественно-эстетическое разв'!S25&gt;1.5,"сформирован",IF('Художественно-эстетическое разв'!S25&lt;0.5,"не сформирован", "в стадии формирования")))</f>
        <v/>
      </c>
      <c r="DX24" s="82" t="str">
        <f>IF('Художественно-эстетическое разв'!T25="","",IF('Художественно-эстетическое разв'!T25&gt;1.5,"сформирован",IF('Художественно-эстетическое разв'!T25&lt;0.5,"не сформирован", "в стадии формирования")))</f>
        <v/>
      </c>
      <c r="DY24" s="82" t="str">
        <f>IF('Физическое развитие'!T24="","",IF('Физическое развитие'!T24&gt;1.5,"сформирован",IF('Физическое развитие'!T24&lt;0.5,"не сформирован", "в стадии формирования")))</f>
        <v/>
      </c>
      <c r="DZ24" s="82" t="str">
        <f>IF('Физическое развитие'!U24="","",IF('Физическое развитие'!U24&gt;1.5,"сформирован",IF('Физическое развитие'!U24&lt;0.5,"не сформирован", "в стадии формирования")))</f>
        <v/>
      </c>
      <c r="EA24" s="82" t="str">
        <f>IF('Физическое развитие'!V24="","",IF('Физическое развитие'!V24&gt;1.5,"сформирован",IF('Физическое развитие'!V24&lt;0.5,"не сформирован", "в стадии формирования")))</f>
        <v/>
      </c>
      <c r="EB24" s="214" t="str">
        <f>IF('Социально-коммуникативное разви'!D25="","",IF('Социально-коммуникативное разви'!E25="","",IF('Социально-коммуникативное разви'!F25="","",IF('Социально-коммуникативное разви'!Q25="","",IF('Социально-коммуникативное разви'!R25="","",IF('Социально-коммуникативное разви'!S25="","",IF('Социально-коммуникативное разви'!T25="","",IF('Социально-коммуникативное разви'!Y25="","",IF('Социально-коммуникативное разви'!Z25="","",IF('Социально-коммуникативное разви'!AU25="","",IF('Социально-коммуникативное разви'!AZ25="","",IF('Социально-коммуникативное разви'!BA25="","",IF('Социально-коммуникативное разви'!BB25="","",IF('Познавательное развитие'!G25="","",IF('Познавательное развитие'!H25="","",IF('Познавательное развитие'!T25="","",IF('Познавательное развитие'!U25="","",IF('Познавательное развитие'!W25="","",IF('Познавательное развитие'!X25="","",IF('Познавательное развитие'!AB25="","",IF('Познавательное развитие'!AC25="","",IF('Познавательное развитие'!AD25="","",IF('Познавательное развитие'!AE25="","",IF('Познавательное развитие'!AF25="","",IF('Познавательное развитие'!AG25="","",IF('Познавательное развитие'!AI25="","",IF('Познавательное развитие'!AJ25="","",IF('Познавательное развитие'!AK25="","",IF('Познавательное развитие'!AL25="","",IF('Речевое развитие'!Q24="","",IF('Речевое развитие'!R24="","",IF('Речевое развитие'!S24="","",IF('Речевое развитие'!T24="","",IF('Речевое развитие'!U24="","",IF('Художественно-эстетическое разв'!S25="","",IF('Художественно-эстетическое разв'!T25="","",IF('Физическое развитие'!T24="","",IF('Физическое развитие'!U24="","",IF('Физическое развитие'!V24="","",('Социально-коммуникативное разви'!D25+'Социально-коммуникативное разви'!E25+'Социально-коммуникативное разви'!F25+'Социально-коммуникативное разви'!Q25+'Социально-коммуникативное разви'!R25+'Социально-коммуникативное разви'!S25+'Социально-коммуникативное разви'!T25+'Социально-коммуникативное разви'!Y25+'Социально-коммуникативное разви'!Z25+'Социально-коммуникативное разви'!AU25+'Социально-коммуникативное разви'!AZ25+'Социально-коммуникативное разви'!BA25+'Социально-коммуникативное разви'!BB25+'Познавательное развитие'!G25+'Познавательное развитие'!H25+'Познавательное развитие'!T25+'Познавательное развитие'!U25+'Познавательное развитие'!W25+'Познавательное развитие'!X25+'Познавательное развитие'!AB25+'Познавательное развитие'!AC25+'Познавательное развитие'!AD25+'Познавательное развитие'!AE25+'Познавательное развитие'!AF25+'Познавательное развитие'!AG25+'Познавательное развитие'!AI25+'Познавательное развитие'!AJ25+'Познавательное развитие'!AK25+'Познавательное развитие'!AL25+'Речевое развитие'!Q24+'Речевое развитие'!R24+'Речевое развитие'!S24+'Речевое развитие'!T24+'Речевое развитие'!U24+'Художественно-эстетическое разв'!S25+'Художественно-эстетическое разв'!T25+'Физическое развитие'!T24+'Физическое развитие'!U24+'Физическое развитие'!V24)/39)))))))))))))))))))))))))))))))))))))))</f>
        <v/>
      </c>
      <c r="EC24" s="82" t="str">
        <f t="shared" si="6"/>
        <v/>
      </c>
    </row>
    <row r="25" spans="1:133" x14ac:dyDescent="0.25">
      <c r="A25" s="89">
        <f>список!A23</f>
        <v>22</v>
      </c>
      <c r="B25" s="82" t="str">
        <f>IF(список!B23="","",список!B23)</f>
        <v/>
      </c>
      <c r="C25" s="82">
        <f>IF(список!C23="","",список!C23)</f>
        <v>0</v>
      </c>
      <c r="D25" s="82" t="str">
        <f>IF('Социально-коммуникативное разви'!AA26="","",IF('Социально-коммуникативное разви'!AA26&gt;1.5,"сформирован",IF('Социально-коммуникативное разви'!AA26&lt;0.5,"не сформирован", "в стадии формирования")))</f>
        <v/>
      </c>
      <c r="E25" s="82" t="str">
        <f>IF('Социально-коммуникативное разви'!AB26="","",IF('Социально-коммуникативное разви'!AB26&gt;1.5,"сформирован",IF('Социально-коммуникативное разви'!AB26&lt;0.5,"не сформирован", "в стадии формирования")))</f>
        <v/>
      </c>
      <c r="F25" s="82" t="str">
        <f>IF('Социально-коммуникативное разви'!AC26="","",IF('Социально-коммуникативное разви'!AC26&gt;1.5,"сформирован",IF('Социально-коммуникативное разви'!AC26&lt;0.5,"не сформирован", "в стадии формирования")))</f>
        <v/>
      </c>
      <c r="G25" s="82" t="str">
        <f>IF('Социально-коммуникативное разви'!AD26="","",IF('Социально-коммуникативное разви'!AD26&gt;1.5,"сформирован",IF('Социально-коммуникативное разви'!AD26&lt;0.5,"не сформирован", "в стадии формирования")))</f>
        <v/>
      </c>
      <c r="H25" s="82" t="str">
        <f>IF('Социально-коммуникативное разви'!AE26="","",IF('Социально-коммуникативное разви'!AE26&gt;1.5,"сформирован",IF('Социально-коммуникативное разви'!AE26&lt;0.5,"не сформирован", "в стадии формирования")))</f>
        <v/>
      </c>
      <c r="I25" s="82" t="str">
        <f>IF('Социально-коммуникативное разви'!AF26="","",IF('Социально-коммуникативное разви'!AF26&gt;1.5,"сформирован",IF('Социально-коммуникативное разви'!AF26&lt;0.5,"не сформирован", "в стадии формирования")))</f>
        <v/>
      </c>
      <c r="J25" s="82" t="str">
        <f>IF('Познавательное развитие'!D26="","",IF('Познавательное развитие'!D26&gt;1.5,"сформирован",IF('Познавательное развитие'!D26&lt;0.5,"не сформирован", "в стадии формирования")))</f>
        <v/>
      </c>
      <c r="K25" s="82" t="str">
        <f>IF('Познавательное развитие'!E26="","",IF('Познавательное развитие'!E26&gt;1.5,"сформирован",IF('Познавательное развитие'!E26&lt;0.5,"не сформирован", "в стадии формирования")))</f>
        <v/>
      </c>
      <c r="L25" s="82" t="str">
        <f>IF('Познавательное развитие'!F26="","",IF('Познавательное развитие'!F26&gt;1.5,"сформирован",IF('Познавательное развитие'!F26&lt;0.5,"не сформирован", "в стадии формирования")))</f>
        <v/>
      </c>
      <c r="M25" s="82" t="str">
        <f>IF('Познавательное развитие'!G26="","",IF('Познавательное развитие'!G26&gt;1.5,"сформирован",IF('Познавательное развитие'!G26&lt;0.5,"не сформирован", "в стадии формирования")))</f>
        <v/>
      </c>
      <c r="N25" s="82" t="str">
        <f>IF('Познавательное развитие'!H26="","",IF('Познавательное развитие'!H26&gt;1.5,"сформирован",IF('Познавательное развитие'!H26&lt;0.5,"не сформирован", "в стадии формирования")))</f>
        <v/>
      </c>
      <c r="O25" s="82" t="str">
        <f>IF('Познавательное развитие'!I27="","",IF('Познавательное развитие'!I27&gt;1.5,"сформирован",IF('Познавательное развитие'!I27&lt;0.5,"не сформирован", "в стадии формирования")))</f>
        <v/>
      </c>
      <c r="P25" s="82" t="str">
        <f>IF('Познавательное развитие'!J26="","",IF('Познавательное развитие'!J26&gt;1.5,"сформирован",IF('Познавательное развитие'!J26&lt;0.5,"не сформирован", "в стадии формирования")))</f>
        <v/>
      </c>
      <c r="Q25" s="82" t="str">
        <f>IF('Познавательное развитие'!K26="","",IF('Познавательное развитие'!K26&gt;1.5,"сформирован",IF('Познавательное развитие'!K26&lt;0.5,"не сформирован", "в стадии формирования")))</f>
        <v/>
      </c>
      <c r="R25" s="82" t="str">
        <f>IF('Художественно-эстетическое разв'!D26="","",IF('Художественно-эстетическое разв'!D26&gt;1.5,"сформирован",IF('Художественно-эстетическое разв'!D26&lt;0.5,"не сформирован", "в стадии формирования")))</f>
        <v/>
      </c>
      <c r="S25" s="82" t="str">
        <f>IF('Художественно-эстетическое разв'!E26="","",IF('Художественно-эстетическое разв'!E26&gt;1.5,"сформирован",IF('Художественно-эстетическое разв'!E26&lt;0.5,"не сформирован", "в стадии формирования")))</f>
        <v/>
      </c>
      <c r="T25" s="82" t="str">
        <f>IF('Художественно-эстетическое разв'!F26="","",IF('Художественно-эстетическое разв'!F26&gt;1.5,"сформирован",IF('Художественно-эстетическое разв'!F26&lt;0.5,"не сформирован", "в стадии формирования")))</f>
        <v/>
      </c>
      <c r="U25" s="82" t="str">
        <f>IF('Художественно-эстетическое разв'!G26="","",IF('Художественно-эстетическое разв'!G26&gt;1.5,"сформирован",IF('Художественно-эстетическое разв'!G26&lt;0.5,"не сформирован", "в стадии формирования")))</f>
        <v/>
      </c>
      <c r="V25" s="82" t="str">
        <f>IF('Художественно-эстетическое разв'!H26="","",IF('Художественно-эстетическое разв'!H26&gt;1.5,"сформирован",IF('Художественно-эстетическое разв'!H26&lt;0.5,"не сформирован", "в стадии формирования")))</f>
        <v/>
      </c>
      <c r="W25" s="82" t="str">
        <f>IF('Художественно-эстетическое разв'!I26="","",IF('Художественно-эстетическое разв'!I26&gt;1.5,"сформирован",IF('Художественно-эстетическое разв'!I26&lt;0.5,"не сформирован", "в стадии формирования")))</f>
        <v/>
      </c>
      <c r="X25" s="82" t="str">
        <f>IF('Художественно-эстетическое разв'!J26="","",IF('Художественно-эстетическое разв'!J26&gt;1.5,"сформирован",IF('Художественно-эстетическое разв'!J26&lt;0.5,"не сформирован", "в стадии формирования")))</f>
        <v/>
      </c>
      <c r="Y25" s="82" t="str">
        <f>IF('Физическое развитие'!W25="","",IF('Физическое развитие'!W25&gt;1.5,"сформирован",IF('Физическое развитие'!W25&lt;0.5,"не сформирован", "в стадии формирования")))</f>
        <v/>
      </c>
      <c r="Z25" s="214" t="str">
        <f>IF('Социально-коммуникативное разви'!AA26="","",IF('Социально-коммуникативное разви'!AF26="","",IF('Социально-коммуникативное разви'!AG26="","",IF('Социально-коммуникативное разви'!AH26="","",IF('Социально-коммуникативное разви'!AJ26="","",IF('Социально-коммуникативное разви'!AK26="","",IF('Познавательное развитие'!D26="","",IF('Познавательное развитие'!I26="","",IF('Познавательное развитие'!M26="","",IF('Познавательное развитие'!N26="","",IF('Познавательное развитие'!O26="","",IF('Познавательное развитие'!P26="","",IF('Познавательное развитие'!Q26="","",IF('Познавательное развитие'!Y26="","",IF('Художественно-эстетическое разв'!D26="","",IF('Художественно-эстетическое разв'!G26="","",IF('Художественно-эстетическое разв'!H26="","",IF('Художественно-эстетическое разв'!I26="","",IF('Физическое развитие'!W25="","",IF('Художественно-эстетическое разв'!L26="","",IF('Художественно-эстетическое разв'!M26="","",IF('Художественно-эстетическое разв'!U26="","",('Социально-коммуникативное разви'!AA26+'Социально-коммуникативное разви'!AF26+'Социально-коммуникативное разви'!AG26+'Социально-коммуникативное разви'!AH26+'Социально-коммуникативное разви'!AJ26+'Социально-коммуникативное разви'!AK26+'Познавательное развитие'!D26+'Познавательное развитие'!I26+'Познавательное развитие'!M26+'Познавательное развитие'!N26+'Познавательное развитие'!O26+'Познавательное развитие'!P26+'Познавательное развитие'!Q26+'Познавательное развитие'!Y26+'Художественно-эстетическое разв'!D26+'Художественно-эстетическое разв'!G26+'Художественно-эстетическое разв'!H26+'Художественно-эстетическое разв'!I26+'Художественно-эстетическое разв'!L26+'Художественно-эстетическое разв'!M26+'Художественно-эстетическое разв'!U26+'Физическое развитие'!W25)/22))))))))))))))))))))))</f>
        <v/>
      </c>
      <c r="AA25" s="82" t="str">
        <f t="shared" si="0"/>
        <v/>
      </c>
      <c r="AB25" s="82" t="str">
        <f>IF('Социально-коммуникативное разви'!G26="","",IF('Социально-коммуникативное разви'!G26&gt;1.5,"сформирован",IF('Социально-коммуникативное разви'!G26&lt;0.5,"не сформирован", "в стадии формирования")))</f>
        <v/>
      </c>
      <c r="AC25" s="82" t="str">
        <f>IF('Социально-коммуникативное разви'!H26="","",IF('Социально-коммуникативное разви'!H26&gt;1.5,"сформирован",IF('Социально-коммуникативное разви'!H26&lt;0.5,"не сформирован", "в стадии формирования")))</f>
        <v/>
      </c>
      <c r="AD25" s="82" t="str">
        <f>IF('Социально-коммуникативное разви'!I26="","",IF('Социально-коммуникативное разви'!I26&gt;1.5,"сформирован",IF('Социально-коммуникативное разви'!I26&lt;0.5,"не сформирован", "в стадии формирования")))</f>
        <v/>
      </c>
      <c r="AE25" s="82" t="str">
        <f>IF('Социально-коммуникативное разви'!J26="","",IF('Социально-коммуникативное разви'!J26&gt;1.5,"сформирован",IF('Социально-коммуникативное разви'!J26&lt;0.5,"не сформирован", "в стадии формирования")))</f>
        <v/>
      </c>
      <c r="AF25" s="82" t="str">
        <f>IF('Социально-коммуникативное разви'!K26="","",IF('Социально-коммуникативное разви'!K26&gt;1.5,"сформирован",IF('Социально-коммуникативное разви'!K26&lt;0.5,"не сформирован", "в стадии формирования")))</f>
        <v/>
      </c>
      <c r="AG25" s="82" t="str">
        <f>IF('Социально-коммуникативное разви'!L26="","",IF('Социально-коммуникативное разви'!L26&gt;1.5,"сформирован",IF('Социально-коммуникативное разви'!L26&lt;0.5,"не сформирован", "в стадии формирования")))</f>
        <v/>
      </c>
      <c r="AH25" s="82" t="str">
        <f>IF('Социально-коммуникативное разви'!M26="","",IF('Социально-коммуникативное разви'!M26&gt;1.5,"сформирован",IF('Социально-коммуникативное разви'!M26&lt;0.5,"не сформирован", "в стадии формирования")))</f>
        <v/>
      </c>
      <c r="AI25" s="82" t="str">
        <f>IF('Познавательное развитие'!V26="","",IF('Познавательное развитие'!V26&gt;1.5,"сформирован",IF('Познавательное развитие'!V26&lt;0.5,"не сформирован", "в стадии формирования")))</f>
        <v/>
      </c>
      <c r="AJ25" s="82" t="str">
        <f>IF('Художественно-эстетическое разв'!Z26="","",IF('Художественно-эстетическое разв'!Z26&gt;1.5,"сформирован",IF('Художественно-эстетическое разв'!Z26&lt;0.5,"не сформирован", "в стадии формирования")))</f>
        <v/>
      </c>
      <c r="AK25" s="82" t="str">
        <f>IF('Художественно-эстетическое разв'!AA26="","",IF('Художественно-эстетическое разв'!AA26&gt;1.5,"сформирован",IF('Художественно-эстетическое разв'!AA26&lt;0.5,"не сформирован", "в стадии формирования")))</f>
        <v/>
      </c>
      <c r="AL25" s="214" t="str">
        <f>IF('Социально-коммуникативное разви'!G26="","",IF('Социально-коммуникативное разви'!H26="","",IF('Социально-коммуникативное разви'!I26="","",IF('Социально-коммуникативное разви'!J26="","",IF('Социально-коммуникативное разви'!K26="","",IF('Социально-коммуникативное разви'!L26="","",IF('Социально-коммуникативное разви'!X26="","",IF('Познавательное развитие'!V26="","",IF('Художественно-эстетическое разв'!Z26="","",IF('Художественно-эстетическое разв'!AE26="","",('Социально-коммуникативное разви'!G26+'Социально-коммуникативное разви'!H26+'Социально-коммуникативное разви'!I26+'Социально-коммуникативное разви'!J26+'Социально-коммуникативное разви'!K26+'Социально-коммуникативное разви'!L26+'Социально-коммуникативное разви'!X26+'Познавательное развитие'!V26+'Художественно-эстетическое разв'!Z26+'Художественно-эстетическое разв'!AE26)/10))))))))))</f>
        <v/>
      </c>
      <c r="AM25" s="82" t="str">
        <f t="shared" si="1"/>
        <v/>
      </c>
      <c r="AN25" s="82" t="str">
        <f>IF('Социально-коммуникативное разви'!U26="","",IF('Социально-коммуникативное разви'!U26&gt;1.5,"сформирован",IF('Социально-коммуникативное разви'!U26&lt;0.5,"не сформирован", "в стадии формирования")))</f>
        <v/>
      </c>
      <c r="AO25" s="82" t="str">
        <f>IF('Социально-коммуникативное разви'!V26="","",IF('Социально-коммуникативное разви'!V26&gt;1.5,"сформирован",IF('Социально-коммуникативное разви'!V26&lt;0.5,"не сформирован", "в стадии формирования")))</f>
        <v/>
      </c>
      <c r="AP25" s="82" t="str">
        <f>IF('Социально-коммуникативное разви'!W26="","",IF('Социально-коммуникативное разви'!W26&gt;1.5,"сформирован",IF('Социально-коммуникативное разви'!W26&lt;0.5,"не сформирован", "в стадии формирования")))</f>
        <v/>
      </c>
      <c r="AQ25" s="82" t="str">
        <f>IF('Художественно-эстетическое разв'!Y26="","",IF('Художественно-эстетическое разв'!Y26&gt;1.5,"сформирован",IF('Художественно-эстетическое разв'!Y26&lt;0.5,"не сформирован", "в стадии формирования")))</f>
        <v/>
      </c>
      <c r="AR25" s="82" t="str">
        <f>IF('Художественно-эстетическое разв'!Z26="","",IF('Художественно-эстетическое разв'!Z26&gt;1.5,"сформирован",IF('Художественно-эстетическое разв'!Z26&lt;0.5,"не сформирован", "в стадии формирования")))</f>
        <v/>
      </c>
      <c r="AS25" s="214" t="str">
        <f>IF('Социально-коммуникативное разви'!U26="","",IF('Социально-коммуникативное разви'!V26="","",IF('Социально-коммуникативное разви'!W26="","",IF('Художественно-эстетическое разв'!AC26="","",IF('Художественно-эстетическое разв'!AD26="","",('Социально-коммуникативное разви'!U26+'Социально-коммуникативное разви'!V26+'Социально-коммуникативное разви'!W26+'Художественно-эстетическое разв'!AC26+'Художественно-эстетическое разв'!AD26)/5)))))</f>
        <v/>
      </c>
      <c r="AT25" s="82" t="str">
        <f t="shared" si="2"/>
        <v/>
      </c>
      <c r="AU25" s="82" t="str">
        <f>IF('Речевое развитие'!D25="","",IF('Речевое развитие'!D25&gt;1.5,"сформирован",IF('Речевое развитие'!D25&lt;0.5,"не сформирован", "в стадии формирования")))</f>
        <v/>
      </c>
      <c r="AV25" s="82" t="str">
        <f>IF('Речевое развитие'!E25="","",IF('Речевое развитие'!E25&gt;1.5,"сформирован",IF('Речевое развитие'!E25&lt;0.5,"не сформирован", "в стадии формирования")))</f>
        <v/>
      </c>
      <c r="AW25" s="82" t="str">
        <f>IF('Речевое развитие'!F25="","",IF('Речевое развитие'!F25&gt;1.5,"сформирован",IF('Речевое развитие'!F25&lt;0.5,"не сформирован", "в стадии формирования")))</f>
        <v/>
      </c>
      <c r="AX25" s="82" t="str">
        <f>IF('Речевое развитие'!G25="","",IF('Речевое развитие'!G25&gt;1.5,"сформирован",IF('Речевое развитие'!G25&lt;0.5,"не сформирован", "в стадии формирования")))</f>
        <v/>
      </c>
      <c r="AY25" s="82" t="str">
        <f>IF('Речевое развитие'!H25="","",IF('Речевое развитие'!H25&gt;1.5,"сформирован",IF('Речевое развитие'!H25&lt;0.5,"не сформирован", "в стадии формирования")))</f>
        <v/>
      </c>
      <c r="AZ25" s="82" t="str">
        <f>IF('Речевое развитие'!I25="","",IF('Речевое развитие'!I25&gt;1.5,"сформирован",IF('Речевое развитие'!I25&lt;0.5,"не сформирован", "в стадии формирования")))</f>
        <v/>
      </c>
      <c r="BA25" s="82" t="str">
        <f>IF('Речевое развитие'!J25="","",IF('Речевое развитие'!J25&gt;1.5,"сформирован",IF('Речевое развитие'!J25&lt;0.5,"не сформирован", "в стадии формирования")))</f>
        <v/>
      </c>
      <c r="BB25" s="82" t="str">
        <f>IF('Речевое развитие'!K25="","",IF('Речевое развитие'!K25&gt;1.5,"сформирован",IF('Речевое развитие'!K25&lt;0.5,"не сформирован", "в стадии формирования")))</f>
        <v/>
      </c>
      <c r="BC25" s="82" t="str">
        <f>IF('Речевое развитие'!L25="","",IF('Речевое развитие'!L25&gt;1.5,"сформирован",IF('Речевое развитие'!L25&lt;0.5,"не сформирован", "в стадии формирования")))</f>
        <v/>
      </c>
      <c r="BD25" s="82" t="str">
        <f>IF('Речевое развитие'!M25="","",IF('Речевое развитие'!M25&gt;1.5,"сформирован",IF('Речевое развитие'!M25&lt;0.5,"не сформирован", "в стадии формирования")))</f>
        <v/>
      </c>
      <c r="BE25" s="82" t="str">
        <f>IF('Речевое развитие'!N25="","",IF('Речевое развитие'!N25&gt;1.5,"сформирован",IF('Речевое развитие'!N25&lt;0.5,"не сформирован", "в стадии формирования")))</f>
        <v/>
      </c>
      <c r="BF25" s="214" t="str">
        <f>IF('Речевое развитие'!D25="","",IF('Речевое развитие'!E25="","",IF('Речевое развитие'!F25="","",IF('Речевое развитие'!G25="","",IF('Речевое развитие'!H25="","",IF('Речевое развитие'!I25="","",IF('Речевое развитие'!J25="","",IF('Речевое развитие'!K25="","",IF('Речевое развитие'!L25="","",IF('Речевое развитие'!M25="","",IF('Речевое развитие'!N25="","",('Речевое развитие'!D25+'Речевое развитие'!E25+'Речевое развитие'!F25+'Речевое развитие'!G25+'Речевое развитие'!H25+'Речевое развитие'!I25+'Речевое развитие'!J25+'Речевое развитие'!K25+'Речевое развитие'!L25+'Речевое развитие'!M25+'Речевое развитие'!N25)/11)))))))))))</f>
        <v/>
      </c>
      <c r="BG25" s="82" t="str">
        <f t="shared" si="3"/>
        <v/>
      </c>
      <c r="BH25" s="82" t="str">
        <f>IF('Художественно-эстетическое разв'!Y26="","",IF('Художественно-эстетическое разв'!Y26&gt;1.5,"сформирован",IF('Художественно-эстетическое разв'!Y26&lt;0.5,"не сформирован", "в стадии формирования")))</f>
        <v/>
      </c>
      <c r="BI25" s="82" t="str">
        <f>IF('Физическое развитие'!D25="","",IF('Физическое развитие'!D25&gt;1.5,"сформирован",IF('Физическое развитие'!D25&lt;0.5,"не сформирован", "в стадии формирования")))</f>
        <v/>
      </c>
      <c r="BJ25" s="82" t="str">
        <f>IF('Физическое развитие'!E25="","",IF('Физическое развитие'!E25&gt;1.5,"сформирован",IF('Физическое развитие'!E25&lt;0.5,"не сформирован", "в стадии формирования")))</f>
        <v/>
      </c>
      <c r="BK25" s="82" t="str">
        <f>IF('Физическое развитие'!F25="","",IF('Физическое развитие'!F25&gt;1.5,"сформирован",IF('Физическое развитие'!F25&lt;0.5,"не сформирован", "в стадии формирования")))</f>
        <v/>
      </c>
      <c r="BL25" s="82" t="str">
        <f>IF('Физическое развитие'!G25="","",IF('Физическое развитие'!G25&gt;1.5,"сформирован",IF('Физическое развитие'!G25&lt;0.5,"не сформирован", "в стадии формирования")))</f>
        <v/>
      </c>
      <c r="BM25" s="82" t="str">
        <f>IF('Физическое развитие'!H25="","",IF('Физическое развитие'!H25&gt;1.5,"сформирован",IF('Физическое развитие'!H25&lt;0.5,"не сформирован", "в стадии формирования")))</f>
        <v/>
      </c>
      <c r="BN25" s="82" t="str">
        <f>IF('Физическое развитие'!I25="","",IF('Физическое развитие'!I25&gt;1.5,"сформирован",IF('Физическое развитие'!I25&lt;0.5,"не сформирован", "в стадии формирования")))</f>
        <v/>
      </c>
      <c r="BO25" s="82" t="str">
        <f>IF('Физическое развитие'!J25="","",IF('Физическое развитие'!J25&gt;1.5,"сформирован",IF('Физическое развитие'!J25&lt;0.5,"не сформирован", "в стадии формирования")))</f>
        <v/>
      </c>
      <c r="BP25" s="82" t="str">
        <f>IF('Физическое развитие'!K25="","",IF('Физическое развитие'!K25&gt;1.5,"сформирован",IF('Физическое развитие'!K25&lt;0.5,"не сформирован", "в стадии формирования")))</f>
        <v/>
      </c>
      <c r="BQ25" s="82" t="str">
        <f>IF('Физическое развитие'!L25="","",IF('Физическое развитие'!L25&gt;1.5,"сформирован",IF('Физическое развитие'!L25&lt;0.5,"не сформирован", "в стадии формирования")))</f>
        <v/>
      </c>
      <c r="BR25" s="82" t="str">
        <f>IF('Физическое развитие'!M25="","",IF('Физическое развитие'!M25&gt;1.5,"сформирован",IF('Физическое развитие'!M25&lt;0.5,"не сформирован", "в стадии формирования")))</f>
        <v/>
      </c>
      <c r="BS25" s="82" t="str">
        <f>IF('Физическое развитие'!N25="","",IF('Физическое развитие'!N25&gt;1.5,"сформирован",IF('Физическое развитие'!N25&lt;0.5,"не сформирован", "в стадии формирования")))</f>
        <v/>
      </c>
      <c r="BT25" s="82" t="str">
        <f>IF('Физическое развитие'!O25="","",IF('Физическое развитие'!O25&gt;1.5,"сформирован",IF('Физическое развитие'!O25&lt;0.5,"не сформирован", "в стадии формирования")))</f>
        <v/>
      </c>
      <c r="BU25" s="82" t="str">
        <f>IF('Физическое развитие'!P25="","",IF('Физическое развитие'!P25&gt;1.5,"сформирован",IF('Физическое развитие'!P25&lt;0.5,"не сформирован", "в стадии формирования")))</f>
        <v/>
      </c>
      <c r="BV25" s="214" t="str">
        <f>IF('Художественно-эстетическое разв'!Y26="","",IF('Физическое развитие'!D25="","",IF('Физическое развитие'!E25="","",IF('Физическое развитие'!F25="","",IF('Физическое развитие'!H25="","",IF('Физическое развитие'!I25="","",IF('Физическое развитие'!J25="","",IF('Физическое развитие'!L25="","",IF('Физическое развитие'!M25="","",IF('Физическое развитие'!G25="","",IF('Физическое развитие'!N25="","",IF('Физическое развитие'!O25="","",IF('Физическое развитие'!P25="","",IF('Физическое развитие'!Q25="","",('Художественно-эстетическое разв'!Y26+'Физическое развитие'!D25+'Физическое развитие'!E25+'Физическое развитие'!F25+'Физическое развитие'!H25+'Физическое развитие'!I25+'Физическое развитие'!J25+'Физическое развитие'!L25+'Физическое развитие'!M25+'Физическое развитие'!G25+'Физическое развитие'!N25+'Физическое развитие'!O25+'Физическое развитие'!P25+'Физическое развитие'!Q25)/14))))))))))))))</f>
        <v/>
      </c>
      <c r="BW25" s="82" t="str">
        <f t="shared" si="4"/>
        <v/>
      </c>
      <c r="BX25" s="82" t="str">
        <f>IF('Социально-коммуникативное разви'!M26="","",IF('Социально-коммуникативное разви'!M26&gt;1.5,"сформирован",IF('Социально-коммуникативное разви'!M26&lt;0.5,"не сформирован", "в стадии формирования")))</f>
        <v/>
      </c>
      <c r="BY25" s="82" t="str">
        <f>IF('Социально-коммуникативное разви'!N26="","",IF('Социально-коммуникативное разви'!N26&gt;1.5,"сформирован",IF('Социально-коммуникативное разви'!N26&lt;0.5,"не сформирован", "в стадии формирования")))</f>
        <v/>
      </c>
      <c r="BZ25" s="82" t="str">
        <f>IF('Социально-коммуникативное разви'!O26="","",IF('Социально-коммуникативное разви'!O26&gt;1.5,"сформирован",IF('Социально-коммуникативное разви'!O26&lt;0.5,"не сформирован", "в стадии формирования")))</f>
        <v/>
      </c>
      <c r="CA25" s="82" t="str">
        <f>IF('Социально-коммуникативное разви'!P26="","",IF('Социально-коммуникативное разви'!P26&gt;1.5,"сформирован",IF('Социально-коммуникативное разви'!P26&lt;0.5,"не сформирован", "в стадии формирования")))</f>
        <v/>
      </c>
      <c r="CB25" s="82" t="str">
        <f>IF('Социально-коммуникативное разви'!Q26="","",IF('Социально-коммуникативное разви'!Q26&gt;1.5,"сформирован",IF('Социально-коммуникативное разви'!Q26&lt;0.5,"не сформирован", "в стадии формирования")))</f>
        <v/>
      </c>
      <c r="CC25" s="82" t="str">
        <f>IF('Социально-коммуникативное разви'!R26="","",IF('Социально-коммуникативное разви'!R26&gt;1.5,"сформирован",IF('Социально-коммуникативное разви'!R26&lt;0.5,"не сформирован", "в стадии формирования")))</f>
        <v/>
      </c>
      <c r="CD25" s="82" t="str">
        <f>IF('Социально-коммуникативное разви'!S26="","",IF('Социально-коммуникативное разви'!S26&gt;1.5,"сформирован",IF('Социально-коммуникативное разви'!S26&lt;0.5,"не сформирован", "в стадии формирования")))</f>
        <v/>
      </c>
      <c r="CE25" s="82" t="str">
        <f>IF('Социально-коммуникативное разви'!T26="","",IF('Социально-коммуникативное разви'!T26&gt;1.5,"сформирован",IF('Социально-коммуникативное разви'!T26&lt;0.5,"не сформирован", "в стадии формирования")))</f>
        <v/>
      </c>
      <c r="CF25" s="82" t="str">
        <f>IF('Социально-коммуникативное разви'!U26="","",IF('Социально-коммуникативное разви'!U26&gt;1.5,"сформирован",IF('Социально-коммуникативное разви'!U26&lt;0.5,"не сформирован", "в стадии формирования")))</f>
        <v/>
      </c>
      <c r="CG25" s="82" t="str">
        <f>IF('Социально-коммуникативное разви'!V26="","",IF('Социально-коммуникативное разви'!V26&gt;1.5,"сформирован",IF('Социально-коммуникативное разви'!V26&lt;0.5,"не сформирован", "в стадии формирования")))</f>
        <v/>
      </c>
      <c r="CH25" s="82" t="str">
        <f>IF('Социально-коммуникативное разви'!W26="","",IF('Социально-коммуникативное разви'!W26&gt;1.5,"сформирован",IF('Социально-коммуникативное разви'!W26&lt;0.5,"не сформирован", "в стадии формирования")))</f>
        <v/>
      </c>
      <c r="CI25" s="82" t="str">
        <f>IF('Социально-коммуникативное разви'!X26="","",IF('Социально-коммуникативное разви'!X26&gt;1.5,"сформирован",IF('Социально-коммуникативное разви'!X26&lt;0.5,"не сформирован", "в стадии формирования")))</f>
        <v/>
      </c>
      <c r="CJ25" s="82" t="str">
        <f>IF('Социально-коммуникативное разви'!Y26="","",IF('Социально-коммуникативное разви'!Y26&gt;1.5,"сформирован",IF('Социально-коммуникативное разви'!Y26&lt;0.5,"не сформирован", "в стадии формирования")))</f>
        <v/>
      </c>
      <c r="CK25" s="82" t="str">
        <f>IF('Социально-коммуникативное разви'!Z26="","",IF('Социально-коммуникативное разви'!Z26&gt;1.5,"сформирован",IF('Социально-коммуникативное разви'!Z26&lt;0.5,"не сформирован", "в стадии формирования")))</f>
        <v/>
      </c>
      <c r="CL25" s="82" t="str">
        <f>IF('Физическое развитие'!K25="","",IF('Физическое развитие'!K25&gt;1.5,"сформирован",IF('Физическое развитие'!K25&lt;0.5,"не сформирован", "в стадии формирования")))</f>
        <v/>
      </c>
      <c r="CM25" s="214" t="str">
        <f>IF('Социально-коммуникативное разви'!M26="","",IF('Социально-коммуникативное разви'!N26="","",IF('Социально-коммуникативное разви'!AI26="","",IF('Социально-коммуникативное разви'!AN26="","",IF('Социально-коммуникативное разви'!AO26="","",IF('Социально-коммуникативное разви'!AP26="","",IF('Социально-коммуникативное разви'!AQ26="","",IF('Социально-коммуникативное разви'!AR26="","",IF('Социально-коммуникативное разви'!AS26="","",IF('Социально-коммуникативное разви'!AT26="","",IF('Социально-коммуникативное разви'!AV26="","",IF('Социально-коммуникативное разви'!AW26="","",IF('Социально-коммуникативное разви'!AX26="","",IF('Социально-коммуникативное разви'!AY26="","",IF('Физическое развитие'!K25="","",('Социально-коммуникативное разви'!M26+'Социально-коммуникативное разви'!N26+'Социально-коммуникативное разви'!AI26+'Социально-коммуникативное разви'!AN26+'Социально-коммуникативное разви'!AO26+'Социально-коммуникативное разви'!AP26+'Социально-коммуникативное разви'!AQ26+'Социально-коммуникативное разви'!AR26+'Социально-коммуникативное разви'!AS26+'Социально-коммуникативное разви'!AT26+'Социально-коммуникативное разви'!AV26+'Социально-коммуникативное разви'!AW26+'Социально-коммуникативное разви'!AX26+'Социально-коммуникативное разви'!AY26+'Физическое развитие'!K25)/15)))))))))))))))</f>
        <v/>
      </c>
      <c r="CN25" s="82" t="str">
        <f t="shared" si="5"/>
        <v/>
      </c>
      <c r="CO25" s="82" t="str">
        <f>IF('Социально-коммуникативное разви'!D26="","",IF('Социально-коммуникативное разви'!D26&gt;1.5,"сформирован",IF('Социально-коммуникативное разви'!D26&lt;0.5,"не сформирован", "в стадии формирования")))</f>
        <v/>
      </c>
      <c r="CP25" s="82" t="str">
        <f>IF('Социально-коммуникативное разви'!E26="","",IF('Социально-коммуникативное разви'!E26&gt;1.5,"сформирован",IF('Социально-коммуникативное разви'!E26&lt;0.5,"не сформирован", "в стадии формирования")))</f>
        <v/>
      </c>
      <c r="CQ25" s="82" t="str">
        <f>IF('Социально-коммуникативное разви'!F26="","",IF('Социально-коммуникативное разви'!F26&gt;1.5,"сформирован",IF('Социально-коммуникативное разви'!F26&lt;0.5,"не сформирован", "в стадии формирования")))</f>
        <v/>
      </c>
      <c r="CR25" s="82" t="str">
        <f>IF('Социально-коммуникативное разви'!Q26="","",IF('Социально-коммуникативное разви'!Q26&gt;1.5,"сформирован",IF('Социально-коммуникативное разви'!Q26&lt;0.5,"не сформирован", "в стадии формирования")))</f>
        <v/>
      </c>
      <c r="CS25" s="82" t="str">
        <f>IF('Социально-коммуникативное разви'!R26="","",IF('Социально-коммуникативное разви'!R26&gt;1.5,"сформирован",IF('Социально-коммуникативное разви'!R26&lt;0.5,"не сформирован", "в стадии формирования")))</f>
        <v/>
      </c>
      <c r="CT25" s="82" t="str">
        <f>IF('Социально-коммуникативное разви'!S26="","",IF('Социально-коммуникативное разви'!S26&gt;1.5,"сформирован",IF('Социально-коммуникативное разви'!S26&lt;0.5,"не сформирован", "в стадии формирования")))</f>
        <v/>
      </c>
      <c r="CU25" s="82" t="str">
        <f>IF('Социально-коммуникативное разви'!T26="","",IF('Социально-коммуникативное разви'!T26&gt;1.5,"сформирован",IF('Социально-коммуникативное разви'!T26&lt;0.5,"не сформирован", "в стадии формирования")))</f>
        <v/>
      </c>
      <c r="CV25" s="82" t="str">
        <f>IF('Социально-коммуникативное разви'!Y26="","",IF('Социально-коммуникативное разви'!Y26&gt;1.5,"сформирован",IF('Социально-коммуникативное разви'!Y26&lt;0.5,"не сформирован", "в стадии формирования")))</f>
        <v/>
      </c>
      <c r="CW25" s="82" t="str">
        <f>IF('Социально-коммуникативное разви'!Z26="","",IF('Социально-коммуникативное разви'!Z26&gt;1.5,"сформирован",IF('Социально-коммуникативное разви'!Z26&lt;0.5,"не сформирован", "в стадии формирования")))</f>
        <v/>
      </c>
      <c r="CX25" s="82" t="str">
        <f>IF('Социально-коммуникативное разви'!AU26="","",IF('Социально-коммуникативное разви'!AU26&gt;1.5,"сформирован",IF('Социально-коммуникативное разви'!AU26&lt;0.5,"не сформирован", "в стадии формирования")))</f>
        <v/>
      </c>
      <c r="CY25" s="82" t="str">
        <f>IF('Социально-коммуникативное разви'!AZ26="","",IF('Социально-коммуникативное разви'!AZ26&gt;1.5,"сформирован",IF('Социально-коммуникативное разви'!AZ26&lt;0.5,"не сформирован", "в стадии формирования")))</f>
        <v/>
      </c>
      <c r="CZ25" s="82" t="str">
        <f>IF('Социально-коммуникативное разви'!BA26="","",IF('Социально-коммуникативное разви'!BA26&gt;1.5,"сформирован",IF('Социально-коммуникативное разви'!BA26&lt;0.5,"не сформирован", "в стадии формирования")))</f>
        <v/>
      </c>
      <c r="DA25" s="82" t="str">
        <f>IF('Социально-коммуникативное разви'!BB26="","",IF('Социально-коммуникативное разви'!BB26&gt;1.5,"сформирован",IF('Социально-коммуникативное разви'!BB26&lt;0.5,"не сформирован", "в стадии формирования")))</f>
        <v/>
      </c>
      <c r="DB25" s="82" t="str">
        <f>IF('Познавательное развитие'!G26="","",IF('Познавательное развитие'!G26&gt;1.5,"сформирован",IF('Познавательное развитие'!G26&lt;0.5,"не сформирован", "в стадии формирования")))</f>
        <v/>
      </c>
      <c r="DC25" s="82" t="str">
        <f>IF('Познавательное развитие'!H26="","",IF('Познавательное развитие'!H26&gt;1.5,"сформирован",IF('Познавательное развитие'!H26&lt;0.5,"не сформирован", "в стадии формирования")))</f>
        <v/>
      </c>
      <c r="DD25" s="82" t="str">
        <f>IF('Познавательное развитие'!T26="","",IF('Познавательное развитие'!T26&gt;1.5,"сформирован",IF('Познавательное развитие'!T26&lt;0.5,"не сформирован", "в стадии формирования")))</f>
        <v/>
      </c>
      <c r="DE25" s="82" t="str">
        <f>IF('Познавательное развитие'!U26="","",IF('Познавательное развитие'!U26&gt;1.5,"сформирован",IF('Познавательное развитие'!U26&lt;0.5,"не сформирован", "в стадии формирования")))</f>
        <v/>
      </c>
      <c r="DF25" s="82" t="str">
        <f>IF('Познавательное развитие'!W26="","",IF('Познавательное развитие'!W26&gt;1.5,"сформирован",IF('Познавательное развитие'!W26&lt;0.5,"не сформирован", "в стадии формирования")))</f>
        <v/>
      </c>
      <c r="DG25" s="82" t="str">
        <f>IF('Познавательное развитие'!X26="","",IF('Познавательное развитие'!X26&gt;1.5,"сформирован",IF('Познавательное развитие'!X26&lt;0.5,"не сформирован", "в стадии формирования")))</f>
        <v/>
      </c>
      <c r="DH25" s="82" t="str">
        <f>IF('Познавательное развитие'!AB26="","",IF('Познавательное развитие'!AB26&gt;1.5,"сформирован",IF('Познавательное развитие'!AB26&lt;0.5,"не сформирован", "в стадии формирования")))</f>
        <v/>
      </c>
      <c r="DI25" s="82" t="str">
        <f>IF('Познавательное развитие'!AC26="","",IF('Познавательное развитие'!AC26&gt;1.5,"сформирован",IF('Познавательное развитие'!AC26&lt;0.5,"не сформирован", "в стадии формирования")))</f>
        <v/>
      </c>
      <c r="DJ25" s="82" t="str">
        <f>IF('Познавательное развитие'!AD26="","",IF('Познавательное развитие'!AD26&gt;1.5,"сформирован",IF('Познавательное развитие'!AD26&lt;0.5,"не сформирован", "в стадии формирования")))</f>
        <v/>
      </c>
      <c r="DK25" s="82" t="str">
        <f>IF('Познавательное развитие'!AE26="","",IF('Познавательное развитие'!AE26&gt;1.5,"сформирован",IF('Познавательное развитие'!AE26&lt;0.5,"не сформирован", "в стадии формирования")))</f>
        <v/>
      </c>
      <c r="DL25" s="82" t="str">
        <f>IF('Познавательное развитие'!AF26="","",IF('Познавательное развитие'!AF26&gt;1.5,"сформирован",IF('Познавательное развитие'!AF26&lt;0.5,"не сформирован", "в стадии формирования")))</f>
        <v/>
      </c>
      <c r="DM25" s="82" t="str">
        <f>IF('Познавательное развитие'!AG26="","",IF('Познавательное развитие'!AG26&gt;1.5,"сформирован",IF('Познавательное развитие'!AG26&lt;0.5,"не сформирован", "в стадии формирования")))</f>
        <v/>
      </c>
      <c r="DN25" s="82" t="str">
        <f>IF('Познавательное развитие'!AI26="","",IF('Познавательное развитие'!AI26&gt;1.5,"сформирован",IF('Познавательное развитие'!AI26&lt;0.5,"не сформирован", "в стадии формирования")))</f>
        <v/>
      </c>
      <c r="DO25" s="82" t="str">
        <f>IF('Познавательное развитие'!AJ26="","",IF('Познавательное развитие'!AJ26&gt;1.5,"сформирован",IF('Познавательное развитие'!AJ26&lt;0.5,"не сформирован", "в стадии формирования")))</f>
        <v/>
      </c>
      <c r="DP25" s="82" t="str">
        <f>IF('Познавательное развитие'!AK26="","",IF('Познавательное развитие'!AK26&gt;1.5,"сформирован",IF('Познавательное развитие'!AK26&lt;0.5,"не сформирован", "в стадии формирования")))</f>
        <v/>
      </c>
      <c r="DQ25" s="82" t="str">
        <f>IF('Познавательное развитие'!AL26="","",IF('Познавательное развитие'!AL26&gt;1.5,"сформирован",IF('Познавательное развитие'!AL26&lt;0.5,"не сформирован", "в стадии формирования")))</f>
        <v/>
      </c>
      <c r="DR25" s="82" t="str">
        <f>IF('Речевое развитие'!Q25="","",IF('Речевое развитие'!Q25&gt;1.5,"сформирован",IF('Речевое развитие'!Q25&lt;0.5,"не сформирован", "в стадии формирования")))</f>
        <v/>
      </c>
      <c r="DS25" s="82" t="str">
        <f>IF('Речевое развитие'!R25="","",IF('Речевое развитие'!R25&gt;1.5,"сформирован",IF('Речевое развитие'!R25&lt;0.5,"не сформирован", "в стадии формирования")))</f>
        <v/>
      </c>
      <c r="DT25" s="82" t="str">
        <f>IF('Речевое развитие'!S25="","",IF('Речевое развитие'!S25&gt;1.5,"сформирован",IF('Речевое развитие'!S25&lt;0.5,"не сформирован", "в стадии формирования")))</f>
        <v/>
      </c>
      <c r="DU25" s="82" t="str">
        <f>IF('Речевое развитие'!T25="","",IF('Речевое развитие'!T25&gt;1.5,"сформирован",IF('Речевое развитие'!T25&lt;0.5,"не сформирован", "в стадии формирования")))</f>
        <v/>
      </c>
      <c r="DV25" s="82" t="str">
        <f>IF('Речевое развитие'!U25="","",IF('Речевое развитие'!U25&gt;1.5,"сформирован",IF('Речевое развитие'!U25&lt;0.5,"не сформирован", "в стадии формирования")))</f>
        <v/>
      </c>
      <c r="DW25" s="82" t="str">
        <f>IF('Художественно-эстетическое разв'!S26="","",IF('Художественно-эстетическое разв'!S26&gt;1.5,"сформирован",IF('Художественно-эстетическое разв'!S26&lt;0.5,"не сформирован", "в стадии формирования")))</f>
        <v/>
      </c>
      <c r="DX25" s="82" t="str">
        <f>IF('Художественно-эстетическое разв'!T26="","",IF('Художественно-эстетическое разв'!T26&gt;1.5,"сформирован",IF('Художественно-эстетическое разв'!T26&lt;0.5,"не сформирован", "в стадии формирования")))</f>
        <v/>
      </c>
      <c r="DY25" s="82" t="str">
        <f>IF('Физическое развитие'!T25="","",IF('Физическое развитие'!T25&gt;1.5,"сформирован",IF('Физическое развитие'!T25&lt;0.5,"не сформирован", "в стадии формирования")))</f>
        <v/>
      </c>
      <c r="DZ25" s="82" t="str">
        <f>IF('Физическое развитие'!U25="","",IF('Физическое развитие'!U25&gt;1.5,"сформирован",IF('Физическое развитие'!U25&lt;0.5,"не сформирован", "в стадии формирования")))</f>
        <v/>
      </c>
      <c r="EA25" s="82" t="str">
        <f>IF('Физическое развитие'!V25="","",IF('Физическое развитие'!V25&gt;1.5,"сформирован",IF('Физическое развитие'!V25&lt;0.5,"не сформирован", "в стадии формирования")))</f>
        <v/>
      </c>
      <c r="EB25" s="214" t="str">
        <f>IF('Социально-коммуникативное разви'!D26="","",IF('Социально-коммуникативное разви'!E26="","",IF('Социально-коммуникативное разви'!F26="","",IF('Социально-коммуникативное разви'!Q26="","",IF('Социально-коммуникативное разви'!R26="","",IF('Социально-коммуникативное разви'!S26="","",IF('Социально-коммуникативное разви'!T26="","",IF('Социально-коммуникативное разви'!Y26="","",IF('Социально-коммуникативное разви'!Z26="","",IF('Социально-коммуникативное разви'!AU26="","",IF('Социально-коммуникативное разви'!AZ26="","",IF('Социально-коммуникативное разви'!BA26="","",IF('Социально-коммуникативное разви'!BB26="","",IF('Познавательное развитие'!G26="","",IF('Познавательное развитие'!H26="","",IF('Познавательное развитие'!T26="","",IF('Познавательное развитие'!U26="","",IF('Познавательное развитие'!W26="","",IF('Познавательное развитие'!X26="","",IF('Познавательное развитие'!AB26="","",IF('Познавательное развитие'!AC26="","",IF('Познавательное развитие'!AD26="","",IF('Познавательное развитие'!AE26="","",IF('Познавательное развитие'!AF26="","",IF('Познавательное развитие'!AG26="","",IF('Познавательное развитие'!AI26="","",IF('Познавательное развитие'!AJ26="","",IF('Познавательное развитие'!AK26="","",IF('Познавательное развитие'!AL26="","",IF('Речевое развитие'!Q25="","",IF('Речевое развитие'!R25="","",IF('Речевое развитие'!S25="","",IF('Речевое развитие'!T25="","",IF('Речевое развитие'!U25="","",IF('Художественно-эстетическое разв'!S26="","",IF('Художественно-эстетическое разв'!T26="","",IF('Физическое развитие'!T25="","",IF('Физическое развитие'!U25="","",IF('Физическое развитие'!V25="","",('Социально-коммуникативное разви'!D26+'Социально-коммуникативное разви'!E26+'Социально-коммуникативное разви'!F26+'Социально-коммуникативное разви'!Q26+'Социально-коммуникативное разви'!R26+'Социально-коммуникативное разви'!S26+'Социально-коммуникативное разви'!T26+'Социально-коммуникативное разви'!Y26+'Социально-коммуникативное разви'!Z26+'Социально-коммуникативное разви'!AU26+'Социально-коммуникативное разви'!AZ26+'Социально-коммуникативное разви'!BA26+'Социально-коммуникативное разви'!BB26+'Познавательное развитие'!G26+'Познавательное развитие'!H26+'Познавательное развитие'!T26+'Познавательное развитие'!U26+'Познавательное развитие'!W26+'Познавательное развитие'!X26+'Познавательное развитие'!AB26+'Познавательное развитие'!AC26+'Познавательное развитие'!AD26+'Познавательное развитие'!AE26+'Познавательное развитие'!AF26+'Познавательное развитие'!AG26+'Познавательное развитие'!AI26+'Познавательное развитие'!AJ26+'Познавательное развитие'!AK26+'Познавательное развитие'!AL26+'Речевое развитие'!Q25+'Речевое развитие'!R25+'Речевое развитие'!S25+'Речевое развитие'!T25+'Речевое развитие'!U25+'Художественно-эстетическое разв'!S26+'Художественно-эстетическое разв'!T26+'Физическое развитие'!T25+'Физическое развитие'!U25+'Физическое развитие'!V25)/39)))))))))))))))))))))))))))))))))))))))</f>
        <v/>
      </c>
      <c r="EC25" s="82" t="str">
        <f t="shared" si="6"/>
        <v/>
      </c>
    </row>
    <row r="26" spans="1:133" x14ac:dyDescent="0.25">
      <c r="A26" s="89">
        <f>список!A24</f>
        <v>23</v>
      </c>
      <c r="B26" s="82" t="str">
        <f>IF(список!B24="","",список!B24)</f>
        <v/>
      </c>
      <c r="C26" s="82">
        <f>IF(список!C24="","",список!C24)</f>
        <v>0</v>
      </c>
      <c r="D26" s="82" t="str">
        <f>IF('Социально-коммуникативное разви'!AA27="","",IF('Социально-коммуникативное разви'!AA27&gt;1.5,"сформирован",IF('Социально-коммуникативное разви'!AA27&lt;0.5,"не сформирован", "в стадии формирования")))</f>
        <v/>
      </c>
      <c r="E26" s="82" t="str">
        <f>IF('Социально-коммуникативное разви'!AB27="","",IF('Социально-коммуникативное разви'!AB27&gt;1.5,"сформирован",IF('Социально-коммуникативное разви'!AB27&lt;0.5,"не сформирован", "в стадии формирования")))</f>
        <v/>
      </c>
      <c r="F26" s="82" t="str">
        <f>IF('Социально-коммуникативное разви'!AC27="","",IF('Социально-коммуникативное разви'!AC27&gt;1.5,"сформирован",IF('Социально-коммуникативное разви'!AC27&lt;0.5,"не сформирован", "в стадии формирования")))</f>
        <v/>
      </c>
      <c r="G26" s="82" t="str">
        <f>IF('Социально-коммуникативное разви'!AD27="","",IF('Социально-коммуникативное разви'!AD27&gt;1.5,"сформирован",IF('Социально-коммуникативное разви'!AD27&lt;0.5,"не сформирован", "в стадии формирования")))</f>
        <v/>
      </c>
      <c r="H26" s="82" t="str">
        <f>IF('Социально-коммуникативное разви'!AE27="","",IF('Социально-коммуникативное разви'!AE27&gt;1.5,"сформирован",IF('Социально-коммуникативное разви'!AE27&lt;0.5,"не сформирован", "в стадии формирования")))</f>
        <v/>
      </c>
      <c r="I26" s="82" t="str">
        <f>IF('Социально-коммуникативное разви'!AF27="","",IF('Социально-коммуникативное разви'!AF27&gt;1.5,"сформирован",IF('Социально-коммуникативное разви'!AF27&lt;0.5,"не сформирован", "в стадии формирования")))</f>
        <v/>
      </c>
      <c r="J26" s="82" t="str">
        <f>IF('Познавательное развитие'!D27="","",IF('Познавательное развитие'!D27&gt;1.5,"сформирован",IF('Познавательное развитие'!D27&lt;0.5,"не сформирован", "в стадии формирования")))</f>
        <v/>
      </c>
      <c r="K26" s="82" t="str">
        <f>IF('Познавательное развитие'!E27="","",IF('Познавательное развитие'!E27&gt;1.5,"сформирован",IF('Познавательное развитие'!E27&lt;0.5,"не сформирован", "в стадии формирования")))</f>
        <v/>
      </c>
      <c r="L26" s="82" t="str">
        <f>IF('Познавательное развитие'!F27="","",IF('Познавательное развитие'!F27&gt;1.5,"сформирован",IF('Познавательное развитие'!F27&lt;0.5,"не сформирован", "в стадии формирования")))</f>
        <v/>
      </c>
      <c r="M26" s="82" t="str">
        <f>IF('Познавательное развитие'!G27="","",IF('Познавательное развитие'!G27&gt;1.5,"сформирован",IF('Познавательное развитие'!G27&lt;0.5,"не сформирован", "в стадии формирования")))</f>
        <v/>
      </c>
      <c r="N26" s="82" t="str">
        <f>IF('Познавательное развитие'!H27="","",IF('Познавательное развитие'!H27&gt;1.5,"сформирован",IF('Познавательное развитие'!H27&lt;0.5,"не сформирован", "в стадии формирования")))</f>
        <v/>
      </c>
      <c r="O26" s="82" t="str">
        <f>IF('Познавательное развитие'!I27="","",IF('Познавательное развитие'!I27&gt;1.5,"сформирован",IF('Познавательное развитие'!I27&lt;0.5,"не сформирован", "в стадии формирования")))</f>
        <v/>
      </c>
      <c r="P26" s="82" t="str">
        <f>IF('Познавательное развитие'!J27="","",IF('Познавательное развитие'!J27&gt;1.5,"сформирован",IF('Познавательное развитие'!J27&lt;0.5,"не сформирован", "в стадии формирования")))</f>
        <v/>
      </c>
      <c r="Q26" s="82" t="str">
        <f>IF('Познавательное развитие'!K27="","",IF('Познавательное развитие'!K27&gt;1.5,"сформирован",IF('Познавательное развитие'!K27&lt;0.5,"не сформирован", "в стадии формирования")))</f>
        <v/>
      </c>
      <c r="R26" s="82" t="str">
        <f>IF('Художественно-эстетическое разв'!D27="","",IF('Художественно-эстетическое разв'!D27&gt;1.5,"сформирован",IF('Художественно-эстетическое разв'!D27&lt;0.5,"не сформирован", "в стадии формирования")))</f>
        <v/>
      </c>
      <c r="S26" s="82" t="str">
        <f>IF('Художественно-эстетическое разв'!E27="","",IF('Художественно-эстетическое разв'!E27&gt;1.5,"сформирован",IF('Художественно-эстетическое разв'!E27&lt;0.5,"не сформирован", "в стадии формирования")))</f>
        <v/>
      </c>
      <c r="T26" s="82" t="str">
        <f>IF('Художественно-эстетическое разв'!F27="","",IF('Художественно-эстетическое разв'!F27&gt;1.5,"сформирован",IF('Художественно-эстетическое разв'!F27&lt;0.5,"не сформирован", "в стадии формирования")))</f>
        <v/>
      </c>
      <c r="U26" s="82" t="str">
        <f>IF('Художественно-эстетическое разв'!G27="","",IF('Художественно-эстетическое разв'!G27&gt;1.5,"сформирован",IF('Художественно-эстетическое разв'!G27&lt;0.5,"не сформирован", "в стадии формирования")))</f>
        <v/>
      </c>
      <c r="V26" s="82" t="str">
        <f>IF('Художественно-эстетическое разв'!H27="","",IF('Художественно-эстетическое разв'!H27&gt;1.5,"сформирован",IF('Художественно-эстетическое разв'!H27&lt;0.5,"не сформирован", "в стадии формирования")))</f>
        <v/>
      </c>
      <c r="W26" s="82" t="str">
        <f>IF('Художественно-эстетическое разв'!I27="","",IF('Художественно-эстетическое разв'!I27&gt;1.5,"сформирован",IF('Художественно-эстетическое разв'!I27&lt;0.5,"не сформирован", "в стадии формирования")))</f>
        <v/>
      </c>
      <c r="X26" s="82" t="str">
        <f>IF('Художественно-эстетическое разв'!J27="","",IF('Художественно-эстетическое разв'!J27&gt;1.5,"сформирован",IF('Художественно-эстетическое разв'!J27&lt;0.5,"не сформирован", "в стадии формирования")))</f>
        <v/>
      </c>
      <c r="Y26" s="82" t="str">
        <f>IF('Физическое развитие'!W26="","",IF('Физическое развитие'!W26&gt;1.5,"сформирован",IF('Физическое развитие'!W26&lt;0.5,"не сформирован", "в стадии формирования")))</f>
        <v/>
      </c>
      <c r="Z26" s="214" t="str">
        <f>IF('Социально-коммуникативное разви'!AA27="","",IF('Социально-коммуникативное разви'!AF27="","",IF('Социально-коммуникативное разви'!AG27="","",IF('Социально-коммуникативное разви'!AH27="","",IF('Социально-коммуникативное разви'!AJ27="","",IF('Социально-коммуникативное разви'!AK27="","",IF('Познавательное развитие'!D27="","",IF('Познавательное развитие'!I27="","",IF('Познавательное развитие'!M27="","",IF('Познавательное развитие'!N27="","",IF('Познавательное развитие'!O27="","",IF('Познавательное развитие'!P27="","",IF('Познавательное развитие'!Q27="","",IF('Познавательное развитие'!Y27="","",IF('Художественно-эстетическое разв'!D27="","",IF('Художественно-эстетическое разв'!G27="","",IF('Художественно-эстетическое разв'!H27="","",IF('Художественно-эстетическое разв'!I27="","",IF('Физическое развитие'!W26="","",IF('Художественно-эстетическое разв'!L27="","",IF('Художественно-эстетическое разв'!M27="","",IF('Художественно-эстетическое разв'!U27="","",('Социально-коммуникативное разви'!AA27+'Социально-коммуникативное разви'!AF27+'Социально-коммуникативное разви'!AG27+'Социально-коммуникативное разви'!AH27+'Социально-коммуникативное разви'!AJ27+'Социально-коммуникативное разви'!AK27+'Познавательное развитие'!D27+'Познавательное развитие'!I27+'Познавательное развитие'!M27+'Познавательное развитие'!N27+'Познавательное развитие'!O27+'Познавательное развитие'!P27+'Познавательное развитие'!Q27+'Познавательное развитие'!Y27+'Художественно-эстетическое разв'!D27+'Художественно-эстетическое разв'!G27+'Художественно-эстетическое разв'!H27+'Художественно-эстетическое разв'!I27+'Художественно-эстетическое разв'!L27+'Художественно-эстетическое разв'!M27+'Художественно-эстетическое разв'!U27+'Физическое развитие'!W26)/22))))))))))))))))))))))</f>
        <v/>
      </c>
      <c r="AA26" s="82" t="str">
        <f t="shared" si="0"/>
        <v/>
      </c>
      <c r="AB26" s="82" t="str">
        <f>IF('Социально-коммуникативное разви'!G27="","",IF('Социально-коммуникативное разви'!G27&gt;1.5,"сформирован",IF('Социально-коммуникативное разви'!G27&lt;0.5,"не сформирован", "в стадии формирования")))</f>
        <v/>
      </c>
      <c r="AC26" s="82" t="str">
        <f>IF('Социально-коммуникативное разви'!H27="","",IF('Социально-коммуникативное разви'!H27&gt;1.5,"сформирован",IF('Социально-коммуникативное разви'!H27&lt;0.5,"не сформирован", "в стадии формирования")))</f>
        <v/>
      </c>
      <c r="AD26" s="82" t="str">
        <f>IF('Социально-коммуникативное разви'!I27="","",IF('Социально-коммуникативное разви'!I27&gt;1.5,"сформирован",IF('Социально-коммуникативное разви'!I27&lt;0.5,"не сформирован", "в стадии формирования")))</f>
        <v/>
      </c>
      <c r="AE26" s="82" t="str">
        <f>IF('Социально-коммуникативное разви'!J27="","",IF('Социально-коммуникативное разви'!J27&gt;1.5,"сформирован",IF('Социально-коммуникативное разви'!J27&lt;0.5,"не сформирован", "в стадии формирования")))</f>
        <v/>
      </c>
      <c r="AF26" s="82" t="str">
        <f>IF('Социально-коммуникативное разви'!K27="","",IF('Социально-коммуникативное разви'!K27&gt;1.5,"сформирован",IF('Социально-коммуникативное разви'!K27&lt;0.5,"не сформирован", "в стадии формирования")))</f>
        <v/>
      </c>
      <c r="AG26" s="82" t="str">
        <f>IF('Социально-коммуникативное разви'!L27="","",IF('Социально-коммуникативное разви'!L27&gt;1.5,"сформирован",IF('Социально-коммуникативное разви'!L27&lt;0.5,"не сформирован", "в стадии формирования")))</f>
        <v/>
      </c>
      <c r="AH26" s="82" t="str">
        <f>IF('Социально-коммуникативное разви'!M27="","",IF('Социально-коммуникативное разви'!M27&gt;1.5,"сформирован",IF('Социально-коммуникативное разви'!M27&lt;0.5,"не сформирован", "в стадии формирования")))</f>
        <v/>
      </c>
      <c r="AI26" s="82" t="str">
        <f>IF('Познавательное развитие'!V27="","",IF('Познавательное развитие'!V27&gt;1.5,"сформирован",IF('Познавательное развитие'!V27&lt;0.5,"не сформирован", "в стадии формирования")))</f>
        <v/>
      </c>
      <c r="AJ26" s="82" t="str">
        <f>IF('Художественно-эстетическое разв'!Z27="","",IF('Художественно-эстетическое разв'!Z27&gt;1.5,"сформирован",IF('Художественно-эстетическое разв'!Z27&lt;0.5,"не сформирован", "в стадии формирования")))</f>
        <v/>
      </c>
      <c r="AK26" s="82" t="str">
        <f>IF('Художественно-эстетическое разв'!AA27="","",IF('Художественно-эстетическое разв'!AA27&gt;1.5,"сформирован",IF('Художественно-эстетическое разв'!AA27&lt;0.5,"не сформирован", "в стадии формирования")))</f>
        <v/>
      </c>
      <c r="AL26" s="214" t="str">
        <f>IF('Социально-коммуникативное разви'!G27="","",IF('Социально-коммуникативное разви'!H27="","",IF('Социально-коммуникативное разви'!I27="","",IF('Социально-коммуникативное разви'!J27="","",IF('Социально-коммуникативное разви'!K27="","",IF('Социально-коммуникативное разви'!L27="","",IF('Социально-коммуникативное разви'!X27="","",IF('Познавательное развитие'!V27="","",IF('Художественно-эстетическое разв'!Z27="","",IF('Художественно-эстетическое разв'!AE27="","",('Социально-коммуникативное разви'!G27+'Социально-коммуникативное разви'!H27+'Социально-коммуникативное разви'!I27+'Социально-коммуникативное разви'!J27+'Социально-коммуникативное разви'!K27+'Социально-коммуникативное разви'!L27+'Социально-коммуникативное разви'!X27+'Познавательное развитие'!V27+'Художественно-эстетическое разв'!Z27+'Художественно-эстетическое разв'!AE27)/10))))))))))</f>
        <v/>
      </c>
      <c r="AM26" s="82" t="str">
        <f t="shared" si="1"/>
        <v/>
      </c>
      <c r="AN26" s="82" t="str">
        <f>IF('Социально-коммуникативное разви'!U27="","",IF('Социально-коммуникативное разви'!U27&gt;1.5,"сформирован",IF('Социально-коммуникативное разви'!U27&lt;0.5,"не сформирован", "в стадии формирования")))</f>
        <v/>
      </c>
      <c r="AO26" s="82" t="str">
        <f>IF('Социально-коммуникативное разви'!V27="","",IF('Социально-коммуникативное разви'!V27&gt;1.5,"сформирован",IF('Социально-коммуникативное разви'!V27&lt;0.5,"не сформирован", "в стадии формирования")))</f>
        <v/>
      </c>
      <c r="AP26" s="82" t="str">
        <f>IF('Социально-коммуникативное разви'!W27="","",IF('Социально-коммуникативное разви'!W27&gt;1.5,"сформирован",IF('Социально-коммуникативное разви'!W27&lt;0.5,"не сформирован", "в стадии формирования")))</f>
        <v/>
      </c>
      <c r="AQ26" s="82" t="str">
        <f>IF('Художественно-эстетическое разв'!Y27="","",IF('Художественно-эстетическое разв'!Y27&gt;1.5,"сформирован",IF('Художественно-эстетическое разв'!Y27&lt;0.5,"не сформирован", "в стадии формирования")))</f>
        <v/>
      </c>
      <c r="AR26" s="82" t="str">
        <f>IF('Художественно-эстетическое разв'!Z27="","",IF('Художественно-эстетическое разв'!Z27&gt;1.5,"сформирован",IF('Художественно-эстетическое разв'!Z27&lt;0.5,"не сформирован", "в стадии формирования")))</f>
        <v/>
      </c>
      <c r="AS26" s="214" t="str">
        <f>IF('Социально-коммуникативное разви'!U27="","",IF('Социально-коммуникативное разви'!V27="","",IF('Социально-коммуникативное разви'!W27="","",IF('Художественно-эстетическое разв'!AC27="","",IF('Художественно-эстетическое разв'!AD27="","",('Социально-коммуникативное разви'!U27+'Социально-коммуникативное разви'!V27+'Социально-коммуникативное разви'!W27+'Художественно-эстетическое разв'!AC27+'Художественно-эстетическое разв'!AD27)/5)))))</f>
        <v/>
      </c>
      <c r="AT26" s="82" t="str">
        <f t="shared" si="2"/>
        <v/>
      </c>
      <c r="AU26" s="82" t="str">
        <f>IF('Речевое развитие'!D26="","",IF('Речевое развитие'!D26&gt;1.5,"сформирован",IF('Речевое развитие'!D26&lt;0.5,"не сформирован", "в стадии формирования")))</f>
        <v/>
      </c>
      <c r="AV26" s="82" t="str">
        <f>IF('Речевое развитие'!E26="","",IF('Речевое развитие'!E26&gt;1.5,"сформирован",IF('Речевое развитие'!E26&lt;0.5,"не сформирован", "в стадии формирования")))</f>
        <v/>
      </c>
      <c r="AW26" s="82" t="str">
        <f>IF('Речевое развитие'!F26="","",IF('Речевое развитие'!F26&gt;1.5,"сформирован",IF('Речевое развитие'!F26&lt;0.5,"не сформирован", "в стадии формирования")))</f>
        <v/>
      </c>
      <c r="AX26" s="82" t="str">
        <f>IF('Речевое развитие'!G26="","",IF('Речевое развитие'!G26&gt;1.5,"сформирован",IF('Речевое развитие'!G26&lt;0.5,"не сформирован", "в стадии формирования")))</f>
        <v/>
      </c>
      <c r="AY26" s="82" t="str">
        <f>IF('Речевое развитие'!H26="","",IF('Речевое развитие'!H26&gt;1.5,"сформирован",IF('Речевое развитие'!H26&lt;0.5,"не сформирован", "в стадии формирования")))</f>
        <v/>
      </c>
      <c r="AZ26" s="82" t="str">
        <f>IF('Речевое развитие'!I26="","",IF('Речевое развитие'!I26&gt;1.5,"сформирован",IF('Речевое развитие'!I26&lt;0.5,"не сформирован", "в стадии формирования")))</f>
        <v/>
      </c>
      <c r="BA26" s="82" t="str">
        <f>IF('Речевое развитие'!J26="","",IF('Речевое развитие'!J26&gt;1.5,"сформирован",IF('Речевое развитие'!J26&lt;0.5,"не сформирован", "в стадии формирования")))</f>
        <v/>
      </c>
      <c r="BB26" s="82" t="str">
        <f>IF('Речевое развитие'!K26="","",IF('Речевое развитие'!K26&gt;1.5,"сформирован",IF('Речевое развитие'!K26&lt;0.5,"не сформирован", "в стадии формирования")))</f>
        <v/>
      </c>
      <c r="BC26" s="82" t="str">
        <f>IF('Речевое развитие'!L26="","",IF('Речевое развитие'!L26&gt;1.5,"сформирован",IF('Речевое развитие'!L26&lt;0.5,"не сформирован", "в стадии формирования")))</f>
        <v/>
      </c>
      <c r="BD26" s="82" t="str">
        <f>IF('Речевое развитие'!M26="","",IF('Речевое развитие'!M26&gt;1.5,"сформирован",IF('Речевое развитие'!M26&lt;0.5,"не сформирован", "в стадии формирования")))</f>
        <v/>
      </c>
      <c r="BE26" s="82" t="str">
        <f>IF('Речевое развитие'!N26="","",IF('Речевое развитие'!N26&gt;1.5,"сформирован",IF('Речевое развитие'!N26&lt;0.5,"не сформирован", "в стадии формирования")))</f>
        <v/>
      </c>
      <c r="BF26" s="214" t="str">
        <f>IF('Речевое развитие'!D26="","",IF('Речевое развитие'!E26="","",IF('Речевое развитие'!F26="","",IF('Речевое развитие'!G26="","",IF('Речевое развитие'!H26="","",IF('Речевое развитие'!I26="","",IF('Речевое развитие'!J26="","",IF('Речевое развитие'!K26="","",IF('Речевое развитие'!L26="","",IF('Речевое развитие'!M26="","",IF('Речевое развитие'!N26="","",('Речевое развитие'!D26+'Речевое развитие'!E26+'Речевое развитие'!F26+'Речевое развитие'!G26+'Речевое развитие'!H26+'Речевое развитие'!I26+'Речевое развитие'!J26+'Речевое развитие'!K26+'Речевое развитие'!L26+'Речевое развитие'!M26+'Речевое развитие'!N26)/11)))))))))))</f>
        <v/>
      </c>
      <c r="BG26" s="82" t="str">
        <f t="shared" si="3"/>
        <v/>
      </c>
      <c r="BH26" s="82" t="str">
        <f>IF('Художественно-эстетическое разв'!Y27="","",IF('Художественно-эстетическое разв'!Y27&gt;1.5,"сформирован",IF('Художественно-эстетическое разв'!Y27&lt;0.5,"не сформирован", "в стадии формирования")))</f>
        <v/>
      </c>
      <c r="BI26" s="82" t="str">
        <f>IF('Физическое развитие'!D26="","",IF('Физическое развитие'!D26&gt;1.5,"сформирован",IF('Физическое развитие'!D26&lt;0.5,"не сформирован", "в стадии формирования")))</f>
        <v/>
      </c>
      <c r="BJ26" s="82" t="str">
        <f>IF('Физическое развитие'!E26="","",IF('Физическое развитие'!E26&gt;1.5,"сформирован",IF('Физическое развитие'!E26&lt;0.5,"не сформирован", "в стадии формирования")))</f>
        <v/>
      </c>
      <c r="BK26" s="82" t="str">
        <f>IF('Физическое развитие'!F26="","",IF('Физическое развитие'!F26&gt;1.5,"сформирован",IF('Физическое развитие'!F26&lt;0.5,"не сформирован", "в стадии формирования")))</f>
        <v/>
      </c>
      <c r="BL26" s="82" t="str">
        <f>IF('Физическое развитие'!G26="","",IF('Физическое развитие'!G26&gt;1.5,"сформирован",IF('Физическое развитие'!G26&lt;0.5,"не сформирован", "в стадии формирования")))</f>
        <v/>
      </c>
      <c r="BM26" s="82" t="str">
        <f>IF('Физическое развитие'!H26="","",IF('Физическое развитие'!H26&gt;1.5,"сформирован",IF('Физическое развитие'!H26&lt;0.5,"не сформирован", "в стадии формирования")))</f>
        <v/>
      </c>
      <c r="BN26" s="82" t="str">
        <f>IF('Физическое развитие'!I26="","",IF('Физическое развитие'!I26&gt;1.5,"сформирован",IF('Физическое развитие'!I26&lt;0.5,"не сформирован", "в стадии формирования")))</f>
        <v/>
      </c>
      <c r="BO26" s="82" t="str">
        <f>IF('Физическое развитие'!J26="","",IF('Физическое развитие'!J26&gt;1.5,"сформирован",IF('Физическое развитие'!J26&lt;0.5,"не сформирован", "в стадии формирования")))</f>
        <v/>
      </c>
      <c r="BP26" s="82" t="str">
        <f>IF('Физическое развитие'!K26="","",IF('Физическое развитие'!K26&gt;1.5,"сформирован",IF('Физическое развитие'!K26&lt;0.5,"не сформирован", "в стадии формирования")))</f>
        <v/>
      </c>
      <c r="BQ26" s="82" t="str">
        <f>IF('Физическое развитие'!L26="","",IF('Физическое развитие'!L26&gt;1.5,"сформирован",IF('Физическое развитие'!L26&lt;0.5,"не сформирован", "в стадии формирования")))</f>
        <v/>
      </c>
      <c r="BR26" s="82" t="str">
        <f>IF('Физическое развитие'!M26="","",IF('Физическое развитие'!M26&gt;1.5,"сформирован",IF('Физическое развитие'!M26&lt;0.5,"не сформирован", "в стадии формирования")))</f>
        <v/>
      </c>
      <c r="BS26" s="82" t="str">
        <f>IF('Физическое развитие'!N26="","",IF('Физическое развитие'!N26&gt;1.5,"сформирован",IF('Физическое развитие'!N26&lt;0.5,"не сформирован", "в стадии формирования")))</f>
        <v/>
      </c>
      <c r="BT26" s="82" t="str">
        <f>IF('Физическое развитие'!O26="","",IF('Физическое развитие'!O26&gt;1.5,"сформирован",IF('Физическое развитие'!O26&lt;0.5,"не сформирован", "в стадии формирования")))</f>
        <v/>
      </c>
      <c r="BU26" s="82" t="str">
        <f>IF('Физическое развитие'!P26="","",IF('Физическое развитие'!P26&gt;1.5,"сформирован",IF('Физическое развитие'!P26&lt;0.5,"не сформирован", "в стадии формирования")))</f>
        <v/>
      </c>
      <c r="BV26" s="214" t="str">
        <f>IF('Художественно-эстетическое разв'!Y27="","",IF('Физическое развитие'!D26="","",IF('Физическое развитие'!E26="","",IF('Физическое развитие'!F26="","",IF('Физическое развитие'!H26="","",IF('Физическое развитие'!I26="","",IF('Физическое развитие'!J26="","",IF('Физическое развитие'!L26="","",IF('Физическое развитие'!M26="","",IF('Физическое развитие'!G26="","",IF('Физическое развитие'!N26="","",IF('Физическое развитие'!O26="","",IF('Физическое развитие'!P26="","",IF('Физическое развитие'!Q26="","",('Художественно-эстетическое разв'!Y27+'Физическое развитие'!D26+'Физическое развитие'!E26+'Физическое развитие'!F26+'Физическое развитие'!H26+'Физическое развитие'!I26+'Физическое развитие'!J26+'Физическое развитие'!L26+'Физическое развитие'!M26+'Физическое развитие'!G26+'Физическое развитие'!N26+'Физическое развитие'!O26+'Физическое развитие'!P26+'Физическое развитие'!Q26)/14))))))))))))))</f>
        <v/>
      </c>
      <c r="BW26" s="82" t="str">
        <f t="shared" si="4"/>
        <v/>
      </c>
      <c r="BX26" s="82" t="str">
        <f>IF('Социально-коммуникативное разви'!M27="","",IF('Социально-коммуникативное разви'!M27&gt;1.5,"сформирован",IF('Социально-коммуникативное разви'!M27&lt;0.5,"не сформирован", "в стадии формирования")))</f>
        <v/>
      </c>
      <c r="BY26" s="82" t="str">
        <f>IF('Социально-коммуникативное разви'!N27="","",IF('Социально-коммуникативное разви'!N27&gt;1.5,"сформирован",IF('Социально-коммуникативное разви'!N27&lt;0.5,"не сформирован", "в стадии формирования")))</f>
        <v/>
      </c>
      <c r="BZ26" s="82" t="str">
        <f>IF('Социально-коммуникативное разви'!O27="","",IF('Социально-коммуникативное разви'!O27&gt;1.5,"сформирован",IF('Социально-коммуникативное разви'!O27&lt;0.5,"не сформирован", "в стадии формирования")))</f>
        <v/>
      </c>
      <c r="CA26" s="82" t="str">
        <f>IF('Социально-коммуникативное разви'!P27="","",IF('Социально-коммуникативное разви'!P27&gt;1.5,"сформирован",IF('Социально-коммуникативное разви'!P27&lt;0.5,"не сформирован", "в стадии формирования")))</f>
        <v/>
      </c>
      <c r="CB26" s="82" t="str">
        <f>IF('Социально-коммуникативное разви'!Q27="","",IF('Социально-коммуникативное разви'!Q27&gt;1.5,"сформирован",IF('Социально-коммуникативное разви'!Q27&lt;0.5,"не сформирован", "в стадии формирования")))</f>
        <v/>
      </c>
      <c r="CC26" s="82" t="str">
        <f>IF('Социально-коммуникативное разви'!R27="","",IF('Социально-коммуникативное разви'!R27&gt;1.5,"сформирован",IF('Социально-коммуникативное разви'!R27&lt;0.5,"не сформирован", "в стадии формирования")))</f>
        <v/>
      </c>
      <c r="CD26" s="82" t="str">
        <f>IF('Социально-коммуникативное разви'!S27="","",IF('Социально-коммуникативное разви'!S27&gt;1.5,"сформирован",IF('Социально-коммуникативное разви'!S27&lt;0.5,"не сформирован", "в стадии формирования")))</f>
        <v/>
      </c>
      <c r="CE26" s="82" t="str">
        <f>IF('Социально-коммуникативное разви'!T27="","",IF('Социально-коммуникативное разви'!T27&gt;1.5,"сформирован",IF('Социально-коммуникативное разви'!T27&lt;0.5,"не сформирован", "в стадии формирования")))</f>
        <v/>
      </c>
      <c r="CF26" s="82" t="str">
        <f>IF('Социально-коммуникативное разви'!U27="","",IF('Социально-коммуникативное разви'!U27&gt;1.5,"сформирован",IF('Социально-коммуникативное разви'!U27&lt;0.5,"не сформирован", "в стадии формирования")))</f>
        <v/>
      </c>
      <c r="CG26" s="82" t="str">
        <f>IF('Социально-коммуникативное разви'!V27="","",IF('Социально-коммуникативное разви'!V27&gt;1.5,"сформирован",IF('Социально-коммуникативное разви'!V27&lt;0.5,"не сформирован", "в стадии формирования")))</f>
        <v/>
      </c>
      <c r="CH26" s="82" t="str">
        <f>IF('Социально-коммуникативное разви'!W27="","",IF('Социально-коммуникативное разви'!W27&gt;1.5,"сформирован",IF('Социально-коммуникативное разви'!W27&lt;0.5,"не сформирован", "в стадии формирования")))</f>
        <v/>
      </c>
      <c r="CI26" s="82" t="str">
        <f>IF('Социально-коммуникативное разви'!X27="","",IF('Социально-коммуникативное разви'!X27&gt;1.5,"сформирован",IF('Социально-коммуникативное разви'!X27&lt;0.5,"не сформирован", "в стадии формирования")))</f>
        <v/>
      </c>
      <c r="CJ26" s="82" t="str">
        <f>IF('Социально-коммуникативное разви'!Y27="","",IF('Социально-коммуникативное разви'!Y27&gt;1.5,"сформирован",IF('Социально-коммуникативное разви'!Y27&lt;0.5,"не сформирован", "в стадии формирования")))</f>
        <v/>
      </c>
      <c r="CK26" s="82" t="str">
        <f>IF('Социально-коммуникативное разви'!Z27="","",IF('Социально-коммуникативное разви'!Z27&gt;1.5,"сформирован",IF('Социально-коммуникативное разви'!Z27&lt;0.5,"не сформирован", "в стадии формирования")))</f>
        <v/>
      </c>
      <c r="CL26" s="82" t="str">
        <f>IF('Физическое развитие'!K26="","",IF('Физическое развитие'!K26&gt;1.5,"сформирован",IF('Физическое развитие'!K26&lt;0.5,"не сформирован", "в стадии формирования")))</f>
        <v/>
      </c>
      <c r="CM26" s="214" t="str">
        <f>IF('Социально-коммуникативное разви'!M27="","",IF('Социально-коммуникативное разви'!N27="","",IF('Социально-коммуникативное разви'!AI27="","",IF('Социально-коммуникативное разви'!AN27="","",IF('Социально-коммуникативное разви'!AO27="","",IF('Социально-коммуникативное разви'!AP27="","",IF('Социально-коммуникативное разви'!AQ27="","",IF('Социально-коммуникативное разви'!AR27="","",IF('Социально-коммуникативное разви'!AS27="","",IF('Социально-коммуникативное разви'!AT27="","",IF('Социально-коммуникативное разви'!AV27="","",IF('Социально-коммуникативное разви'!AW27="","",IF('Социально-коммуникативное разви'!AX27="","",IF('Социально-коммуникативное разви'!AY27="","",IF('Физическое развитие'!K26="","",('Социально-коммуникативное разви'!M27+'Социально-коммуникативное разви'!N27+'Социально-коммуникативное разви'!AI27+'Социально-коммуникативное разви'!AN27+'Социально-коммуникативное разви'!AO27+'Социально-коммуникативное разви'!AP27+'Социально-коммуникативное разви'!AQ27+'Социально-коммуникативное разви'!AR27+'Социально-коммуникативное разви'!AS27+'Социально-коммуникативное разви'!AT27+'Социально-коммуникативное разви'!AV27+'Социально-коммуникативное разви'!AW27+'Социально-коммуникативное разви'!AX27+'Социально-коммуникативное разви'!AY27+'Физическое развитие'!K26)/15)))))))))))))))</f>
        <v/>
      </c>
      <c r="CN26" s="82" t="str">
        <f t="shared" si="5"/>
        <v/>
      </c>
      <c r="CO26" s="82" t="str">
        <f>IF('Социально-коммуникативное разви'!D27="","",IF('Социально-коммуникативное разви'!D27&gt;1.5,"сформирован",IF('Социально-коммуникативное разви'!D27&lt;0.5,"не сформирован", "в стадии формирования")))</f>
        <v/>
      </c>
      <c r="CP26" s="82" t="str">
        <f>IF('Социально-коммуникативное разви'!E27="","",IF('Социально-коммуникативное разви'!E27&gt;1.5,"сформирован",IF('Социально-коммуникативное разви'!E27&lt;0.5,"не сформирован", "в стадии формирования")))</f>
        <v/>
      </c>
      <c r="CQ26" s="82" t="str">
        <f>IF('Социально-коммуникативное разви'!F27="","",IF('Социально-коммуникативное разви'!F27&gt;1.5,"сформирован",IF('Социально-коммуникативное разви'!F27&lt;0.5,"не сформирован", "в стадии формирования")))</f>
        <v/>
      </c>
      <c r="CR26" s="82" t="str">
        <f>IF('Социально-коммуникативное разви'!Q27="","",IF('Социально-коммуникативное разви'!Q27&gt;1.5,"сформирован",IF('Социально-коммуникативное разви'!Q27&lt;0.5,"не сформирован", "в стадии формирования")))</f>
        <v/>
      </c>
      <c r="CS26" s="82" t="str">
        <f>IF('Социально-коммуникативное разви'!R27="","",IF('Социально-коммуникативное разви'!R27&gt;1.5,"сформирован",IF('Социально-коммуникативное разви'!R27&lt;0.5,"не сформирован", "в стадии формирования")))</f>
        <v/>
      </c>
      <c r="CT26" s="82" t="str">
        <f>IF('Социально-коммуникативное разви'!S27="","",IF('Социально-коммуникативное разви'!S27&gt;1.5,"сформирован",IF('Социально-коммуникативное разви'!S27&lt;0.5,"не сформирован", "в стадии формирования")))</f>
        <v/>
      </c>
      <c r="CU26" s="82" t="str">
        <f>IF('Социально-коммуникативное разви'!T27="","",IF('Социально-коммуникативное разви'!T27&gt;1.5,"сформирован",IF('Социально-коммуникативное разви'!T27&lt;0.5,"не сформирован", "в стадии формирования")))</f>
        <v/>
      </c>
      <c r="CV26" s="82" t="str">
        <f>IF('Социально-коммуникативное разви'!Y27="","",IF('Социально-коммуникативное разви'!Y27&gt;1.5,"сформирован",IF('Социально-коммуникативное разви'!Y27&lt;0.5,"не сформирован", "в стадии формирования")))</f>
        <v/>
      </c>
      <c r="CW26" s="82" t="str">
        <f>IF('Социально-коммуникативное разви'!Z27="","",IF('Социально-коммуникативное разви'!Z27&gt;1.5,"сформирован",IF('Социально-коммуникативное разви'!Z27&lt;0.5,"не сформирован", "в стадии формирования")))</f>
        <v/>
      </c>
      <c r="CX26" s="82" t="str">
        <f>IF('Социально-коммуникативное разви'!AU27="","",IF('Социально-коммуникативное разви'!AU27&gt;1.5,"сформирован",IF('Социально-коммуникативное разви'!AU27&lt;0.5,"не сформирован", "в стадии формирования")))</f>
        <v/>
      </c>
      <c r="CY26" s="82" t="str">
        <f>IF('Социально-коммуникативное разви'!AZ27="","",IF('Социально-коммуникативное разви'!AZ27&gt;1.5,"сформирован",IF('Социально-коммуникативное разви'!AZ27&lt;0.5,"не сформирован", "в стадии формирования")))</f>
        <v/>
      </c>
      <c r="CZ26" s="82" t="str">
        <f>IF('Социально-коммуникативное разви'!BA27="","",IF('Социально-коммуникативное разви'!BA27&gt;1.5,"сформирован",IF('Социально-коммуникативное разви'!BA27&lt;0.5,"не сформирован", "в стадии формирования")))</f>
        <v/>
      </c>
      <c r="DA26" s="82" t="str">
        <f>IF('Социально-коммуникативное разви'!BB27="","",IF('Социально-коммуникативное разви'!BB27&gt;1.5,"сформирован",IF('Социально-коммуникативное разви'!BB27&lt;0.5,"не сформирован", "в стадии формирования")))</f>
        <v/>
      </c>
      <c r="DB26" s="82" t="str">
        <f>IF('Познавательное развитие'!G27="","",IF('Познавательное развитие'!G27&gt;1.5,"сформирован",IF('Познавательное развитие'!G27&lt;0.5,"не сформирован", "в стадии формирования")))</f>
        <v/>
      </c>
      <c r="DC26" s="82" t="str">
        <f>IF('Познавательное развитие'!H27="","",IF('Познавательное развитие'!H27&gt;1.5,"сформирован",IF('Познавательное развитие'!H27&lt;0.5,"не сформирован", "в стадии формирования")))</f>
        <v/>
      </c>
      <c r="DD26" s="82" t="str">
        <f>IF('Познавательное развитие'!T27="","",IF('Познавательное развитие'!T27&gt;1.5,"сформирован",IF('Познавательное развитие'!T27&lt;0.5,"не сформирован", "в стадии формирования")))</f>
        <v/>
      </c>
      <c r="DE26" s="82" t="str">
        <f>IF('Познавательное развитие'!U27="","",IF('Познавательное развитие'!U27&gt;1.5,"сформирован",IF('Познавательное развитие'!U27&lt;0.5,"не сформирован", "в стадии формирования")))</f>
        <v/>
      </c>
      <c r="DF26" s="82" t="str">
        <f>IF('Познавательное развитие'!W27="","",IF('Познавательное развитие'!W27&gt;1.5,"сформирован",IF('Познавательное развитие'!W27&lt;0.5,"не сформирован", "в стадии формирования")))</f>
        <v/>
      </c>
      <c r="DG26" s="82" t="str">
        <f>IF('Познавательное развитие'!X27="","",IF('Познавательное развитие'!X27&gt;1.5,"сформирован",IF('Познавательное развитие'!X27&lt;0.5,"не сформирован", "в стадии формирования")))</f>
        <v/>
      </c>
      <c r="DH26" s="82" t="str">
        <f>IF('Познавательное развитие'!AB27="","",IF('Познавательное развитие'!AB27&gt;1.5,"сформирован",IF('Познавательное развитие'!AB27&lt;0.5,"не сформирован", "в стадии формирования")))</f>
        <v/>
      </c>
      <c r="DI26" s="82" t="str">
        <f>IF('Познавательное развитие'!AC27="","",IF('Познавательное развитие'!AC27&gt;1.5,"сформирован",IF('Познавательное развитие'!AC27&lt;0.5,"не сформирован", "в стадии формирования")))</f>
        <v/>
      </c>
      <c r="DJ26" s="82" t="str">
        <f>IF('Познавательное развитие'!AD27="","",IF('Познавательное развитие'!AD27&gt;1.5,"сформирован",IF('Познавательное развитие'!AD27&lt;0.5,"не сформирован", "в стадии формирования")))</f>
        <v/>
      </c>
      <c r="DK26" s="82" t="str">
        <f>IF('Познавательное развитие'!AE27="","",IF('Познавательное развитие'!AE27&gt;1.5,"сформирован",IF('Познавательное развитие'!AE27&lt;0.5,"не сформирован", "в стадии формирования")))</f>
        <v/>
      </c>
      <c r="DL26" s="82" t="str">
        <f>IF('Познавательное развитие'!AF27="","",IF('Познавательное развитие'!AF27&gt;1.5,"сформирован",IF('Познавательное развитие'!AF27&lt;0.5,"не сформирован", "в стадии формирования")))</f>
        <v/>
      </c>
      <c r="DM26" s="82" t="str">
        <f>IF('Познавательное развитие'!AG27="","",IF('Познавательное развитие'!AG27&gt;1.5,"сформирован",IF('Познавательное развитие'!AG27&lt;0.5,"не сформирован", "в стадии формирования")))</f>
        <v/>
      </c>
      <c r="DN26" s="82" t="str">
        <f>IF('Познавательное развитие'!AI27="","",IF('Познавательное развитие'!AI27&gt;1.5,"сформирован",IF('Познавательное развитие'!AI27&lt;0.5,"не сформирован", "в стадии формирования")))</f>
        <v/>
      </c>
      <c r="DO26" s="82" t="str">
        <f>IF('Познавательное развитие'!AJ27="","",IF('Познавательное развитие'!AJ27&gt;1.5,"сформирован",IF('Познавательное развитие'!AJ27&lt;0.5,"не сформирован", "в стадии формирования")))</f>
        <v/>
      </c>
      <c r="DP26" s="82" t="str">
        <f>IF('Познавательное развитие'!AK27="","",IF('Познавательное развитие'!AK27&gt;1.5,"сформирован",IF('Познавательное развитие'!AK27&lt;0.5,"не сформирован", "в стадии формирования")))</f>
        <v/>
      </c>
      <c r="DQ26" s="82" t="str">
        <f>IF('Познавательное развитие'!AL27="","",IF('Познавательное развитие'!AL27&gt;1.5,"сформирован",IF('Познавательное развитие'!AL27&lt;0.5,"не сформирован", "в стадии формирования")))</f>
        <v/>
      </c>
      <c r="DR26" s="82" t="str">
        <f>IF('Речевое развитие'!Q26="","",IF('Речевое развитие'!Q26&gt;1.5,"сформирован",IF('Речевое развитие'!Q26&lt;0.5,"не сформирован", "в стадии формирования")))</f>
        <v/>
      </c>
      <c r="DS26" s="82" t="str">
        <f>IF('Речевое развитие'!R26="","",IF('Речевое развитие'!R26&gt;1.5,"сформирован",IF('Речевое развитие'!R26&lt;0.5,"не сформирован", "в стадии формирования")))</f>
        <v/>
      </c>
      <c r="DT26" s="82" t="str">
        <f>IF('Речевое развитие'!S26="","",IF('Речевое развитие'!S26&gt;1.5,"сформирован",IF('Речевое развитие'!S26&lt;0.5,"не сформирован", "в стадии формирования")))</f>
        <v/>
      </c>
      <c r="DU26" s="82" t="str">
        <f>IF('Речевое развитие'!T26="","",IF('Речевое развитие'!T26&gt;1.5,"сформирован",IF('Речевое развитие'!T26&lt;0.5,"не сформирован", "в стадии формирования")))</f>
        <v/>
      </c>
      <c r="DV26" s="82" t="str">
        <f>IF('Речевое развитие'!U26="","",IF('Речевое развитие'!U26&gt;1.5,"сформирован",IF('Речевое развитие'!U26&lt;0.5,"не сформирован", "в стадии формирования")))</f>
        <v/>
      </c>
      <c r="DW26" s="82" t="str">
        <f>IF('Художественно-эстетическое разв'!S27="","",IF('Художественно-эстетическое разв'!S27&gt;1.5,"сформирован",IF('Художественно-эстетическое разв'!S27&lt;0.5,"не сформирован", "в стадии формирования")))</f>
        <v/>
      </c>
      <c r="DX26" s="82" t="str">
        <f>IF('Художественно-эстетическое разв'!T27="","",IF('Художественно-эстетическое разв'!T27&gt;1.5,"сформирован",IF('Художественно-эстетическое разв'!T27&lt;0.5,"не сформирован", "в стадии формирования")))</f>
        <v/>
      </c>
      <c r="DY26" s="82" t="str">
        <f>IF('Физическое развитие'!T26="","",IF('Физическое развитие'!T26&gt;1.5,"сформирован",IF('Физическое развитие'!T26&lt;0.5,"не сформирован", "в стадии формирования")))</f>
        <v/>
      </c>
      <c r="DZ26" s="82" t="str">
        <f>IF('Физическое развитие'!U26="","",IF('Физическое развитие'!U26&gt;1.5,"сформирован",IF('Физическое развитие'!U26&lt;0.5,"не сформирован", "в стадии формирования")))</f>
        <v/>
      </c>
      <c r="EA26" s="82" t="str">
        <f>IF('Физическое развитие'!V26="","",IF('Физическое развитие'!V26&gt;1.5,"сформирован",IF('Физическое развитие'!V26&lt;0.5,"не сформирован", "в стадии формирования")))</f>
        <v/>
      </c>
      <c r="EB26" s="214" t="str">
        <f>IF('Социально-коммуникативное разви'!D27="","",IF('Социально-коммуникативное разви'!E27="","",IF('Социально-коммуникативное разви'!F27="","",IF('Социально-коммуникативное разви'!Q27="","",IF('Социально-коммуникативное разви'!R27="","",IF('Социально-коммуникативное разви'!S27="","",IF('Социально-коммуникативное разви'!T27="","",IF('Социально-коммуникативное разви'!Y27="","",IF('Социально-коммуникативное разви'!Z27="","",IF('Социально-коммуникативное разви'!AU27="","",IF('Социально-коммуникативное разви'!AZ27="","",IF('Социально-коммуникативное разви'!BA27="","",IF('Социально-коммуникативное разви'!BB27="","",IF('Познавательное развитие'!G27="","",IF('Познавательное развитие'!H27="","",IF('Познавательное развитие'!T27="","",IF('Познавательное развитие'!U27="","",IF('Познавательное развитие'!W27="","",IF('Познавательное развитие'!X27="","",IF('Познавательное развитие'!AB27="","",IF('Познавательное развитие'!AC27="","",IF('Познавательное развитие'!AD27="","",IF('Познавательное развитие'!AE27="","",IF('Познавательное развитие'!AF27="","",IF('Познавательное развитие'!AG27="","",IF('Познавательное развитие'!AI27="","",IF('Познавательное развитие'!AJ27="","",IF('Познавательное развитие'!AK27="","",IF('Познавательное развитие'!AL27="","",IF('Речевое развитие'!Q26="","",IF('Речевое развитие'!R26="","",IF('Речевое развитие'!S26="","",IF('Речевое развитие'!T26="","",IF('Речевое развитие'!U26="","",IF('Художественно-эстетическое разв'!S27="","",IF('Художественно-эстетическое разв'!T27="","",IF('Физическое развитие'!T26="","",IF('Физическое развитие'!U26="","",IF('Физическое развитие'!V26="","",('Социально-коммуникативное разви'!D27+'Социально-коммуникативное разви'!E27+'Социально-коммуникативное разви'!F27+'Социально-коммуникативное разви'!Q27+'Социально-коммуникативное разви'!R27+'Социально-коммуникативное разви'!S27+'Социально-коммуникативное разви'!T27+'Социально-коммуникативное разви'!Y27+'Социально-коммуникативное разви'!Z27+'Социально-коммуникативное разви'!AU27+'Социально-коммуникативное разви'!AZ27+'Социально-коммуникативное разви'!BA27+'Социально-коммуникативное разви'!BB27+'Познавательное развитие'!G27+'Познавательное развитие'!H27+'Познавательное развитие'!T27+'Познавательное развитие'!U27+'Познавательное развитие'!W27+'Познавательное развитие'!X27+'Познавательное развитие'!AB27+'Познавательное развитие'!AC27+'Познавательное развитие'!AD27+'Познавательное развитие'!AE27+'Познавательное развитие'!AF27+'Познавательное развитие'!AG27+'Познавательное развитие'!AI27+'Познавательное развитие'!AJ27+'Познавательное развитие'!AK27+'Познавательное развитие'!AL27+'Речевое развитие'!Q26+'Речевое развитие'!R26+'Речевое развитие'!S26+'Речевое развитие'!T26+'Речевое развитие'!U26+'Художественно-эстетическое разв'!S27+'Художественно-эстетическое разв'!T27+'Физическое развитие'!T26+'Физическое развитие'!U26+'Физическое развитие'!V26)/39)))))))))))))))))))))))))))))))))))))))</f>
        <v/>
      </c>
      <c r="EC26" s="82" t="str">
        <f t="shared" si="6"/>
        <v/>
      </c>
    </row>
    <row r="27" spans="1:133" x14ac:dyDescent="0.25">
      <c r="A27" s="89">
        <f>список!A25</f>
        <v>24</v>
      </c>
      <c r="B27" s="82" t="str">
        <f>IF(список!B25="","",список!B25)</f>
        <v/>
      </c>
      <c r="C27" s="82">
        <f>IF(список!C25="","",список!C25)</f>
        <v>0</v>
      </c>
      <c r="D27" s="82" t="str">
        <f>IF('Социально-коммуникативное разви'!AA28="","",IF('Социально-коммуникативное разви'!AA28&gt;1.5,"сформирован",IF('Социально-коммуникативное разви'!AA28&lt;0.5,"не сформирован", "в стадии формирования")))</f>
        <v/>
      </c>
      <c r="E27" s="82" t="str">
        <f>IF('Социально-коммуникативное разви'!AB28="","",IF('Социально-коммуникативное разви'!AB28&gt;1.5,"сформирован",IF('Социально-коммуникативное разви'!AB28&lt;0.5,"не сформирован", "в стадии формирования")))</f>
        <v/>
      </c>
      <c r="F27" s="82" t="str">
        <f>IF('Социально-коммуникативное разви'!AC28="","",IF('Социально-коммуникативное разви'!AC28&gt;1.5,"сформирован",IF('Социально-коммуникативное разви'!AC28&lt;0.5,"не сформирован", "в стадии формирования")))</f>
        <v/>
      </c>
      <c r="G27" s="82" t="str">
        <f>IF('Социально-коммуникативное разви'!AD28="","",IF('Социально-коммуникативное разви'!AD28&gt;1.5,"сформирован",IF('Социально-коммуникативное разви'!AD28&lt;0.5,"не сформирован", "в стадии формирования")))</f>
        <v/>
      </c>
      <c r="H27" s="82" t="str">
        <f>IF('Социально-коммуникативное разви'!AE28="","",IF('Социально-коммуникативное разви'!AE28&gt;1.5,"сформирован",IF('Социально-коммуникативное разви'!AE28&lt;0.5,"не сформирован", "в стадии формирования")))</f>
        <v/>
      </c>
      <c r="I27" s="82" t="str">
        <f>IF('Социально-коммуникативное разви'!AF28="","",IF('Социально-коммуникативное разви'!AF28&gt;1.5,"сформирован",IF('Социально-коммуникативное разви'!AF28&lt;0.5,"не сформирован", "в стадии формирования")))</f>
        <v/>
      </c>
      <c r="J27" s="82" t="str">
        <f>IF('Познавательное развитие'!D28="","",IF('Познавательное развитие'!D28&gt;1.5,"сформирован",IF('Познавательное развитие'!D28&lt;0.5,"не сформирован", "в стадии формирования")))</f>
        <v/>
      </c>
      <c r="K27" s="82" t="str">
        <f>IF('Познавательное развитие'!E28="","",IF('Познавательное развитие'!E28&gt;1.5,"сформирован",IF('Познавательное развитие'!E28&lt;0.5,"не сформирован", "в стадии формирования")))</f>
        <v/>
      </c>
      <c r="L27" s="82" t="str">
        <f>IF('Познавательное развитие'!F28="","",IF('Познавательное развитие'!F28&gt;1.5,"сформирован",IF('Познавательное развитие'!F28&lt;0.5,"не сформирован", "в стадии формирования")))</f>
        <v/>
      </c>
      <c r="M27" s="82" t="str">
        <f>IF('Познавательное развитие'!G28="","",IF('Познавательное развитие'!G28&gt;1.5,"сформирован",IF('Познавательное развитие'!G28&lt;0.5,"не сформирован", "в стадии формирования")))</f>
        <v/>
      </c>
      <c r="N27" s="82" t="str">
        <f>IF('Познавательное развитие'!H28="","",IF('Познавательное развитие'!H28&gt;1.5,"сформирован",IF('Познавательное развитие'!H28&lt;0.5,"не сформирован", "в стадии формирования")))</f>
        <v/>
      </c>
      <c r="O27" s="82" t="str">
        <f>IF('Познавательное развитие'!I28="","",IF('Познавательное развитие'!I28&gt;1.5,"сформирован",IF('Познавательное развитие'!I28&lt;0.5,"не сформирован", "в стадии формирования")))</f>
        <v/>
      </c>
      <c r="P27" s="82" t="str">
        <f>IF('Познавательное развитие'!J28="","",IF('Познавательное развитие'!J28&gt;1.5,"сформирован",IF('Познавательное развитие'!J28&lt;0.5,"не сформирован", "в стадии формирования")))</f>
        <v/>
      </c>
      <c r="Q27" s="82" t="str">
        <f>IF('Познавательное развитие'!K28="","",IF('Познавательное развитие'!K28&gt;1.5,"сформирован",IF('Познавательное развитие'!K28&lt;0.5,"не сформирован", "в стадии формирования")))</f>
        <v/>
      </c>
      <c r="R27" s="82" t="str">
        <f>IF('Художественно-эстетическое разв'!D28="","",IF('Художественно-эстетическое разв'!D28&gt;1.5,"сформирован",IF('Художественно-эстетическое разв'!D28&lt;0.5,"не сформирован", "в стадии формирования")))</f>
        <v/>
      </c>
      <c r="S27" s="82" t="str">
        <f>IF('Художественно-эстетическое разв'!E28="","",IF('Художественно-эстетическое разв'!E28&gt;1.5,"сформирован",IF('Художественно-эстетическое разв'!E28&lt;0.5,"не сформирован", "в стадии формирования")))</f>
        <v/>
      </c>
      <c r="T27" s="82" t="str">
        <f>IF('Художественно-эстетическое разв'!F28="","",IF('Художественно-эстетическое разв'!F28&gt;1.5,"сформирован",IF('Художественно-эстетическое разв'!F28&lt;0.5,"не сформирован", "в стадии формирования")))</f>
        <v/>
      </c>
      <c r="U27" s="82" t="str">
        <f>IF('Художественно-эстетическое разв'!G28="","",IF('Художественно-эстетическое разв'!G28&gt;1.5,"сформирован",IF('Художественно-эстетическое разв'!G28&lt;0.5,"не сформирован", "в стадии формирования")))</f>
        <v/>
      </c>
      <c r="V27" s="82" t="str">
        <f>IF('Художественно-эстетическое разв'!H28="","",IF('Художественно-эстетическое разв'!H28&gt;1.5,"сформирован",IF('Художественно-эстетическое разв'!H28&lt;0.5,"не сформирован", "в стадии формирования")))</f>
        <v/>
      </c>
      <c r="W27" s="82" t="str">
        <f>IF('Художественно-эстетическое разв'!I28="","",IF('Художественно-эстетическое разв'!I28&gt;1.5,"сформирован",IF('Художественно-эстетическое разв'!I28&lt;0.5,"не сформирован", "в стадии формирования")))</f>
        <v/>
      </c>
      <c r="X27" s="82" t="str">
        <f>IF('Художественно-эстетическое разв'!J28="","",IF('Художественно-эстетическое разв'!J28&gt;1.5,"сформирован",IF('Художественно-эстетическое разв'!J28&lt;0.5,"не сформирован", "в стадии формирования")))</f>
        <v/>
      </c>
      <c r="Y27" s="82" t="str">
        <f>IF('Физическое развитие'!W27="","",IF('Физическое развитие'!W27&gt;1.5,"сформирован",IF('Физическое развитие'!W27&lt;0.5,"не сформирован", "в стадии формирования")))</f>
        <v/>
      </c>
      <c r="Z27" s="214" t="str">
        <f>IF('Социально-коммуникативное разви'!AA28="","",IF('Социально-коммуникативное разви'!AF28="","",IF('Социально-коммуникативное разви'!AG28="","",IF('Социально-коммуникативное разви'!AH28="","",IF('Социально-коммуникативное разви'!AJ28="","",IF('Социально-коммуникативное разви'!AK28="","",IF('Познавательное развитие'!D28="","",IF('Познавательное развитие'!I28="","",IF('Познавательное развитие'!M28="","",IF('Познавательное развитие'!N28="","",IF('Познавательное развитие'!O28="","",IF('Познавательное развитие'!P28="","",IF('Познавательное развитие'!Q28="","",IF('Познавательное развитие'!Y28="","",IF('Художественно-эстетическое разв'!D28="","",IF('Художественно-эстетическое разв'!G28="","",IF('Художественно-эстетическое разв'!H28="","",IF('Художественно-эстетическое разв'!I28="","",IF('Физическое развитие'!W27="","",IF('Художественно-эстетическое разв'!L28="","",IF('Художественно-эстетическое разв'!M28="","",IF('Художественно-эстетическое разв'!U28="","",('Социально-коммуникативное разви'!AA28+'Социально-коммуникативное разви'!AF28+'Социально-коммуникативное разви'!AG28+'Социально-коммуникативное разви'!AH28+'Социально-коммуникативное разви'!AJ28+'Социально-коммуникативное разви'!AK28+'Познавательное развитие'!D28+'Познавательное развитие'!I28+'Познавательное развитие'!M28+'Познавательное развитие'!N28+'Познавательное развитие'!O28+'Познавательное развитие'!P28+'Познавательное развитие'!Q28+'Познавательное развитие'!Y28+'Художественно-эстетическое разв'!D28+'Художественно-эстетическое разв'!G28+'Художественно-эстетическое разв'!H28+'Художественно-эстетическое разв'!I28+'Художественно-эстетическое разв'!L28+'Художественно-эстетическое разв'!M28+'Художественно-эстетическое разв'!U28+'Физическое развитие'!W27)/22))))))))))))))))))))))</f>
        <v/>
      </c>
      <c r="AA27" s="82" t="str">
        <f t="shared" si="0"/>
        <v/>
      </c>
      <c r="AB27" s="82" t="str">
        <f>IF('Социально-коммуникативное разви'!G28="","",IF('Социально-коммуникативное разви'!G28&gt;1.5,"сформирован",IF('Социально-коммуникативное разви'!G28&lt;0.5,"не сформирован", "в стадии формирования")))</f>
        <v/>
      </c>
      <c r="AC27" s="82" t="str">
        <f>IF('Социально-коммуникативное разви'!H28="","",IF('Социально-коммуникативное разви'!H28&gt;1.5,"сформирован",IF('Социально-коммуникативное разви'!H28&lt;0.5,"не сформирован", "в стадии формирования")))</f>
        <v/>
      </c>
      <c r="AD27" s="82" t="str">
        <f>IF('Социально-коммуникативное разви'!I28="","",IF('Социально-коммуникативное разви'!I28&gt;1.5,"сформирован",IF('Социально-коммуникативное разви'!I28&lt;0.5,"не сформирован", "в стадии формирования")))</f>
        <v/>
      </c>
      <c r="AE27" s="82" t="str">
        <f>IF('Социально-коммуникативное разви'!J28="","",IF('Социально-коммуникативное разви'!J28&gt;1.5,"сформирован",IF('Социально-коммуникативное разви'!J28&lt;0.5,"не сформирован", "в стадии формирования")))</f>
        <v/>
      </c>
      <c r="AF27" s="82" t="str">
        <f>IF('Социально-коммуникативное разви'!K28="","",IF('Социально-коммуникативное разви'!K28&gt;1.5,"сформирован",IF('Социально-коммуникативное разви'!K28&lt;0.5,"не сформирован", "в стадии формирования")))</f>
        <v/>
      </c>
      <c r="AG27" s="82" t="str">
        <f>IF('Социально-коммуникативное разви'!L28="","",IF('Социально-коммуникативное разви'!L28&gt;1.5,"сформирован",IF('Социально-коммуникативное разви'!L28&lt;0.5,"не сформирован", "в стадии формирования")))</f>
        <v/>
      </c>
      <c r="AH27" s="82" t="str">
        <f>IF('Социально-коммуникативное разви'!M28="","",IF('Социально-коммуникативное разви'!M28&gt;1.5,"сформирован",IF('Социально-коммуникативное разви'!M28&lt;0.5,"не сформирован", "в стадии формирования")))</f>
        <v/>
      </c>
      <c r="AI27" s="82" t="str">
        <f>IF('Познавательное развитие'!V28="","",IF('Познавательное развитие'!V28&gt;1.5,"сформирован",IF('Познавательное развитие'!V28&lt;0.5,"не сформирован", "в стадии формирования")))</f>
        <v/>
      </c>
      <c r="AJ27" s="82" t="str">
        <f>IF('Художественно-эстетическое разв'!Z28="","",IF('Художественно-эстетическое разв'!Z28&gt;1.5,"сформирован",IF('Художественно-эстетическое разв'!Z28&lt;0.5,"не сформирован", "в стадии формирования")))</f>
        <v/>
      </c>
      <c r="AK27" s="82" t="str">
        <f>IF('Художественно-эстетическое разв'!AA28="","",IF('Художественно-эстетическое разв'!AA28&gt;1.5,"сформирован",IF('Художественно-эстетическое разв'!AA28&lt;0.5,"не сформирован", "в стадии формирования")))</f>
        <v/>
      </c>
      <c r="AL27" s="214" t="str">
        <f>IF('Социально-коммуникативное разви'!G28="","",IF('Социально-коммуникативное разви'!H28="","",IF('Социально-коммуникативное разви'!I28="","",IF('Социально-коммуникативное разви'!J28="","",IF('Социально-коммуникативное разви'!K28="","",IF('Социально-коммуникативное разви'!L28="","",IF('Социально-коммуникативное разви'!X28="","",IF('Познавательное развитие'!V28="","",IF('Художественно-эстетическое разв'!Z28="","",IF('Художественно-эстетическое разв'!AE28="","",('Социально-коммуникативное разви'!G28+'Социально-коммуникативное разви'!H28+'Социально-коммуникативное разви'!I28+'Социально-коммуникативное разви'!J28+'Социально-коммуникативное разви'!K28+'Социально-коммуникативное разви'!L28+'Социально-коммуникативное разви'!X28+'Познавательное развитие'!V28+'Художественно-эстетическое разв'!Z28+'Художественно-эстетическое разв'!AE28)/10))))))))))</f>
        <v/>
      </c>
      <c r="AM27" s="82" t="str">
        <f t="shared" si="1"/>
        <v/>
      </c>
      <c r="AN27" s="82" t="str">
        <f>IF('Социально-коммуникативное разви'!U28="","",IF('Социально-коммуникативное разви'!U28&gt;1.5,"сформирован",IF('Социально-коммуникативное разви'!U28&lt;0.5,"не сформирован", "в стадии формирования")))</f>
        <v/>
      </c>
      <c r="AO27" s="82" t="str">
        <f>IF('Социально-коммуникативное разви'!V28="","",IF('Социально-коммуникативное разви'!V28&gt;1.5,"сформирован",IF('Социально-коммуникативное разви'!V28&lt;0.5,"не сформирован", "в стадии формирования")))</f>
        <v/>
      </c>
      <c r="AP27" s="82" t="str">
        <f>IF('Социально-коммуникативное разви'!W28="","",IF('Социально-коммуникативное разви'!W28&gt;1.5,"сформирован",IF('Социально-коммуникативное разви'!W28&lt;0.5,"не сформирован", "в стадии формирования")))</f>
        <v/>
      </c>
      <c r="AQ27" s="82" t="str">
        <f>IF('Художественно-эстетическое разв'!Y28="","",IF('Художественно-эстетическое разв'!Y28&gt;1.5,"сформирован",IF('Художественно-эстетическое разв'!Y28&lt;0.5,"не сформирован", "в стадии формирования")))</f>
        <v/>
      </c>
      <c r="AR27" s="82" t="str">
        <f>IF('Художественно-эстетическое разв'!Z28="","",IF('Художественно-эстетическое разв'!Z28&gt;1.5,"сформирован",IF('Художественно-эстетическое разв'!Z28&lt;0.5,"не сформирован", "в стадии формирования")))</f>
        <v/>
      </c>
      <c r="AS27" s="214" t="str">
        <f>IF('Социально-коммуникативное разви'!U28="","",IF('Социально-коммуникативное разви'!V28="","",IF('Социально-коммуникативное разви'!W28="","",IF('Художественно-эстетическое разв'!AC28="","",IF('Художественно-эстетическое разв'!AD28="","",('Социально-коммуникативное разви'!U28+'Социально-коммуникативное разви'!V28+'Социально-коммуникативное разви'!W28+'Художественно-эстетическое разв'!AC28+'Художественно-эстетическое разв'!AD28)/5)))))</f>
        <v/>
      </c>
      <c r="AT27" s="82" t="str">
        <f t="shared" si="2"/>
        <v/>
      </c>
      <c r="AU27" s="82" t="str">
        <f>IF('Речевое развитие'!D27="","",IF('Речевое развитие'!D27&gt;1.5,"сформирован",IF('Речевое развитие'!D27&lt;0.5,"не сформирован", "в стадии формирования")))</f>
        <v/>
      </c>
      <c r="AV27" s="82" t="str">
        <f>IF('Речевое развитие'!E27="","",IF('Речевое развитие'!E27&gt;1.5,"сформирован",IF('Речевое развитие'!E27&lt;0.5,"не сформирован", "в стадии формирования")))</f>
        <v/>
      </c>
      <c r="AW27" s="82" t="str">
        <f>IF('Речевое развитие'!F27="","",IF('Речевое развитие'!F27&gt;1.5,"сформирован",IF('Речевое развитие'!F27&lt;0.5,"не сформирован", "в стадии формирования")))</f>
        <v/>
      </c>
      <c r="AX27" s="82" t="str">
        <f>IF('Речевое развитие'!G27="","",IF('Речевое развитие'!G27&gt;1.5,"сформирован",IF('Речевое развитие'!G27&lt;0.5,"не сформирован", "в стадии формирования")))</f>
        <v/>
      </c>
      <c r="AY27" s="82" t="str">
        <f>IF('Речевое развитие'!H27="","",IF('Речевое развитие'!H27&gt;1.5,"сформирован",IF('Речевое развитие'!H27&lt;0.5,"не сформирован", "в стадии формирования")))</f>
        <v/>
      </c>
      <c r="AZ27" s="82" t="str">
        <f>IF('Речевое развитие'!I27="","",IF('Речевое развитие'!I27&gt;1.5,"сформирован",IF('Речевое развитие'!I27&lt;0.5,"не сформирован", "в стадии формирования")))</f>
        <v/>
      </c>
      <c r="BA27" s="82" t="str">
        <f>IF('Речевое развитие'!J27="","",IF('Речевое развитие'!J27&gt;1.5,"сформирован",IF('Речевое развитие'!J27&lt;0.5,"не сформирован", "в стадии формирования")))</f>
        <v/>
      </c>
      <c r="BB27" s="82" t="str">
        <f>IF('Речевое развитие'!K27="","",IF('Речевое развитие'!K27&gt;1.5,"сформирован",IF('Речевое развитие'!K27&lt;0.5,"не сформирован", "в стадии формирования")))</f>
        <v/>
      </c>
      <c r="BC27" s="82" t="str">
        <f>IF('Речевое развитие'!L27="","",IF('Речевое развитие'!L27&gt;1.5,"сформирован",IF('Речевое развитие'!L27&lt;0.5,"не сформирован", "в стадии формирования")))</f>
        <v/>
      </c>
      <c r="BD27" s="82" t="str">
        <f>IF('Речевое развитие'!M27="","",IF('Речевое развитие'!M27&gt;1.5,"сформирован",IF('Речевое развитие'!M27&lt;0.5,"не сформирован", "в стадии формирования")))</f>
        <v/>
      </c>
      <c r="BE27" s="82" t="str">
        <f>IF('Речевое развитие'!N27="","",IF('Речевое развитие'!N27&gt;1.5,"сформирован",IF('Речевое развитие'!N27&lt;0.5,"не сформирован", "в стадии формирования")))</f>
        <v/>
      </c>
      <c r="BF27" s="214" t="str">
        <f>IF('Речевое развитие'!D27="","",IF('Речевое развитие'!E27="","",IF('Речевое развитие'!F27="","",IF('Речевое развитие'!G27="","",IF('Речевое развитие'!H27="","",IF('Речевое развитие'!I27="","",IF('Речевое развитие'!J27="","",IF('Речевое развитие'!K27="","",IF('Речевое развитие'!L27="","",IF('Речевое развитие'!M27="","",IF('Речевое развитие'!N27="","",('Речевое развитие'!D27+'Речевое развитие'!E27+'Речевое развитие'!F27+'Речевое развитие'!G27+'Речевое развитие'!H27+'Речевое развитие'!I27+'Речевое развитие'!J27+'Речевое развитие'!K27+'Речевое развитие'!L27+'Речевое развитие'!M27+'Речевое развитие'!N27)/11)))))))))))</f>
        <v/>
      </c>
      <c r="BG27" s="82" t="str">
        <f t="shared" si="3"/>
        <v/>
      </c>
      <c r="BH27" s="82" t="str">
        <f>IF('Художественно-эстетическое разв'!Y28="","",IF('Художественно-эстетическое разв'!Y28&gt;1.5,"сформирован",IF('Художественно-эстетическое разв'!Y28&lt;0.5,"не сформирован", "в стадии формирования")))</f>
        <v/>
      </c>
      <c r="BI27" s="82" t="str">
        <f>IF('Физическое развитие'!D27="","",IF('Физическое развитие'!D27&gt;1.5,"сформирован",IF('Физическое развитие'!D27&lt;0.5,"не сформирован", "в стадии формирования")))</f>
        <v/>
      </c>
      <c r="BJ27" s="82" t="str">
        <f>IF('Физическое развитие'!E27="","",IF('Физическое развитие'!E27&gt;1.5,"сформирован",IF('Физическое развитие'!E27&lt;0.5,"не сформирован", "в стадии формирования")))</f>
        <v/>
      </c>
      <c r="BK27" s="82" t="str">
        <f>IF('Физическое развитие'!F27="","",IF('Физическое развитие'!F27&gt;1.5,"сформирован",IF('Физическое развитие'!F27&lt;0.5,"не сформирован", "в стадии формирования")))</f>
        <v/>
      </c>
      <c r="BL27" s="82" t="str">
        <f>IF('Физическое развитие'!G27="","",IF('Физическое развитие'!G27&gt;1.5,"сформирован",IF('Физическое развитие'!G27&lt;0.5,"не сформирован", "в стадии формирования")))</f>
        <v/>
      </c>
      <c r="BM27" s="82" t="str">
        <f>IF('Физическое развитие'!H27="","",IF('Физическое развитие'!H27&gt;1.5,"сформирован",IF('Физическое развитие'!H27&lt;0.5,"не сформирован", "в стадии формирования")))</f>
        <v/>
      </c>
      <c r="BN27" s="82" t="str">
        <f>IF('Физическое развитие'!I27="","",IF('Физическое развитие'!I27&gt;1.5,"сформирован",IF('Физическое развитие'!I27&lt;0.5,"не сформирован", "в стадии формирования")))</f>
        <v/>
      </c>
      <c r="BO27" s="82" t="str">
        <f>IF('Физическое развитие'!J27="","",IF('Физическое развитие'!J27&gt;1.5,"сформирован",IF('Физическое развитие'!J27&lt;0.5,"не сформирован", "в стадии формирования")))</f>
        <v/>
      </c>
      <c r="BP27" s="82" t="str">
        <f>IF('Физическое развитие'!K27="","",IF('Физическое развитие'!K27&gt;1.5,"сформирован",IF('Физическое развитие'!K27&lt;0.5,"не сформирован", "в стадии формирования")))</f>
        <v/>
      </c>
      <c r="BQ27" s="82" t="str">
        <f>IF('Физическое развитие'!L27="","",IF('Физическое развитие'!L27&gt;1.5,"сформирован",IF('Физическое развитие'!L27&lt;0.5,"не сформирован", "в стадии формирования")))</f>
        <v/>
      </c>
      <c r="BR27" s="82" t="str">
        <f>IF('Физическое развитие'!M27="","",IF('Физическое развитие'!M27&gt;1.5,"сформирован",IF('Физическое развитие'!M27&lt;0.5,"не сформирован", "в стадии формирования")))</f>
        <v/>
      </c>
      <c r="BS27" s="82" t="str">
        <f>IF('Физическое развитие'!N27="","",IF('Физическое развитие'!N27&gt;1.5,"сформирован",IF('Физическое развитие'!N27&lt;0.5,"не сформирован", "в стадии формирования")))</f>
        <v/>
      </c>
      <c r="BT27" s="82" t="str">
        <f>IF('Физическое развитие'!O27="","",IF('Физическое развитие'!O27&gt;1.5,"сформирован",IF('Физическое развитие'!O27&lt;0.5,"не сформирован", "в стадии формирования")))</f>
        <v/>
      </c>
      <c r="BU27" s="82" t="str">
        <f>IF('Физическое развитие'!P27="","",IF('Физическое развитие'!P27&gt;1.5,"сформирован",IF('Физическое развитие'!P27&lt;0.5,"не сформирован", "в стадии формирования")))</f>
        <v/>
      </c>
      <c r="BV27" s="214" t="str">
        <f>IF('Художественно-эстетическое разв'!Y28="","",IF('Физическое развитие'!D27="","",IF('Физическое развитие'!E27="","",IF('Физическое развитие'!F27="","",IF('Физическое развитие'!H27="","",IF('Физическое развитие'!I27="","",IF('Физическое развитие'!J27="","",IF('Физическое развитие'!L27="","",IF('Физическое развитие'!M27="","",IF('Физическое развитие'!G27="","",IF('Физическое развитие'!N27="","",IF('Физическое развитие'!O27="","",IF('Физическое развитие'!P27="","",IF('Физическое развитие'!Q27="","",('Художественно-эстетическое разв'!Y28+'Физическое развитие'!D27+'Физическое развитие'!E27+'Физическое развитие'!F27+'Физическое развитие'!H27+'Физическое развитие'!I27+'Физическое развитие'!J27+'Физическое развитие'!L27+'Физическое развитие'!M27+'Физическое развитие'!G27+'Физическое развитие'!N27+'Физическое развитие'!O27+'Физическое развитие'!P27+'Физическое развитие'!Q27)/14))))))))))))))</f>
        <v/>
      </c>
      <c r="BW27" s="82" t="str">
        <f t="shared" si="4"/>
        <v/>
      </c>
      <c r="BX27" s="82" t="str">
        <f>IF('Социально-коммуникативное разви'!M28="","",IF('Социально-коммуникативное разви'!M28&gt;1.5,"сформирован",IF('Социально-коммуникативное разви'!M28&lt;0.5,"не сформирован", "в стадии формирования")))</f>
        <v/>
      </c>
      <c r="BY27" s="82" t="str">
        <f>IF('Социально-коммуникативное разви'!N28="","",IF('Социально-коммуникативное разви'!N28&gt;1.5,"сформирован",IF('Социально-коммуникативное разви'!N28&lt;0.5,"не сформирован", "в стадии формирования")))</f>
        <v/>
      </c>
      <c r="BZ27" s="82" t="str">
        <f>IF('Социально-коммуникативное разви'!O28="","",IF('Социально-коммуникативное разви'!O28&gt;1.5,"сформирован",IF('Социально-коммуникативное разви'!O28&lt;0.5,"не сформирован", "в стадии формирования")))</f>
        <v/>
      </c>
      <c r="CA27" s="82" t="str">
        <f>IF('Социально-коммуникативное разви'!P28="","",IF('Социально-коммуникативное разви'!P28&gt;1.5,"сформирован",IF('Социально-коммуникативное разви'!P28&lt;0.5,"не сформирован", "в стадии формирования")))</f>
        <v/>
      </c>
      <c r="CB27" s="82" t="str">
        <f>IF('Социально-коммуникативное разви'!Q28="","",IF('Социально-коммуникативное разви'!Q28&gt;1.5,"сформирован",IF('Социально-коммуникативное разви'!Q28&lt;0.5,"не сформирован", "в стадии формирования")))</f>
        <v/>
      </c>
      <c r="CC27" s="82" t="str">
        <f>IF('Социально-коммуникативное разви'!R28="","",IF('Социально-коммуникативное разви'!R28&gt;1.5,"сформирован",IF('Социально-коммуникативное разви'!R28&lt;0.5,"не сформирован", "в стадии формирования")))</f>
        <v/>
      </c>
      <c r="CD27" s="82" t="str">
        <f>IF('Социально-коммуникативное разви'!S28="","",IF('Социально-коммуникативное разви'!S28&gt;1.5,"сформирован",IF('Социально-коммуникативное разви'!S28&lt;0.5,"не сформирован", "в стадии формирования")))</f>
        <v/>
      </c>
      <c r="CE27" s="82" t="str">
        <f>IF('Социально-коммуникативное разви'!T28="","",IF('Социально-коммуникативное разви'!T28&gt;1.5,"сформирован",IF('Социально-коммуникативное разви'!T28&lt;0.5,"не сформирован", "в стадии формирования")))</f>
        <v/>
      </c>
      <c r="CF27" s="82" t="str">
        <f>IF('Социально-коммуникативное разви'!U28="","",IF('Социально-коммуникативное разви'!U28&gt;1.5,"сформирован",IF('Социально-коммуникативное разви'!U28&lt;0.5,"не сформирован", "в стадии формирования")))</f>
        <v/>
      </c>
      <c r="CG27" s="82" t="str">
        <f>IF('Социально-коммуникативное разви'!V28="","",IF('Социально-коммуникативное разви'!V28&gt;1.5,"сформирован",IF('Социально-коммуникативное разви'!V28&lt;0.5,"не сформирован", "в стадии формирования")))</f>
        <v/>
      </c>
      <c r="CH27" s="82" t="str">
        <f>IF('Социально-коммуникативное разви'!W28="","",IF('Социально-коммуникативное разви'!W28&gt;1.5,"сформирован",IF('Социально-коммуникативное разви'!W28&lt;0.5,"не сформирован", "в стадии формирования")))</f>
        <v/>
      </c>
      <c r="CI27" s="82" t="str">
        <f>IF('Социально-коммуникативное разви'!X28="","",IF('Социально-коммуникативное разви'!X28&gt;1.5,"сформирован",IF('Социально-коммуникативное разви'!X28&lt;0.5,"не сформирован", "в стадии формирования")))</f>
        <v/>
      </c>
      <c r="CJ27" s="82" t="str">
        <f>IF('Социально-коммуникативное разви'!Y28="","",IF('Социально-коммуникативное разви'!Y28&gt;1.5,"сформирован",IF('Социально-коммуникативное разви'!Y28&lt;0.5,"не сформирован", "в стадии формирования")))</f>
        <v/>
      </c>
      <c r="CK27" s="82" t="str">
        <f>IF('Социально-коммуникативное разви'!Z28="","",IF('Социально-коммуникативное разви'!Z28&gt;1.5,"сформирован",IF('Социально-коммуникативное разви'!Z28&lt;0.5,"не сформирован", "в стадии формирования")))</f>
        <v/>
      </c>
      <c r="CL27" s="82" t="str">
        <f>IF('Физическое развитие'!K27="","",IF('Физическое развитие'!K27&gt;1.5,"сформирован",IF('Физическое развитие'!K27&lt;0.5,"не сформирован", "в стадии формирования")))</f>
        <v/>
      </c>
      <c r="CM27" s="214" t="str">
        <f>IF('Социально-коммуникативное разви'!M28="","",IF('Социально-коммуникативное разви'!N28="","",IF('Социально-коммуникативное разви'!AI28="","",IF('Социально-коммуникативное разви'!AN28="","",IF('Социально-коммуникативное разви'!AO28="","",IF('Социально-коммуникативное разви'!AP28="","",IF('Социально-коммуникативное разви'!AQ28="","",IF('Социально-коммуникативное разви'!AR28="","",IF('Социально-коммуникативное разви'!AS28="","",IF('Социально-коммуникативное разви'!AT28="","",IF('Социально-коммуникативное разви'!AV28="","",IF('Социально-коммуникативное разви'!AW28="","",IF('Социально-коммуникативное разви'!AX28="","",IF('Социально-коммуникативное разви'!AY28="","",IF('Физическое развитие'!K27="","",('Социально-коммуникативное разви'!M28+'Социально-коммуникативное разви'!N28+'Социально-коммуникативное разви'!AI28+'Социально-коммуникативное разви'!AN28+'Социально-коммуникативное разви'!AO28+'Социально-коммуникативное разви'!AP28+'Социально-коммуникативное разви'!AQ28+'Социально-коммуникативное разви'!AR28+'Социально-коммуникативное разви'!AS28+'Социально-коммуникативное разви'!AT28+'Социально-коммуникативное разви'!AV28+'Социально-коммуникативное разви'!AW28+'Социально-коммуникативное разви'!AX28+'Социально-коммуникативное разви'!AY28+'Физическое развитие'!K27)/15)))))))))))))))</f>
        <v/>
      </c>
      <c r="CN27" s="82" t="str">
        <f t="shared" si="5"/>
        <v/>
      </c>
      <c r="CO27" s="82" t="str">
        <f>IF('Социально-коммуникативное разви'!D28="","",IF('Социально-коммуникативное разви'!D28&gt;1.5,"сформирован",IF('Социально-коммуникативное разви'!D28&lt;0.5,"не сформирован", "в стадии формирования")))</f>
        <v/>
      </c>
      <c r="CP27" s="82" t="str">
        <f>IF('Социально-коммуникативное разви'!E28="","",IF('Социально-коммуникативное разви'!E28&gt;1.5,"сформирован",IF('Социально-коммуникативное разви'!E28&lt;0.5,"не сформирован", "в стадии формирования")))</f>
        <v/>
      </c>
      <c r="CQ27" s="82" t="str">
        <f>IF('Социально-коммуникативное разви'!F28="","",IF('Социально-коммуникативное разви'!F28&gt;1.5,"сформирован",IF('Социально-коммуникативное разви'!F28&lt;0.5,"не сформирован", "в стадии формирования")))</f>
        <v/>
      </c>
      <c r="CR27" s="82" t="str">
        <f>IF('Социально-коммуникативное разви'!Q28="","",IF('Социально-коммуникативное разви'!Q28&gt;1.5,"сформирован",IF('Социально-коммуникативное разви'!Q28&lt;0.5,"не сформирован", "в стадии формирования")))</f>
        <v/>
      </c>
      <c r="CS27" s="82" t="str">
        <f>IF('Социально-коммуникативное разви'!R28="","",IF('Социально-коммуникативное разви'!R28&gt;1.5,"сформирован",IF('Социально-коммуникативное разви'!R28&lt;0.5,"не сформирован", "в стадии формирования")))</f>
        <v/>
      </c>
      <c r="CT27" s="82" t="str">
        <f>IF('Социально-коммуникативное разви'!S28="","",IF('Социально-коммуникативное разви'!S28&gt;1.5,"сформирован",IF('Социально-коммуникативное разви'!S28&lt;0.5,"не сформирован", "в стадии формирования")))</f>
        <v/>
      </c>
      <c r="CU27" s="82" t="str">
        <f>IF('Социально-коммуникативное разви'!T28="","",IF('Социально-коммуникативное разви'!T28&gt;1.5,"сформирован",IF('Социально-коммуникативное разви'!T28&lt;0.5,"не сформирован", "в стадии формирования")))</f>
        <v/>
      </c>
      <c r="CV27" s="82" t="str">
        <f>IF('Социально-коммуникативное разви'!Y28="","",IF('Социально-коммуникативное разви'!Y28&gt;1.5,"сформирован",IF('Социально-коммуникативное разви'!Y28&lt;0.5,"не сформирован", "в стадии формирования")))</f>
        <v/>
      </c>
      <c r="CW27" s="82" t="str">
        <f>IF('Социально-коммуникативное разви'!Z28="","",IF('Социально-коммуникативное разви'!Z28&gt;1.5,"сформирован",IF('Социально-коммуникативное разви'!Z28&lt;0.5,"не сформирован", "в стадии формирования")))</f>
        <v/>
      </c>
      <c r="CX27" s="82" t="str">
        <f>IF('Социально-коммуникативное разви'!AU28="","",IF('Социально-коммуникативное разви'!AU28&gt;1.5,"сформирован",IF('Социально-коммуникативное разви'!AU28&lt;0.5,"не сформирован", "в стадии формирования")))</f>
        <v/>
      </c>
      <c r="CY27" s="82" t="str">
        <f>IF('Социально-коммуникативное разви'!AZ28="","",IF('Социально-коммуникативное разви'!AZ28&gt;1.5,"сформирован",IF('Социально-коммуникативное разви'!AZ28&lt;0.5,"не сформирован", "в стадии формирования")))</f>
        <v/>
      </c>
      <c r="CZ27" s="82" t="str">
        <f>IF('Социально-коммуникативное разви'!BA28="","",IF('Социально-коммуникативное разви'!BA28&gt;1.5,"сформирован",IF('Социально-коммуникативное разви'!BA28&lt;0.5,"не сформирован", "в стадии формирования")))</f>
        <v/>
      </c>
      <c r="DA27" s="82" t="str">
        <f>IF('Социально-коммуникативное разви'!BB28="","",IF('Социально-коммуникативное разви'!BB28&gt;1.5,"сформирован",IF('Социально-коммуникативное разви'!BB28&lt;0.5,"не сформирован", "в стадии формирования")))</f>
        <v/>
      </c>
      <c r="DB27" s="82" t="str">
        <f>IF('Познавательное развитие'!G28="","",IF('Познавательное развитие'!G28&gt;1.5,"сформирован",IF('Познавательное развитие'!G28&lt;0.5,"не сформирован", "в стадии формирования")))</f>
        <v/>
      </c>
      <c r="DC27" s="82" t="str">
        <f>IF('Познавательное развитие'!H28="","",IF('Познавательное развитие'!H28&gt;1.5,"сформирован",IF('Познавательное развитие'!H28&lt;0.5,"не сформирован", "в стадии формирования")))</f>
        <v/>
      </c>
      <c r="DD27" s="82" t="str">
        <f>IF('Познавательное развитие'!T28="","",IF('Познавательное развитие'!T28&gt;1.5,"сформирован",IF('Познавательное развитие'!T28&lt;0.5,"не сформирован", "в стадии формирования")))</f>
        <v/>
      </c>
      <c r="DE27" s="82" t="str">
        <f>IF('Познавательное развитие'!U28="","",IF('Познавательное развитие'!U28&gt;1.5,"сформирован",IF('Познавательное развитие'!U28&lt;0.5,"не сформирован", "в стадии формирования")))</f>
        <v/>
      </c>
      <c r="DF27" s="82" t="str">
        <f>IF('Познавательное развитие'!W28="","",IF('Познавательное развитие'!W28&gt;1.5,"сформирован",IF('Познавательное развитие'!W28&lt;0.5,"не сформирован", "в стадии формирования")))</f>
        <v/>
      </c>
      <c r="DG27" s="82" t="str">
        <f>IF('Познавательное развитие'!X28="","",IF('Познавательное развитие'!X28&gt;1.5,"сформирован",IF('Познавательное развитие'!X28&lt;0.5,"не сформирован", "в стадии формирования")))</f>
        <v/>
      </c>
      <c r="DH27" s="82" t="str">
        <f>IF('Познавательное развитие'!AB28="","",IF('Познавательное развитие'!AB28&gt;1.5,"сформирован",IF('Познавательное развитие'!AB28&lt;0.5,"не сформирован", "в стадии формирования")))</f>
        <v/>
      </c>
      <c r="DI27" s="82" t="str">
        <f>IF('Познавательное развитие'!AC28="","",IF('Познавательное развитие'!AC28&gt;1.5,"сформирован",IF('Познавательное развитие'!AC28&lt;0.5,"не сформирован", "в стадии формирования")))</f>
        <v/>
      </c>
      <c r="DJ27" s="82" t="str">
        <f>IF('Познавательное развитие'!AD28="","",IF('Познавательное развитие'!AD28&gt;1.5,"сформирован",IF('Познавательное развитие'!AD28&lt;0.5,"не сформирован", "в стадии формирования")))</f>
        <v/>
      </c>
      <c r="DK27" s="82" t="str">
        <f>IF('Познавательное развитие'!AE28="","",IF('Познавательное развитие'!AE28&gt;1.5,"сформирован",IF('Познавательное развитие'!AE28&lt;0.5,"не сформирован", "в стадии формирования")))</f>
        <v/>
      </c>
      <c r="DL27" s="82" t="str">
        <f>IF('Познавательное развитие'!AF28="","",IF('Познавательное развитие'!AF28&gt;1.5,"сформирован",IF('Познавательное развитие'!AF28&lt;0.5,"не сформирован", "в стадии формирования")))</f>
        <v/>
      </c>
      <c r="DM27" s="82" t="str">
        <f>IF('Познавательное развитие'!AG28="","",IF('Познавательное развитие'!AG28&gt;1.5,"сформирован",IF('Познавательное развитие'!AG28&lt;0.5,"не сформирован", "в стадии формирования")))</f>
        <v/>
      </c>
      <c r="DN27" s="82" t="str">
        <f>IF('Познавательное развитие'!AI28="","",IF('Познавательное развитие'!AI28&gt;1.5,"сформирован",IF('Познавательное развитие'!AI28&lt;0.5,"не сформирован", "в стадии формирования")))</f>
        <v/>
      </c>
      <c r="DO27" s="82" t="str">
        <f>IF('Познавательное развитие'!AJ28="","",IF('Познавательное развитие'!AJ28&gt;1.5,"сформирован",IF('Познавательное развитие'!AJ28&lt;0.5,"не сформирован", "в стадии формирования")))</f>
        <v/>
      </c>
      <c r="DP27" s="82" t="str">
        <f>IF('Познавательное развитие'!AK28="","",IF('Познавательное развитие'!AK28&gt;1.5,"сформирован",IF('Познавательное развитие'!AK28&lt;0.5,"не сформирован", "в стадии формирования")))</f>
        <v/>
      </c>
      <c r="DQ27" s="82" t="str">
        <f>IF('Познавательное развитие'!AL28="","",IF('Познавательное развитие'!AL28&gt;1.5,"сформирован",IF('Познавательное развитие'!AL28&lt;0.5,"не сформирован", "в стадии формирования")))</f>
        <v/>
      </c>
      <c r="DR27" s="82" t="str">
        <f>IF('Речевое развитие'!Q27="","",IF('Речевое развитие'!Q27&gt;1.5,"сформирован",IF('Речевое развитие'!Q27&lt;0.5,"не сформирован", "в стадии формирования")))</f>
        <v/>
      </c>
      <c r="DS27" s="82" t="str">
        <f>IF('Речевое развитие'!R27="","",IF('Речевое развитие'!R27&gt;1.5,"сформирован",IF('Речевое развитие'!R27&lt;0.5,"не сформирован", "в стадии формирования")))</f>
        <v/>
      </c>
      <c r="DT27" s="82" t="str">
        <f>IF('Речевое развитие'!S27="","",IF('Речевое развитие'!S27&gt;1.5,"сформирован",IF('Речевое развитие'!S27&lt;0.5,"не сформирован", "в стадии формирования")))</f>
        <v/>
      </c>
      <c r="DU27" s="82" t="str">
        <f>IF('Речевое развитие'!T27="","",IF('Речевое развитие'!T27&gt;1.5,"сформирован",IF('Речевое развитие'!T27&lt;0.5,"не сформирован", "в стадии формирования")))</f>
        <v/>
      </c>
      <c r="DV27" s="82" t="str">
        <f>IF('Речевое развитие'!U27="","",IF('Речевое развитие'!U27&gt;1.5,"сформирован",IF('Речевое развитие'!U27&lt;0.5,"не сформирован", "в стадии формирования")))</f>
        <v/>
      </c>
      <c r="DW27" s="82" t="str">
        <f>IF('Художественно-эстетическое разв'!S28="","",IF('Художественно-эстетическое разв'!S28&gt;1.5,"сформирован",IF('Художественно-эстетическое разв'!S28&lt;0.5,"не сформирован", "в стадии формирования")))</f>
        <v/>
      </c>
      <c r="DX27" s="82" t="str">
        <f>IF('Художественно-эстетическое разв'!T28="","",IF('Художественно-эстетическое разв'!T28&gt;1.5,"сформирован",IF('Художественно-эстетическое разв'!T28&lt;0.5,"не сформирован", "в стадии формирования")))</f>
        <v/>
      </c>
      <c r="DY27" s="82" t="str">
        <f>IF('Физическое развитие'!T27="","",IF('Физическое развитие'!T27&gt;1.5,"сформирован",IF('Физическое развитие'!T27&lt;0.5,"не сформирован", "в стадии формирования")))</f>
        <v/>
      </c>
      <c r="DZ27" s="82" t="str">
        <f>IF('Физическое развитие'!U27="","",IF('Физическое развитие'!U27&gt;1.5,"сформирован",IF('Физическое развитие'!U27&lt;0.5,"не сформирован", "в стадии формирования")))</f>
        <v/>
      </c>
      <c r="EA27" s="82" t="str">
        <f>IF('Физическое развитие'!V27="","",IF('Физическое развитие'!V27&gt;1.5,"сформирован",IF('Физическое развитие'!V27&lt;0.5,"не сформирован", "в стадии формирования")))</f>
        <v/>
      </c>
      <c r="EB27" s="214" t="str">
        <f>IF('Социально-коммуникативное разви'!D28="","",IF('Социально-коммуникативное разви'!E28="","",IF('Социально-коммуникативное разви'!F28="","",IF('Социально-коммуникативное разви'!Q28="","",IF('Социально-коммуникативное разви'!R28="","",IF('Социально-коммуникативное разви'!S28="","",IF('Социально-коммуникативное разви'!T28="","",IF('Социально-коммуникативное разви'!Y28="","",IF('Социально-коммуникативное разви'!Z28="","",IF('Социально-коммуникативное разви'!AU28="","",IF('Социально-коммуникативное разви'!AZ28="","",IF('Социально-коммуникативное разви'!BA28="","",IF('Социально-коммуникативное разви'!BB28="","",IF('Познавательное развитие'!G28="","",IF('Познавательное развитие'!H28="","",IF('Познавательное развитие'!T28="","",IF('Познавательное развитие'!U28="","",IF('Познавательное развитие'!W28="","",IF('Познавательное развитие'!X28="","",IF('Познавательное развитие'!AB28="","",IF('Познавательное развитие'!AC28="","",IF('Познавательное развитие'!AD28="","",IF('Познавательное развитие'!AE28="","",IF('Познавательное развитие'!AF28="","",IF('Познавательное развитие'!AG28="","",IF('Познавательное развитие'!AI28="","",IF('Познавательное развитие'!AJ28="","",IF('Познавательное развитие'!AK28="","",IF('Познавательное развитие'!AL28="","",IF('Речевое развитие'!Q27="","",IF('Речевое развитие'!R27="","",IF('Речевое развитие'!S27="","",IF('Речевое развитие'!T27="","",IF('Речевое развитие'!U27="","",IF('Художественно-эстетическое разв'!S28="","",IF('Художественно-эстетическое разв'!T28="","",IF('Физическое развитие'!T27="","",IF('Физическое развитие'!U27="","",IF('Физическое развитие'!V27="","",('Социально-коммуникативное разви'!D28+'Социально-коммуникативное разви'!E28+'Социально-коммуникативное разви'!F28+'Социально-коммуникативное разви'!Q28+'Социально-коммуникативное разви'!R28+'Социально-коммуникативное разви'!S28+'Социально-коммуникативное разви'!T28+'Социально-коммуникативное разви'!Y28+'Социально-коммуникативное разви'!Z28+'Социально-коммуникативное разви'!AU28+'Социально-коммуникативное разви'!AZ28+'Социально-коммуникативное разви'!BA28+'Социально-коммуникативное разви'!BB28+'Познавательное развитие'!G28+'Познавательное развитие'!H28+'Познавательное развитие'!T28+'Познавательное развитие'!U28+'Познавательное развитие'!W28+'Познавательное развитие'!X28+'Познавательное развитие'!AB28+'Познавательное развитие'!AC28+'Познавательное развитие'!AD28+'Познавательное развитие'!AE28+'Познавательное развитие'!AF28+'Познавательное развитие'!AG28+'Познавательное развитие'!AI28+'Познавательное развитие'!AJ28+'Познавательное развитие'!AK28+'Познавательное развитие'!AL28+'Речевое развитие'!Q27+'Речевое развитие'!R27+'Речевое развитие'!S27+'Речевое развитие'!T27+'Речевое развитие'!U27+'Художественно-эстетическое разв'!S28+'Художественно-эстетическое разв'!T28+'Физическое развитие'!T27+'Физическое развитие'!U27+'Физическое развитие'!V27)/39)))))))))))))))))))))))))))))))))))))))</f>
        <v/>
      </c>
      <c r="EC27" s="82" t="str">
        <f t="shared" si="6"/>
        <v/>
      </c>
    </row>
    <row r="28" spans="1:133" x14ac:dyDescent="0.25">
      <c r="A28" s="89">
        <f>список!A26</f>
        <v>25</v>
      </c>
      <c r="B28" s="82" t="str">
        <f>IF(список!B26="","",список!B26)</f>
        <v/>
      </c>
      <c r="C28" s="82">
        <f>IF(список!C26="","",список!C26)</f>
        <v>0</v>
      </c>
      <c r="D28" s="82" t="str">
        <f>IF('Социально-коммуникативное разви'!AA29="","",IF('Социально-коммуникативное разви'!AA29&gt;1.5,"сформирован",IF('Социально-коммуникативное разви'!AA29&lt;0.5,"не сформирован", "в стадии формирования")))</f>
        <v/>
      </c>
      <c r="E28" s="82" t="str">
        <f>IF('Социально-коммуникативное разви'!AB29="","",IF('Социально-коммуникативное разви'!AB29&gt;1.5,"сформирован",IF('Социально-коммуникативное разви'!AB29&lt;0.5,"не сформирован", "в стадии формирования")))</f>
        <v/>
      </c>
      <c r="F28" s="82" t="str">
        <f>IF('Социально-коммуникативное разви'!AC29="","",IF('Социально-коммуникативное разви'!AC29&gt;1.5,"сформирован",IF('Социально-коммуникативное разви'!AC29&lt;0.5,"не сформирован", "в стадии формирования")))</f>
        <v/>
      </c>
      <c r="G28" s="82" t="str">
        <f>IF('Социально-коммуникативное разви'!AD29="","",IF('Социально-коммуникативное разви'!AD29&gt;1.5,"сформирован",IF('Социально-коммуникативное разви'!AD29&lt;0.5,"не сформирован", "в стадии формирования")))</f>
        <v/>
      </c>
      <c r="H28" s="82" t="str">
        <f>IF('Социально-коммуникативное разви'!AE29="","",IF('Социально-коммуникативное разви'!AE29&gt;1.5,"сформирован",IF('Социально-коммуникативное разви'!AE29&lt;0.5,"не сформирован", "в стадии формирования")))</f>
        <v/>
      </c>
      <c r="I28" s="82" t="str">
        <f>IF('Социально-коммуникативное разви'!AF29="","",IF('Социально-коммуникативное разви'!AF29&gt;1.5,"сформирован",IF('Социально-коммуникативное разви'!AF29&lt;0.5,"не сформирован", "в стадии формирования")))</f>
        <v/>
      </c>
      <c r="J28" s="82" t="str">
        <f>IF('Познавательное развитие'!D29="","",IF('Познавательное развитие'!D29&gt;1.5,"сформирован",IF('Познавательное развитие'!D29&lt;0.5,"не сформирован", "в стадии формирования")))</f>
        <v/>
      </c>
      <c r="K28" s="82" t="str">
        <f>IF('Познавательное развитие'!E29="","",IF('Познавательное развитие'!E29&gt;1.5,"сформирован",IF('Познавательное развитие'!E29&lt;0.5,"не сформирован", "в стадии формирования")))</f>
        <v/>
      </c>
      <c r="L28" s="82" t="str">
        <f>IF('Познавательное развитие'!F29="","",IF('Познавательное развитие'!F29&gt;1.5,"сформирован",IF('Познавательное развитие'!F29&lt;0.5,"не сформирован", "в стадии формирования")))</f>
        <v/>
      </c>
      <c r="M28" s="82" t="str">
        <f>IF('Познавательное развитие'!G29="","",IF('Познавательное развитие'!G29&gt;1.5,"сформирован",IF('Познавательное развитие'!G29&lt;0.5,"не сформирован", "в стадии формирования")))</f>
        <v/>
      </c>
      <c r="N28" s="82" t="str">
        <f>IF('Познавательное развитие'!H29="","",IF('Познавательное развитие'!H29&gt;1.5,"сформирован",IF('Познавательное развитие'!H29&lt;0.5,"не сформирован", "в стадии формирования")))</f>
        <v/>
      </c>
      <c r="O28" s="82" t="str">
        <f>IF('Познавательное развитие'!I29="","",IF('Познавательное развитие'!I29&gt;1.5,"сформирован",IF('Познавательное развитие'!I29&lt;0.5,"не сформирован", "в стадии формирования")))</f>
        <v/>
      </c>
      <c r="P28" s="82" t="str">
        <f>IF('Познавательное развитие'!J29="","",IF('Познавательное развитие'!J29&gt;1.5,"сформирован",IF('Познавательное развитие'!J29&lt;0.5,"не сформирован", "в стадии формирования")))</f>
        <v/>
      </c>
      <c r="Q28" s="82" t="str">
        <f>IF('Познавательное развитие'!K29="","",IF('Познавательное развитие'!K29&gt;1.5,"сформирован",IF('Познавательное развитие'!K29&lt;0.5,"не сформирован", "в стадии формирования")))</f>
        <v/>
      </c>
      <c r="R28" s="82" t="str">
        <f>IF('Художественно-эстетическое разв'!D29="","",IF('Художественно-эстетическое разв'!D29&gt;1.5,"сформирован",IF('Художественно-эстетическое разв'!D29&lt;0.5,"не сформирован", "в стадии формирования")))</f>
        <v/>
      </c>
      <c r="S28" s="82" t="str">
        <f>IF('Художественно-эстетическое разв'!E29="","",IF('Художественно-эстетическое разв'!E29&gt;1.5,"сформирован",IF('Художественно-эстетическое разв'!E29&lt;0.5,"не сформирован", "в стадии формирования")))</f>
        <v/>
      </c>
      <c r="T28" s="82" t="str">
        <f>IF('Художественно-эстетическое разв'!F29="","",IF('Художественно-эстетическое разв'!F29&gt;1.5,"сформирован",IF('Художественно-эстетическое разв'!F29&lt;0.5,"не сформирован", "в стадии формирования")))</f>
        <v/>
      </c>
      <c r="U28" s="82" t="str">
        <f>IF('Художественно-эстетическое разв'!G29="","",IF('Художественно-эстетическое разв'!G29&gt;1.5,"сформирован",IF('Художественно-эстетическое разв'!G29&lt;0.5,"не сформирован", "в стадии формирования")))</f>
        <v/>
      </c>
      <c r="V28" s="82" t="str">
        <f>IF('Художественно-эстетическое разв'!H30="","",IF('Художественно-эстетическое разв'!H30&gt;1.5,"сформирован",IF('Художественно-эстетическое разв'!H30&lt;0.5,"не сформирован", "в стадии формирования")))</f>
        <v/>
      </c>
      <c r="W28" s="82" t="str">
        <f>IF('Художественно-эстетическое разв'!I29="","",IF('Художественно-эстетическое разв'!I29&gt;1.5,"сформирован",IF('Художественно-эстетическое разв'!I29&lt;0.5,"не сформирован", "в стадии формирования")))</f>
        <v/>
      </c>
      <c r="X28" s="82" t="str">
        <f>IF('Художественно-эстетическое разв'!J29="","",IF('Художественно-эстетическое разв'!J29&gt;1.5,"сформирован",IF('Художественно-эстетическое разв'!J29&lt;0.5,"не сформирован", "в стадии формирования")))</f>
        <v/>
      </c>
      <c r="Y28" s="82" t="str">
        <f>IF('Физическое развитие'!W28="","",IF('Физическое развитие'!W28&gt;1.5,"сформирован",IF('Физическое развитие'!W28&lt;0.5,"не сформирован", "в стадии формирования")))</f>
        <v/>
      </c>
      <c r="Z28" s="214" t="str">
        <f>IF('Социально-коммуникативное разви'!AA29="","",IF('Социально-коммуникативное разви'!AF29="","",IF('Социально-коммуникативное разви'!AG29="","",IF('Социально-коммуникативное разви'!AH29="","",IF('Социально-коммуникативное разви'!AJ29="","",IF('Социально-коммуникативное разви'!AK29="","",IF('Познавательное развитие'!D29="","",IF('Познавательное развитие'!I29="","",IF('Познавательное развитие'!M29="","",IF('Познавательное развитие'!N29="","",IF('Познавательное развитие'!O29="","",IF('Познавательное развитие'!P29="","",IF('Познавательное развитие'!Q29="","",IF('Познавательное развитие'!Y29="","",IF('Художественно-эстетическое разв'!D29="","",IF('Художественно-эстетическое разв'!G29="","",IF('Художественно-эстетическое разв'!H29="","",IF('Художественно-эстетическое разв'!I29="","",IF('Физическое развитие'!W28="","",IF('Художественно-эстетическое разв'!L29="","",IF('Художественно-эстетическое разв'!M29="","",IF('Художественно-эстетическое разв'!U29="","",('Социально-коммуникативное разви'!AA29+'Социально-коммуникативное разви'!AF29+'Социально-коммуникативное разви'!AG29+'Социально-коммуникативное разви'!AH29+'Социально-коммуникативное разви'!AJ29+'Социально-коммуникативное разви'!AK29+'Познавательное развитие'!D29+'Познавательное развитие'!I29+'Познавательное развитие'!M29+'Познавательное развитие'!N29+'Познавательное развитие'!O29+'Познавательное развитие'!P29+'Познавательное развитие'!Q29+'Познавательное развитие'!Y29+'Художественно-эстетическое разв'!D29+'Художественно-эстетическое разв'!G29+'Художественно-эстетическое разв'!H29+'Художественно-эстетическое разв'!I29+'Художественно-эстетическое разв'!L29+'Художественно-эстетическое разв'!M29+'Художественно-эстетическое разв'!U29+'Физическое развитие'!W28)/22))))))))))))))))))))))</f>
        <v/>
      </c>
      <c r="AA28" s="82" t="str">
        <f t="shared" si="0"/>
        <v/>
      </c>
      <c r="AB28" s="82" t="str">
        <f>IF('Социально-коммуникативное разви'!G29="","",IF('Социально-коммуникативное разви'!G29&gt;1.5,"сформирован",IF('Социально-коммуникативное разви'!G29&lt;0.5,"не сформирован", "в стадии формирования")))</f>
        <v/>
      </c>
      <c r="AC28" s="82" t="str">
        <f>IF('Социально-коммуникативное разви'!H29="","",IF('Социально-коммуникативное разви'!H29&gt;1.5,"сформирован",IF('Социально-коммуникативное разви'!H29&lt;0.5,"не сформирован", "в стадии формирования")))</f>
        <v/>
      </c>
      <c r="AD28" s="82" t="str">
        <f>IF('Социально-коммуникативное разви'!I29="","",IF('Социально-коммуникативное разви'!I29&gt;1.5,"сформирован",IF('Социально-коммуникативное разви'!I29&lt;0.5,"не сформирован", "в стадии формирования")))</f>
        <v/>
      </c>
      <c r="AE28" s="82" t="str">
        <f>IF('Социально-коммуникативное разви'!J29="","",IF('Социально-коммуникативное разви'!J29&gt;1.5,"сформирован",IF('Социально-коммуникативное разви'!J29&lt;0.5,"не сформирован", "в стадии формирования")))</f>
        <v/>
      </c>
      <c r="AF28" s="82" t="str">
        <f>IF('Социально-коммуникативное разви'!K29="","",IF('Социально-коммуникативное разви'!K29&gt;1.5,"сформирован",IF('Социально-коммуникативное разви'!K29&lt;0.5,"не сформирован", "в стадии формирования")))</f>
        <v/>
      </c>
      <c r="AG28" s="82" t="str">
        <f>IF('Социально-коммуникативное разви'!L29="","",IF('Социально-коммуникативное разви'!L29&gt;1.5,"сформирован",IF('Социально-коммуникативное разви'!L29&lt;0.5,"не сформирован", "в стадии формирования")))</f>
        <v/>
      </c>
      <c r="AH28" s="82" t="str">
        <f>IF('Социально-коммуникативное разви'!M29="","",IF('Социально-коммуникативное разви'!M29&gt;1.5,"сформирован",IF('Социально-коммуникативное разви'!M29&lt;0.5,"не сформирован", "в стадии формирования")))</f>
        <v/>
      </c>
      <c r="AI28" s="82" t="str">
        <f>IF('Познавательное развитие'!V29="","",IF('Познавательное развитие'!V29&gt;1.5,"сформирован",IF('Познавательное развитие'!V29&lt;0.5,"не сформирован", "в стадии формирования")))</f>
        <v/>
      </c>
      <c r="AJ28" s="82" t="str">
        <f>IF('Художественно-эстетическое разв'!Z29="","",IF('Художественно-эстетическое разв'!Z29&gt;1.5,"сформирован",IF('Художественно-эстетическое разв'!Z29&lt;0.5,"не сформирован", "в стадии формирования")))</f>
        <v/>
      </c>
      <c r="AK28" s="82" t="str">
        <f>IF('Художественно-эстетическое разв'!AA29="","",IF('Художественно-эстетическое разв'!AA29&gt;1.5,"сформирован",IF('Художественно-эстетическое разв'!AA29&lt;0.5,"не сформирован", "в стадии формирования")))</f>
        <v/>
      </c>
      <c r="AL28" s="214" t="str">
        <f>IF('Социально-коммуникативное разви'!G29="","",IF('Социально-коммуникативное разви'!H29="","",IF('Социально-коммуникативное разви'!I29="","",IF('Социально-коммуникативное разви'!J29="","",IF('Социально-коммуникативное разви'!K29="","",IF('Социально-коммуникативное разви'!L29="","",IF('Социально-коммуникативное разви'!X29="","",IF('Познавательное развитие'!V29="","",IF('Художественно-эстетическое разв'!Z29="","",IF('Художественно-эстетическое разв'!AE29="","",('Социально-коммуникативное разви'!G29+'Социально-коммуникативное разви'!H29+'Социально-коммуникативное разви'!I29+'Социально-коммуникативное разви'!J29+'Социально-коммуникативное разви'!K29+'Социально-коммуникативное разви'!L29+'Социально-коммуникативное разви'!X29+'Познавательное развитие'!V29+'Художественно-эстетическое разв'!Z29+'Художественно-эстетическое разв'!AE29)/10))))))))))</f>
        <v/>
      </c>
      <c r="AM28" s="82" t="str">
        <f t="shared" si="1"/>
        <v/>
      </c>
      <c r="AN28" s="82" t="str">
        <f>IF('Социально-коммуникативное разви'!U29="","",IF('Социально-коммуникативное разви'!U29&gt;1.5,"сформирован",IF('Социально-коммуникативное разви'!U29&lt;0.5,"не сформирован", "в стадии формирования")))</f>
        <v/>
      </c>
      <c r="AO28" s="82" t="str">
        <f>IF('Социально-коммуникативное разви'!V29="","",IF('Социально-коммуникативное разви'!V29&gt;1.5,"сформирован",IF('Социально-коммуникативное разви'!V29&lt;0.5,"не сформирован", "в стадии формирования")))</f>
        <v/>
      </c>
      <c r="AP28" s="82" t="str">
        <f>IF('Социально-коммуникативное разви'!W29="","",IF('Социально-коммуникативное разви'!W29&gt;1.5,"сформирован",IF('Социально-коммуникативное разви'!W29&lt;0.5,"не сформирован", "в стадии формирования")))</f>
        <v/>
      </c>
      <c r="AQ28" s="82" t="str">
        <f>IF('Художественно-эстетическое разв'!Y29="","",IF('Художественно-эстетическое разв'!Y29&gt;1.5,"сформирован",IF('Художественно-эстетическое разв'!Y29&lt;0.5,"не сформирован", "в стадии формирования")))</f>
        <v/>
      </c>
      <c r="AR28" s="82" t="str">
        <f>IF('Художественно-эстетическое разв'!Z29="","",IF('Художественно-эстетическое разв'!Z29&gt;1.5,"сформирован",IF('Художественно-эстетическое разв'!Z29&lt;0.5,"не сформирован", "в стадии формирования")))</f>
        <v/>
      </c>
      <c r="AS28" s="214" t="str">
        <f>IF('Социально-коммуникативное разви'!U29="","",IF('Социально-коммуникативное разви'!V29="","",IF('Социально-коммуникативное разви'!W29="","",IF('Художественно-эстетическое разв'!AC29="","",IF('Художественно-эстетическое разв'!AD29="","",('Социально-коммуникативное разви'!U29+'Социально-коммуникативное разви'!V29+'Социально-коммуникативное разви'!W29+'Художественно-эстетическое разв'!AC29+'Художественно-эстетическое разв'!AD29)/5)))))</f>
        <v/>
      </c>
      <c r="AT28" s="82" t="str">
        <f t="shared" si="2"/>
        <v/>
      </c>
      <c r="AU28" s="82" t="str">
        <f>IF('Речевое развитие'!D28="","",IF('Речевое развитие'!D28&gt;1.5,"сформирован",IF('Речевое развитие'!D28&lt;0.5,"не сформирован", "в стадии формирования")))</f>
        <v/>
      </c>
      <c r="AV28" s="82" t="str">
        <f>IF('Речевое развитие'!E28="","",IF('Речевое развитие'!E28&gt;1.5,"сформирован",IF('Речевое развитие'!E28&lt;0.5,"не сформирован", "в стадии формирования")))</f>
        <v/>
      </c>
      <c r="AW28" s="82" t="str">
        <f>IF('Речевое развитие'!F28="","",IF('Речевое развитие'!F28&gt;1.5,"сформирован",IF('Речевое развитие'!F28&lt;0.5,"не сформирован", "в стадии формирования")))</f>
        <v/>
      </c>
      <c r="AX28" s="82" t="str">
        <f>IF('Речевое развитие'!G28="","",IF('Речевое развитие'!G28&gt;1.5,"сформирован",IF('Речевое развитие'!G28&lt;0.5,"не сформирован", "в стадии формирования")))</f>
        <v/>
      </c>
      <c r="AY28" s="82" t="str">
        <f>IF('Речевое развитие'!H28="","",IF('Речевое развитие'!H28&gt;1.5,"сформирован",IF('Речевое развитие'!H28&lt;0.5,"не сформирован", "в стадии формирования")))</f>
        <v/>
      </c>
      <c r="AZ28" s="82" t="str">
        <f>IF('Речевое развитие'!I28="","",IF('Речевое развитие'!I28&gt;1.5,"сформирован",IF('Речевое развитие'!I28&lt;0.5,"не сформирован", "в стадии формирования")))</f>
        <v/>
      </c>
      <c r="BA28" s="82" t="str">
        <f>IF('Речевое развитие'!J28="","",IF('Речевое развитие'!J28&gt;1.5,"сформирован",IF('Речевое развитие'!J28&lt;0.5,"не сформирован", "в стадии формирования")))</f>
        <v/>
      </c>
      <c r="BB28" s="82" t="str">
        <f>IF('Речевое развитие'!K28="","",IF('Речевое развитие'!K28&gt;1.5,"сформирован",IF('Речевое развитие'!K28&lt;0.5,"не сформирован", "в стадии формирования")))</f>
        <v/>
      </c>
      <c r="BC28" s="82" t="str">
        <f>IF('Речевое развитие'!L28="","",IF('Речевое развитие'!L28&gt;1.5,"сформирован",IF('Речевое развитие'!L28&lt;0.5,"не сформирован", "в стадии формирования")))</f>
        <v/>
      </c>
      <c r="BD28" s="82" t="str">
        <f>IF('Речевое развитие'!M28="","",IF('Речевое развитие'!M28&gt;1.5,"сформирован",IF('Речевое развитие'!M28&lt;0.5,"не сформирован", "в стадии формирования")))</f>
        <v/>
      </c>
      <c r="BE28" s="82" t="str">
        <f>IF('Речевое развитие'!N28="","",IF('Речевое развитие'!N28&gt;1.5,"сформирован",IF('Речевое развитие'!N28&lt;0.5,"не сформирован", "в стадии формирования")))</f>
        <v/>
      </c>
      <c r="BF28" s="214" t="str">
        <f>IF('Речевое развитие'!D28="","",IF('Речевое развитие'!E28="","",IF('Речевое развитие'!F28="","",IF('Речевое развитие'!G28="","",IF('Речевое развитие'!H28="","",IF('Речевое развитие'!I28="","",IF('Речевое развитие'!J28="","",IF('Речевое развитие'!K28="","",IF('Речевое развитие'!L28="","",IF('Речевое развитие'!M28="","",IF('Речевое развитие'!N28="","",('Речевое развитие'!D28+'Речевое развитие'!E28+'Речевое развитие'!F28+'Речевое развитие'!G28+'Речевое развитие'!H28+'Речевое развитие'!I28+'Речевое развитие'!J28+'Речевое развитие'!K28+'Речевое развитие'!L28+'Речевое развитие'!M28+'Речевое развитие'!N28)/11)))))))))))</f>
        <v/>
      </c>
      <c r="BG28" s="82" t="str">
        <f t="shared" si="3"/>
        <v/>
      </c>
      <c r="BH28" s="82" t="str">
        <f>IF('Художественно-эстетическое разв'!Y29="","",IF('Художественно-эстетическое разв'!Y29&gt;1.5,"сформирован",IF('Художественно-эстетическое разв'!Y29&lt;0.5,"не сформирован", "в стадии формирования")))</f>
        <v/>
      </c>
      <c r="BI28" s="82" t="str">
        <f>IF('Физическое развитие'!D28="","",IF('Физическое развитие'!D28&gt;1.5,"сформирован",IF('Физическое развитие'!D28&lt;0.5,"не сформирован", "в стадии формирования")))</f>
        <v/>
      </c>
      <c r="BJ28" s="82" t="str">
        <f>IF('Физическое развитие'!E28="","",IF('Физическое развитие'!E28&gt;1.5,"сформирован",IF('Физическое развитие'!E28&lt;0.5,"не сформирован", "в стадии формирования")))</f>
        <v/>
      </c>
      <c r="BK28" s="82" t="str">
        <f>IF('Физическое развитие'!F28="","",IF('Физическое развитие'!F28&gt;1.5,"сформирован",IF('Физическое развитие'!F28&lt;0.5,"не сформирован", "в стадии формирования")))</f>
        <v/>
      </c>
      <c r="BL28" s="82" t="str">
        <f>IF('Физическое развитие'!G28="","",IF('Физическое развитие'!G28&gt;1.5,"сформирован",IF('Физическое развитие'!G28&lt;0.5,"не сформирован", "в стадии формирования")))</f>
        <v/>
      </c>
      <c r="BM28" s="82" t="str">
        <f>IF('Физическое развитие'!H28="","",IF('Физическое развитие'!H28&gt;1.5,"сформирован",IF('Физическое развитие'!H28&lt;0.5,"не сформирован", "в стадии формирования")))</f>
        <v/>
      </c>
      <c r="BN28" s="82" t="str">
        <f>IF('Физическое развитие'!I28="","",IF('Физическое развитие'!I28&gt;1.5,"сформирован",IF('Физическое развитие'!I28&lt;0.5,"не сформирован", "в стадии формирования")))</f>
        <v/>
      </c>
      <c r="BO28" s="82" t="str">
        <f>IF('Физическое развитие'!J28="","",IF('Физическое развитие'!J28&gt;1.5,"сформирован",IF('Физическое развитие'!J28&lt;0.5,"не сформирован", "в стадии формирования")))</f>
        <v/>
      </c>
      <c r="BP28" s="82" t="str">
        <f>IF('Физическое развитие'!K28="","",IF('Физическое развитие'!K28&gt;1.5,"сформирован",IF('Физическое развитие'!K28&lt;0.5,"не сформирован", "в стадии формирования")))</f>
        <v/>
      </c>
      <c r="BQ28" s="82" t="str">
        <f>IF('Физическое развитие'!L28="","",IF('Физическое развитие'!L28&gt;1.5,"сформирован",IF('Физическое развитие'!L28&lt;0.5,"не сформирован", "в стадии формирования")))</f>
        <v/>
      </c>
      <c r="BR28" s="82" t="str">
        <f>IF('Физическое развитие'!M28="","",IF('Физическое развитие'!M28&gt;1.5,"сформирован",IF('Физическое развитие'!M28&lt;0.5,"не сформирован", "в стадии формирования")))</f>
        <v/>
      </c>
      <c r="BS28" s="82" t="str">
        <f>IF('Физическое развитие'!N28="","",IF('Физическое развитие'!N28&gt;1.5,"сформирован",IF('Физическое развитие'!N28&lt;0.5,"не сформирован", "в стадии формирования")))</f>
        <v/>
      </c>
      <c r="BT28" s="82" t="str">
        <f>IF('Физическое развитие'!O28="","",IF('Физическое развитие'!O28&gt;1.5,"сформирован",IF('Физическое развитие'!O28&lt;0.5,"не сформирован", "в стадии формирования")))</f>
        <v/>
      </c>
      <c r="BU28" s="82" t="str">
        <f>IF('Физическое развитие'!P28="","",IF('Физическое развитие'!P28&gt;1.5,"сформирован",IF('Физическое развитие'!P28&lt;0.5,"не сформирован", "в стадии формирования")))</f>
        <v/>
      </c>
      <c r="BV28" s="214" t="str">
        <f>IF('Художественно-эстетическое разв'!Y29="","",IF('Физическое развитие'!D28="","",IF('Физическое развитие'!E28="","",IF('Физическое развитие'!F28="","",IF('Физическое развитие'!H28="","",IF('Физическое развитие'!I28="","",IF('Физическое развитие'!J28="","",IF('Физическое развитие'!L28="","",IF('Физическое развитие'!M28="","",IF('Физическое развитие'!G28="","",IF('Физическое развитие'!N28="","",IF('Физическое развитие'!O28="","",IF('Физическое развитие'!P28="","",IF('Физическое развитие'!Q28="","",('Художественно-эстетическое разв'!Y29+'Физическое развитие'!D28+'Физическое развитие'!E28+'Физическое развитие'!F28+'Физическое развитие'!H28+'Физическое развитие'!I28+'Физическое развитие'!J28+'Физическое развитие'!L28+'Физическое развитие'!M28+'Физическое развитие'!G28+'Физическое развитие'!N28+'Физическое развитие'!O28+'Физическое развитие'!P28+'Физическое развитие'!Q28)/14))))))))))))))</f>
        <v/>
      </c>
      <c r="BW28" s="82" t="str">
        <f t="shared" si="4"/>
        <v/>
      </c>
      <c r="BX28" s="82" t="str">
        <f>IF('Социально-коммуникативное разви'!M29="","",IF('Социально-коммуникативное разви'!M29&gt;1.5,"сформирован",IF('Социально-коммуникативное разви'!M29&lt;0.5,"не сформирован", "в стадии формирования")))</f>
        <v/>
      </c>
      <c r="BY28" s="82" t="str">
        <f>IF('Социально-коммуникативное разви'!N29="","",IF('Социально-коммуникативное разви'!N29&gt;1.5,"сформирован",IF('Социально-коммуникативное разви'!N29&lt;0.5,"не сформирован", "в стадии формирования")))</f>
        <v/>
      </c>
      <c r="BZ28" s="82" t="str">
        <f>IF('Социально-коммуникативное разви'!O29="","",IF('Социально-коммуникативное разви'!O29&gt;1.5,"сформирован",IF('Социально-коммуникативное разви'!O29&lt;0.5,"не сформирован", "в стадии формирования")))</f>
        <v/>
      </c>
      <c r="CA28" s="82" t="str">
        <f>IF('Социально-коммуникативное разви'!P29="","",IF('Социально-коммуникативное разви'!P29&gt;1.5,"сформирован",IF('Социально-коммуникативное разви'!P29&lt;0.5,"не сформирован", "в стадии формирования")))</f>
        <v/>
      </c>
      <c r="CB28" s="82" t="str">
        <f>IF('Социально-коммуникативное разви'!Q29="","",IF('Социально-коммуникативное разви'!Q29&gt;1.5,"сформирован",IF('Социально-коммуникативное разви'!Q29&lt;0.5,"не сформирован", "в стадии формирования")))</f>
        <v/>
      </c>
      <c r="CC28" s="82" t="str">
        <f>IF('Социально-коммуникативное разви'!R29="","",IF('Социально-коммуникативное разви'!R29&gt;1.5,"сформирован",IF('Социально-коммуникативное разви'!R29&lt;0.5,"не сформирован", "в стадии формирования")))</f>
        <v/>
      </c>
      <c r="CD28" s="82" t="str">
        <f>IF('Социально-коммуникативное разви'!S29="","",IF('Социально-коммуникативное разви'!S29&gt;1.5,"сформирован",IF('Социально-коммуникативное разви'!S29&lt;0.5,"не сформирован", "в стадии формирования")))</f>
        <v/>
      </c>
      <c r="CE28" s="82" t="str">
        <f>IF('Социально-коммуникативное разви'!T29="","",IF('Социально-коммуникативное разви'!T29&gt;1.5,"сформирован",IF('Социально-коммуникативное разви'!T29&lt;0.5,"не сформирован", "в стадии формирования")))</f>
        <v/>
      </c>
      <c r="CF28" s="82" t="str">
        <f>IF('Социально-коммуникативное разви'!U29="","",IF('Социально-коммуникативное разви'!U29&gt;1.5,"сформирован",IF('Социально-коммуникативное разви'!U29&lt;0.5,"не сформирован", "в стадии формирования")))</f>
        <v/>
      </c>
      <c r="CG28" s="82" t="str">
        <f>IF('Социально-коммуникативное разви'!V29="","",IF('Социально-коммуникативное разви'!V29&gt;1.5,"сформирован",IF('Социально-коммуникативное разви'!V29&lt;0.5,"не сформирован", "в стадии формирования")))</f>
        <v/>
      </c>
      <c r="CH28" s="82" t="str">
        <f>IF('Социально-коммуникативное разви'!W29="","",IF('Социально-коммуникативное разви'!W29&gt;1.5,"сформирован",IF('Социально-коммуникативное разви'!W29&lt;0.5,"не сформирован", "в стадии формирования")))</f>
        <v/>
      </c>
      <c r="CI28" s="82" t="str">
        <f>IF('Социально-коммуникативное разви'!X29="","",IF('Социально-коммуникативное разви'!X29&gt;1.5,"сформирован",IF('Социально-коммуникативное разви'!X29&lt;0.5,"не сформирован", "в стадии формирования")))</f>
        <v/>
      </c>
      <c r="CJ28" s="82" t="str">
        <f>IF('Социально-коммуникативное разви'!Y29="","",IF('Социально-коммуникативное разви'!Y29&gt;1.5,"сформирован",IF('Социально-коммуникативное разви'!Y29&lt;0.5,"не сформирован", "в стадии формирования")))</f>
        <v/>
      </c>
      <c r="CK28" s="82" t="str">
        <f>IF('Социально-коммуникативное разви'!Z29="","",IF('Социально-коммуникативное разви'!Z29&gt;1.5,"сформирован",IF('Социально-коммуникативное разви'!Z29&lt;0.5,"не сформирован", "в стадии формирования")))</f>
        <v/>
      </c>
      <c r="CL28" s="82" t="str">
        <f>IF('Физическое развитие'!K28="","",IF('Физическое развитие'!K28&gt;1.5,"сформирован",IF('Физическое развитие'!K28&lt;0.5,"не сформирован", "в стадии формирования")))</f>
        <v/>
      </c>
      <c r="CM28" s="214" t="str">
        <f>IF('Социально-коммуникативное разви'!M29="","",IF('Социально-коммуникативное разви'!N29="","",IF('Социально-коммуникативное разви'!AI29="","",IF('Социально-коммуникативное разви'!AN29="","",IF('Социально-коммуникативное разви'!AO29="","",IF('Социально-коммуникативное разви'!AP29="","",IF('Социально-коммуникативное разви'!AQ29="","",IF('Социально-коммуникативное разви'!AR29="","",IF('Социально-коммуникативное разви'!AS29="","",IF('Социально-коммуникативное разви'!AT29="","",IF('Социально-коммуникативное разви'!AV29="","",IF('Социально-коммуникативное разви'!AW29="","",IF('Социально-коммуникативное разви'!AX29="","",IF('Социально-коммуникативное разви'!AY29="","",IF('Физическое развитие'!K28="","",('Социально-коммуникативное разви'!M29+'Социально-коммуникативное разви'!N29+'Социально-коммуникативное разви'!AI29+'Социально-коммуникативное разви'!AN29+'Социально-коммуникативное разви'!AO29+'Социально-коммуникативное разви'!AP29+'Социально-коммуникативное разви'!AQ29+'Социально-коммуникативное разви'!AR29+'Социально-коммуникативное разви'!AS29+'Социально-коммуникативное разви'!AT29+'Социально-коммуникативное разви'!AV29+'Социально-коммуникативное разви'!AW29+'Социально-коммуникативное разви'!AX29+'Социально-коммуникативное разви'!AY29+'Физическое развитие'!K28)/15)))))))))))))))</f>
        <v/>
      </c>
      <c r="CN28" s="82" t="str">
        <f t="shared" si="5"/>
        <v/>
      </c>
      <c r="CO28" s="82" t="str">
        <f>IF('Социально-коммуникативное разви'!D29="","",IF('Социально-коммуникативное разви'!D29&gt;1.5,"сформирован",IF('Социально-коммуникативное разви'!D29&lt;0.5,"не сформирован", "в стадии формирования")))</f>
        <v/>
      </c>
      <c r="CP28" s="82" t="str">
        <f>IF('Социально-коммуникативное разви'!E29="","",IF('Социально-коммуникативное разви'!E29&gt;1.5,"сформирован",IF('Социально-коммуникативное разви'!E29&lt;0.5,"не сформирован", "в стадии формирования")))</f>
        <v/>
      </c>
      <c r="CQ28" s="82" t="str">
        <f>IF('Социально-коммуникативное разви'!F29="","",IF('Социально-коммуникативное разви'!F29&gt;1.5,"сформирован",IF('Социально-коммуникативное разви'!F29&lt;0.5,"не сформирован", "в стадии формирования")))</f>
        <v/>
      </c>
      <c r="CR28" s="82" t="str">
        <f>IF('Социально-коммуникативное разви'!Q29="","",IF('Социально-коммуникативное разви'!Q29&gt;1.5,"сформирован",IF('Социально-коммуникативное разви'!Q29&lt;0.5,"не сформирован", "в стадии формирования")))</f>
        <v/>
      </c>
      <c r="CS28" s="82" t="str">
        <f>IF('Социально-коммуникативное разви'!R29="","",IF('Социально-коммуникативное разви'!R29&gt;1.5,"сформирован",IF('Социально-коммуникативное разви'!R29&lt;0.5,"не сформирован", "в стадии формирования")))</f>
        <v/>
      </c>
      <c r="CT28" s="82" t="str">
        <f>IF('Социально-коммуникативное разви'!S29="","",IF('Социально-коммуникативное разви'!S29&gt;1.5,"сформирован",IF('Социально-коммуникативное разви'!S29&lt;0.5,"не сформирован", "в стадии формирования")))</f>
        <v/>
      </c>
      <c r="CU28" s="82" t="str">
        <f>IF('Социально-коммуникативное разви'!T29="","",IF('Социально-коммуникативное разви'!T29&gt;1.5,"сформирован",IF('Социально-коммуникативное разви'!T29&lt;0.5,"не сформирован", "в стадии формирования")))</f>
        <v/>
      </c>
      <c r="CV28" s="82" t="str">
        <f>IF('Социально-коммуникативное разви'!Y29="","",IF('Социально-коммуникативное разви'!Y29&gt;1.5,"сформирован",IF('Социально-коммуникативное разви'!Y29&lt;0.5,"не сформирован", "в стадии формирования")))</f>
        <v/>
      </c>
      <c r="CW28" s="82" t="str">
        <f>IF('Социально-коммуникативное разви'!Z29="","",IF('Социально-коммуникативное разви'!Z29&gt;1.5,"сформирован",IF('Социально-коммуникативное разви'!Z29&lt;0.5,"не сформирован", "в стадии формирования")))</f>
        <v/>
      </c>
      <c r="CX28" s="82" t="str">
        <f>IF('Социально-коммуникативное разви'!AU29="","",IF('Социально-коммуникативное разви'!AU29&gt;1.5,"сформирован",IF('Социально-коммуникативное разви'!AU29&lt;0.5,"не сформирован", "в стадии формирования")))</f>
        <v/>
      </c>
      <c r="CY28" s="82" t="str">
        <f>IF('Социально-коммуникативное разви'!AZ29="","",IF('Социально-коммуникативное разви'!AZ29&gt;1.5,"сформирован",IF('Социально-коммуникативное разви'!AZ29&lt;0.5,"не сформирован", "в стадии формирования")))</f>
        <v/>
      </c>
      <c r="CZ28" s="82" t="str">
        <f>IF('Социально-коммуникативное разви'!BA29="","",IF('Социально-коммуникативное разви'!BA29&gt;1.5,"сформирован",IF('Социально-коммуникативное разви'!BA29&lt;0.5,"не сформирован", "в стадии формирования")))</f>
        <v/>
      </c>
      <c r="DA28" s="82" t="str">
        <f>IF('Социально-коммуникативное разви'!BB29="","",IF('Социально-коммуникативное разви'!BB29&gt;1.5,"сформирован",IF('Социально-коммуникативное разви'!BB29&lt;0.5,"не сформирован", "в стадии формирования")))</f>
        <v/>
      </c>
      <c r="DB28" s="82" t="str">
        <f>IF('Познавательное развитие'!G29="","",IF('Познавательное развитие'!G29&gt;1.5,"сформирован",IF('Познавательное развитие'!G29&lt;0.5,"не сформирован", "в стадии формирования")))</f>
        <v/>
      </c>
      <c r="DC28" s="82" t="str">
        <f>IF('Познавательное развитие'!H29="","",IF('Познавательное развитие'!H29&gt;1.5,"сформирован",IF('Познавательное развитие'!H29&lt;0.5,"не сформирован", "в стадии формирования")))</f>
        <v/>
      </c>
      <c r="DD28" s="82" t="str">
        <f>IF('Познавательное развитие'!T29="","",IF('Познавательное развитие'!T29&gt;1.5,"сформирован",IF('Познавательное развитие'!T29&lt;0.5,"не сформирован", "в стадии формирования")))</f>
        <v/>
      </c>
      <c r="DE28" s="82" t="str">
        <f>IF('Познавательное развитие'!U29="","",IF('Познавательное развитие'!U29&gt;1.5,"сформирован",IF('Познавательное развитие'!U29&lt;0.5,"не сформирован", "в стадии формирования")))</f>
        <v/>
      </c>
      <c r="DF28" s="82" t="str">
        <f>IF('Познавательное развитие'!W29="","",IF('Познавательное развитие'!W29&gt;1.5,"сформирован",IF('Познавательное развитие'!W29&lt;0.5,"не сформирован", "в стадии формирования")))</f>
        <v/>
      </c>
      <c r="DG28" s="82" t="str">
        <f>IF('Познавательное развитие'!X29="","",IF('Познавательное развитие'!X29&gt;1.5,"сформирован",IF('Познавательное развитие'!X29&lt;0.5,"не сформирован", "в стадии формирования")))</f>
        <v/>
      </c>
      <c r="DH28" s="82" t="str">
        <f>IF('Познавательное развитие'!AB29="","",IF('Познавательное развитие'!AB29&gt;1.5,"сформирован",IF('Познавательное развитие'!AB29&lt;0.5,"не сформирован", "в стадии формирования")))</f>
        <v/>
      </c>
      <c r="DI28" s="82" t="str">
        <f>IF('Познавательное развитие'!AC29="","",IF('Познавательное развитие'!AC29&gt;1.5,"сформирован",IF('Познавательное развитие'!AC29&lt;0.5,"не сформирован", "в стадии формирования")))</f>
        <v/>
      </c>
      <c r="DJ28" s="82" t="str">
        <f>IF('Познавательное развитие'!AD29="","",IF('Познавательное развитие'!AD29&gt;1.5,"сформирован",IF('Познавательное развитие'!AD29&lt;0.5,"не сформирован", "в стадии формирования")))</f>
        <v/>
      </c>
      <c r="DK28" s="82" t="str">
        <f>IF('Познавательное развитие'!AE29="","",IF('Познавательное развитие'!AE29&gt;1.5,"сформирован",IF('Познавательное развитие'!AE29&lt;0.5,"не сформирован", "в стадии формирования")))</f>
        <v/>
      </c>
      <c r="DL28" s="82" t="str">
        <f>IF('Познавательное развитие'!AF29="","",IF('Познавательное развитие'!AF29&gt;1.5,"сформирован",IF('Познавательное развитие'!AF29&lt;0.5,"не сформирован", "в стадии формирования")))</f>
        <v/>
      </c>
      <c r="DM28" s="82" t="str">
        <f>IF('Познавательное развитие'!AG29="","",IF('Познавательное развитие'!AG29&gt;1.5,"сформирован",IF('Познавательное развитие'!AG29&lt;0.5,"не сформирован", "в стадии формирования")))</f>
        <v/>
      </c>
      <c r="DN28" s="82" t="str">
        <f>IF('Познавательное развитие'!AI29="","",IF('Познавательное развитие'!AI29&gt;1.5,"сформирован",IF('Познавательное развитие'!AI29&lt;0.5,"не сформирован", "в стадии формирования")))</f>
        <v/>
      </c>
      <c r="DO28" s="82" t="str">
        <f>IF('Познавательное развитие'!AJ29="","",IF('Познавательное развитие'!AJ29&gt;1.5,"сформирован",IF('Познавательное развитие'!AJ29&lt;0.5,"не сформирован", "в стадии формирования")))</f>
        <v/>
      </c>
      <c r="DP28" s="82" t="str">
        <f>IF('Познавательное развитие'!AK29="","",IF('Познавательное развитие'!AK29&gt;1.5,"сформирован",IF('Познавательное развитие'!AK29&lt;0.5,"не сформирован", "в стадии формирования")))</f>
        <v/>
      </c>
      <c r="DQ28" s="82" t="str">
        <f>IF('Познавательное развитие'!AL29="","",IF('Познавательное развитие'!AL29&gt;1.5,"сформирован",IF('Познавательное развитие'!AL29&lt;0.5,"не сформирован", "в стадии формирования")))</f>
        <v/>
      </c>
      <c r="DR28" s="82" t="str">
        <f>IF('Речевое развитие'!Q28="","",IF('Речевое развитие'!Q28&gt;1.5,"сформирован",IF('Речевое развитие'!Q28&lt;0.5,"не сформирован", "в стадии формирования")))</f>
        <v/>
      </c>
      <c r="DS28" s="82" t="str">
        <f>IF('Речевое развитие'!R28="","",IF('Речевое развитие'!R28&gt;1.5,"сформирован",IF('Речевое развитие'!R28&lt;0.5,"не сформирован", "в стадии формирования")))</f>
        <v/>
      </c>
      <c r="DT28" s="82" t="str">
        <f>IF('Речевое развитие'!S28="","",IF('Речевое развитие'!S28&gt;1.5,"сформирован",IF('Речевое развитие'!S28&lt;0.5,"не сформирован", "в стадии формирования")))</f>
        <v/>
      </c>
      <c r="DU28" s="82" t="str">
        <f>IF('Речевое развитие'!T28="","",IF('Речевое развитие'!T28&gt;1.5,"сформирован",IF('Речевое развитие'!T28&lt;0.5,"не сформирован", "в стадии формирования")))</f>
        <v/>
      </c>
      <c r="DV28" s="82" t="str">
        <f>IF('Речевое развитие'!U28="","",IF('Речевое развитие'!U28&gt;1.5,"сформирован",IF('Речевое развитие'!U28&lt;0.5,"не сформирован", "в стадии формирования")))</f>
        <v/>
      </c>
      <c r="DW28" s="82" t="str">
        <f>IF('Художественно-эстетическое разв'!S29="","",IF('Художественно-эстетическое разв'!S29&gt;1.5,"сформирован",IF('Художественно-эстетическое разв'!S29&lt;0.5,"не сформирован", "в стадии формирования")))</f>
        <v/>
      </c>
      <c r="DX28" s="82" t="str">
        <f>IF('Художественно-эстетическое разв'!T29="","",IF('Художественно-эстетическое разв'!T29&gt;1.5,"сформирован",IF('Художественно-эстетическое разв'!T29&lt;0.5,"не сформирован", "в стадии формирования")))</f>
        <v/>
      </c>
      <c r="DY28" s="82" t="str">
        <f>IF('Физическое развитие'!T28="","",IF('Физическое развитие'!T28&gt;1.5,"сформирован",IF('Физическое развитие'!T28&lt;0.5,"не сформирован", "в стадии формирования")))</f>
        <v/>
      </c>
      <c r="DZ28" s="82" t="str">
        <f>IF('Физическое развитие'!U28="","",IF('Физическое развитие'!U28&gt;1.5,"сформирован",IF('Физическое развитие'!U28&lt;0.5,"не сформирован", "в стадии формирования")))</f>
        <v/>
      </c>
      <c r="EA28" s="82" t="str">
        <f>IF('Физическое развитие'!V28="","",IF('Физическое развитие'!V28&gt;1.5,"сформирован",IF('Физическое развитие'!V28&lt;0.5,"не сформирован", "в стадии формирования")))</f>
        <v/>
      </c>
      <c r="EB28" s="214" t="str">
        <f>IF('Социально-коммуникативное разви'!D29="","",IF('Социально-коммуникативное разви'!E29="","",IF('Социально-коммуникативное разви'!F29="","",IF('Социально-коммуникативное разви'!Q29="","",IF('Социально-коммуникативное разви'!R29="","",IF('Социально-коммуникативное разви'!S29="","",IF('Социально-коммуникативное разви'!T29="","",IF('Социально-коммуникативное разви'!Y29="","",IF('Социально-коммуникативное разви'!Z29="","",IF('Социально-коммуникативное разви'!AU29="","",IF('Социально-коммуникативное разви'!AZ29="","",IF('Социально-коммуникативное разви'!BA29="","",IF('Социально-коммуникативное разви'!BB29="","",IF('Познавательное развитие'!G29="","",IF('Познавательное развитие'!H29="","",IF('Познавательное развитие'!T29="","",IF('Познавательное развитие'!U29="","",IF('Познавательное развитие'!W29="","",IF('Познавательное развитие'!X29="","",IF('Познавательное развитие'!AB29="","",IF('Познавательное развитие'!AC29="","",IF('Познавательное развитие'!AD29="","",IF('Познавательное развитие'!AE29="","",IF('Познавательное развитие'!AF29="","",IF('Познавательное развитие'!AG29="","",IF('Познавательное развитие'!AI29="","",IF('Познавательное развитие'!AJ29="","",IF('Познавательное развитие'!AK29="","",IF('Познавательное развитие'!AL29="","",IF('Речевое развитие'!Q28="","",IF('Речевое развитие'!R28="","",IF('Речевое развитие'!S28="","",IF('Речевое развитие'!T28="","",IF('Речевое развитие'!U28="","",IF('Художественно-эстетическое разв'!S29="","",IF('Художественно-эстетическое разв'!T29="","",IF('Физическое развитие'!T28="","",IF('Физическое развитие'!U28="","",IF('Физическое развитие'!V28="","",('Социально-коммуникативное разви'!D29+'Социально-коммуникативное разви'!E29+'Социально-коммуникативное разви'!F29+'Социально-коммуникативное разви'!Q29+'Социально-коммуникативное разви'!R29+'Социально-коммуникативное разви'!S29+'Социально-коммуникативное разви'!T29+'Социально-коммуникативное разви'!Y29+'Социально-коммуникативное разви'!Z29+'Социально-коммуникативное разви'!AU29+'Социально-коммуникативное разви'!AZ29+'Социально-коммуникативное разви'!BA29+'Социально-коммуникативное разви'!BB29+'Познавательное развитие'!G29+'Познавательное развитие'!H29+'Познавательное развитие'!T29+'Познавательное развитие'!U29+'Познавательное развитие'!W29+'Познавательное развитие'!X29+'Познавательное развитие'!AB29+'Познавательное развитие'!AC29+'Познавательное развитие'!AD29+'Познавательное развитие'!AE29+'Познавательное развитие'!AF29+'Познавательное развитие'!AG29+'Познавательное развитие'!AI29+'Познавательное развитие'!AJ29+'Познавательное развитие'!AK29+'Познавательное развитие'!AL29+'Речевое развитие'!Q28+'Речевое развитие'!R28+'Речевое развитие'!S28+'Речевое развитие'!T28+'Речевое развитие'!U28+'Художественно-эстетическое разв'!S29+'Художественно-эстетическое разв'!T29+'Физическое развитие'!T28+'Физическое развитие'!U28+'Физическое развитие'!V28)/39)))))))))))))))))))))))))))))))))))))))</f>
        <v/>
      </c>
      <c r="EC28" s="82" t="str">
        <f t="shared" si="6"/>
        <v/>
      </c>
    </row>
    <row r="29" spans="1:133" x14ac:dyDescent="0.25">
      <c r="A29" s="89">
        <f>список!A27</f>
        <v>26</v>
      </c>
      <c r="B29" s="82" t="str">
        <f>IF(список!B27="","",список!B27)</f>
        <v/>
      </c>
      <c r="C29" s="82">
        <f>IF(список!C27="","",список!C27)</f>
        <v>0</v>
      </c>
      <c r="D29" s="82" t="str">
        <f>IF('Социально-коммуникативное разви'!AA30="","",IF('Социально-коммуникативное разви'!AA30&gt;1.5,"сформирован",IF('Социально-коммуникативное разви'!AA30&lt;0.5,"не сформирован", "в стадии формирования")))</f>
        <v/>
      </c>
      <c r="E29" s="82" t="str">
        <f>IF('Социально-коммуникативное разви'!AB30="","",IF('Социально-коммуникативное разви'!AB30&gt;1.5,"сформирован",IF('Социально-коммуникативное разви'!AB30&lt;0.5,"не сформирован", "в стадии формирования")))</f>
        <v/>
      </c>
      <c r="F29" s="82" t="str">
        <f>IF('Социально-коммуникативное разви'!AC30="","",IF('Социально-коммуникативное разви'!AC30&gt;1.5,"сформирован",IF('Социально-коммуникативное разви'!AC30&lt;0.5,"не сформирован", "в стадии формирования")))</f>
        <v/>
      </c>
      <c r="G29" s="82" t="str">
        <f>IF('Социально-коммуникативное разви'!AD30="","",IF('Социально-коммуникативное разви'!AD30&gt;1.5,"сформирован",IF('Социально-коммуникативное разви'!AD30&lt;0.5,"не сформирован", "в стадии формирования")))</f>
        <v/>
      </c>
      <c r="H29" s="82" t="str">
        <f>IF('Социально-коммуникативное разви'!AE30="","",IF('Социально-коммуникативное разви'!AE30&gt;1.5,"сформирован",IF('Социально-коммуникативное разви'!AE30&lt;0.5,"не сформирован", "в стадии формирования")))</f>
        <v/>
      </c>
      <c r="I29" s="82" t="str">
        <f>IF('Социально-коммуникативное разви'!AF30="","",IF('Социально-коммуникативное разви'!AF30&gt;1.5,"сформирован",IF('Социально-коммуникативное разви'!AF30&lt;0.5,"не сформирован", "в стадии формирования")))</f>
        <v/>
      </c>
      <c r="J29" s="82" t="str">
        <f>IF('Познавательное развитие'!D30="","",IF('Познавательное развитие'!D30&gt;1.5,"сформирован",IF('Познавательное развитие'!D30&lt;0.5,"не сформирован", "в стадии формирования")))</f>
        <v/>
      </c>
      <c r="K29" s="82" t="str">
        <f>IF('Познавательное развитие'!E30="","",IF('Познавательное развитие'!E30&gt;1.5,"сформирован",IF('Познавательное развитие'!E30&lt;0.5,"не сформирован", "в стадии формирования")))</f>
        <v/>
      </c>
      <c r="L29" s="82" t="str">
        <f>IF('Познавательное развитие'!F30="","",IF('Познавательное развитие'!F30&gt;1.5,"сформирован",IF('Познавательное развитие'!F30&lt;0.5,"не сформирован", "в стадии формирования")))</f>
        <v/>
      </c>
      <c r="M29" s="82" t="str">
        <f>IF('Познавательное развитие'!G30="","",IF('Познавательное развитие'!G30&gt;1.5,"сформирован",IF('Познавательное развитие'!G30&lt;0.5,"не сформирован", "в стадии формирования")))</f>
        <v/>
      </c>
      <c r="N29" s="82" t="str">
        <f>IF('Познавательное развитие'!H30="","",IF('Познавательное развитие'!H30&gt;1.5,"сформирован",IF('Познавательное развитие'!H30&lt;0.5,"не сформирован", "в стадии формирования")))</f>
        <v/>
      </c>
      <c r="O29" s="82" t="str">
        <f>IF('Познавательное развитие'!I30="","",IF('Познавательное развитие'!I30&gt;1.5,"сформирован",IF('Познавательное развитие'!I30&lt;0.5,"не сформирован", "в стадии формирования")))</f>
        <v/>
      </c>
      <c r="P29" s="82" t="str">
        <f>IF('Познавательное развитие'!J30="","",IF('Познавательное развитие'!J30&gt;1.5,"сформирован",IF('Познавательное развитие'!J30&lt;0.5,"не сформирован", "в стадии формирования")))</f>
        <v/>
      </c>
      <c r="Q29" s="82" t="str">
        <f>IF('Познавательное развитие'!K30="","",IF('Познавательное развитие'!K30&gt;1.5,"сформирован",IF('Познавательное развитие'!K30&lt;0.5,"не сформирован", "в стадии формирования")))</f>
        <v/>
      </c>
      <c r="R29" s="82" t="str">
        <f>IF('Художественно-эстетическое разв'!D30="","",IF('Художественно-эстетическое разв'!D30&gt;1.5,"сформирован",IF('Художественно-эстетическое разв'!D30&lt;0.5,"не сформирован", "в стадии формирования")))</f>
        <v/>
      </c>
      <c r="S29" s="82" t="str">
        <f>IF('Художественно-эстетическое разв'!E30="","",IF('Художественно-эстетическое разв'!E30&gt;1.5,"сформирован",IF('Художественно-эстетическое разв'!E30&lt;0.5,"не сформирован", "в стадии формирования")))</f>
        <v/>
      </c>
      <c r="T29" s="82" t="str">
        <f>IF('Художественно-эстетическое разв'!F30="","",IF('Художественно-эстетическое разв'!F30&gt;1.5,"сформирован",IF('Художественно-эстетическое разв'!F30&lt;0.5,"не сформирован", "в стадии формирования")))</f>
        <v/>
      </c>
      <c r="U29" s="82" t="str">
        <f>IF('Художественно-эстетическое разв'!G30="","",IF('Художественно-эстетическое разв'!G30&gt;1.5,"сформирован",IF('Художественно-эстетическое разв'!G30&lt;0.5,"не сформирован", "в стадии формирования")))</f>
        <v/>
      </c>
      <c r="V29" s="82" t="str">
        <f>IF('Художественно-эстетическое разв'!H31="","",IF('Художественно-эстетическое разв'!H31&gt;1.5,"сформирован",IF('Художественно-эстетическое разв'!H31&lt;0.5,"не сформирован", "в стадии формирования")))</f>
        <v/>
      </c>
      <c r="W29" s="82" t="str">
        <f>IF('Художественно-эстетическое разв'!I30="","",IF('Художественно-эстетическое разв'!I30&gt;1.5,"сформирован",IF('Художественно-эстетическое разв'!I30&lt;0.5,"не сформирован", "в стадии формирования")))</f>
        <v/>
      </c>
      <c r="X29" s="82" t="str">
        <f>IF('Художественно-эстетическое разв'!J30="","",IF('Художественно-эстетическое разв'!J30&gt;1.5,"сформирован",IF('Художественно-эстетическое разв'!J30&lt;0.5,"не сформирован", "в стадии формирования")))</f>
        <v/>
      </c>
      <c r="Y29" s="82" t="str">
        <f>IF('Физическое развитие'!W29="","",IF('Физическое развитие'!W29&gt;1.5,"сформирован",IF('Физическое развитие'!W29&lt;0.5,"не сформирован", "в стадии формирования")))</f>
        <v/>
      </c>
      <c r="Z29" s="214" t="str">
        <f>IF('Социально-коммуникативное разви'!AA30="","",IF('Социально-коммуникативное разви'!AF30="","",IF('Социально-коммуникативное разви'!AG30="","",IF('Социально-коммуникативное разви'!AH30="","",IF('Социально-коммуникативное разви'!AJ30="","",IF('Социально-коммуникативное разви'!AK30="","",IF('Познавательное развитие'!D30="","",IF('Познавательное развитие'!I30="","",IF('Познавательное развитие'!M30="","",IF('Познавательное развитие'!N30="","",IF('Познавательное развитие'!O30="","",IF('Познавательное развитие'!P30="","",IF('Познавательное развитие'!Q30="","",IF('Познавательное развитие'!Y30="","",IF('Художественно-эстетическое разв'!D30="","",IF('Художественно-эстетическое разв'!G30="","",IF('Художественно-эстетическое разв'!H30="","",IF('Художественно-эстетическое разв'!I30="","",IF('Физическое развитие'!W29="","",IF('Художественно-эстетическое разв'!L30="","",IF('Художественно-эстетическое разв'!M30="","",IF('Художественно-эстетическое разв'!U30="","",('Социально-коммуникативное разви'!AA30+'Социально-коммуникативное разви'!AF30+'Социально-коммуникативное разви'!AG30+'Социально-коммуникативное разви'!AH30+'Социально-коммуникативное разви'!AJ30+'Социально-коммуникативное разви'!AK30+'Познавательное развитие'!D30+'Познавательное развитие'!I30+'Познавательное развитие'!M30+'Познавательное развитие'!N30+'Познавательное развитие'!O30+'Познавательное развитие'!P30+'Познавательное развитие'!Q30+'Познавательное развитие'!Y30+'Художественно-эстетическое разв'!D30+'Художественно-эстетическое разв'!G30+'Художественно-эстетическое разв'!H30+'Художественно-эстетическое разв'!I30+'Художественно-эстетическое разв'!L30+'Художественно-эстетическое разв'!M30+'Художественно-эстетическое разв'!U30+'Физическое развитие'!W29)/22))))))))))))))))))))))</f>
        <v/>
      </c>
      <c r="AA29" s="82" t="str">
        <f t="shared" si="0"/>
        <v/>
      </c>
      <c r="AB29" s="82" t="str">
        <f>IF('Социально-коммуникативное разви'!G30="","",IF('Социально-коммуникативное разви'!G30&gt;1.5,"сформирован",IF('Социально-коммуникативное разви'!G30&lt;0.5,"не сформирован", "в стадии формирования")))</f>
        <v/>
      </c>
      <c r="AC29" s="82" t="str">
        <f>IF('Социально-коммуникативное разви'!H30="","",IF('Социально-коммуникативное разви'!H30&gt;1.5,"сформирован",IF('Социально-коммуникативное разви'!H30&lt;0.5,"не сформирован", "в стадии формирования")))</f>
        <v/>
      </c>
      <c r="AD29" s="82" t="str">
        <f>IF('Социально-коммуникативное разви'!I30="","",IF('Социально-коммуникативное разви'!I30&gt;1.5,"сформирован",IF('Социально-коммуникативное разви'!I30&lt;0.5,"не сформирован", "в стадии формирования")))</f>
        <v/>
      </c>
      <c r="AE29" s="82" t="str">
        <f>IF('Социально-коммуникативное разви'!J30="","",IF('Социально-коммуникативное разви'!J30&gt;1.5,"сформирован",IF('Социально-коммуникативное разви'!J30&lt;0.5,"не сформирован", "в стадии формирования")))</f>
        <v/>
      </c>
      <c r="AF29" s="82" t="str">
        <f>IF('Социально-коммуникативное разви'!K30="","",IF('Социально-коммуникативное разви'!K30&gt;1.5,"сформирован",IF('Социально-коммуникативное разви'!K30&lt;0.5,"не сформирован", "в стадии формирования")))</f>
        <v/>
      </c>
      <c r="AG29" s="82" t="str">
        <f>IF('Социально-коммуникативное разви'!L30="","",IF('Социально-коммуникативное разви'!L30&gt;1.5,"сформирован",IF('Социально-коммуникативное разви'!L30&lt;0.5,"не сформирован", "в стадии формирования")))</f>
        <v/>
      </c>
      <c r="AH29" s="82" t="str">
        <f>IF('Социально-коммуникативное разви'!M30="","",IF('Социально-коммуникативное разви'!M30&gt;1.5,"сформирован",IF('Социально-коммуникативное разви'!M30&lt;0.5,"не сформирован", "в стадии формирования")))</f>
        <v/>
      </c>
      <c r="AI29" s="82" t="str">
        <f>IF('Познавательное развитие'!V30="","",IF('Познавательное развитие'!V30&gt;1.5,"сформирован",IF('Познавательное развитие'!V30&lt;0.5,"не сформирован", "в стадии формирования")))</f>
        <v/>
      </c>
      <c r="AJ29" s="82" t="str">
        <f>IF('Художественно-эстетическое разв'!Z30="","",IF('Художественно-эстетическое разв'!Z30&gt;1.5,"сформирован",IF('Художественно-эстетическое разв'!Z30&lt;0.5,"не сформирован", "в стадии формирования")))</f>
        <v/>
      </c>
      <c r="AK29" s="82" t="str">
        <f>IF('Художественно-эстетическое разв'!AA30="","",IF('Художественно-эстетическое разв'!AA30&gt;1.5,"сформирован",IF('Художественно-эстетическое разв'!AA30&lt;0.5,"не сформирован", "в стадии формирования")))</f>
        <v/>
      </c>
      <c r="AL29" s="214" t="str">
        <f>IF('Социально-коммуникативное разви'!G30="","",IF('Социально-коммуникативное разви'!H30="","",IF('Социально-коммуникативное разви'!I30="","",IF('Социально-коммуникативное разви'!J30="","",IF('Социально-коммуникативное разви'!K30="","",IF('Социально-коммуникативное разви'!L30="","",IF('Социально-коммуникативное разви'!X30="","",IF('Познавательное развитие'!V30="","",IF('Художественно-эстетическое разв'!Z30="","",IF('Художественно-эстетическое разв'!AE30="","",('Социально-коммуникативное разви'!G30+'Социально-коммуникативное разви'!H30+'Социально-коммуникативное разви'!I30+'Социально-коммуникативное разви'!J30+'Социально-коммуникативное разви'!K30+'Социально-коммуникативное разви'!L30+'Социально-коммуникативное разви'!X30+'Познавательное развитие'!V30+'Художественно-эстетическое разв'!Z30+'Художественно-эстетическое разв'!AE30)/10))))))))))</f>
        <v/>
      </c>
      <c r="AM29" s="82" t="str">
        <f t="shared" si="1"/>
        <v/>
      </c>
      <c r="AN29" s="82" t="str">
        <f>IF('Социально-коммуникативное разви'!U30="","",IF('Социально-коммуникативное разви'!U30&gt;1.5,"сформирован",IF('Социально-коммуникативное разви'!U30&lt;0.5,"не сформирован", "в стадии формирования")))</f>
        <v/>
      </c>
      <c r="AO29" s="82" t="str">
        <f>IF('Социально-коммуникативное разви'!V30="","",IF('Социально-коммуникативное разви'!V30&gt;1.5,"сформирован",IF('Социально-коммуникативное разви'!V30&lt;0.5,"не сформирован", "в стадии формирования")))</f>
        <v/>
      </c>
      <c r="AP29" s="82" t="str">
        <f>IF('Социально-коммуникативное разви'!W30="","",IF('Социально-коммуникативное разви'!W30&gt;1.5,"сформирован",IF('Социально-коммуникативное разви'!W30&lt;0.5,"не сформирован", "в стадии формирования")))</f>
        <v/>
      </c>
      <c r="AQ29" s="82" t="str">
        <f>IF('Художественно-эстетическое разв'!Y30="","",IF('Художественно-эстетическое разв'!Y30&gt;1.5,"сформирован",IF('Художественно-эстетическое разв'!Y30&lt;0.5,"не сформирован", "в стадии формирования")))</f>
        <v/>
      </c>
      <c r="AR29" s="82" t="str">
        <f>IF('Художественно-эстетическое разв'!Z30="","",IF('Художественно-эстетическое разв'!Z30&gt;1.5,"сформирован",IF('Художественно-эстетическое разв'!Z30&lt;0.5,"не сформирован", "в стадии формирования")))</f>
        <v/>
      </c>
      <c r="AS29" s="214" t="str">
        <f>IF('Социально-коммуникативное разви'!U30="","",IF('Социально-коммуникативное разви'!V30="","",IF('Социально-коммуникативное разви'!W30="","",IF('Художественно-эстетическое разв'!AC30="","",IF('Художественно-эстетическое разв'!AD30="","",('Социально-коммуникативное разви'!U30+'Социально-коммуникативное разви'!V30+'Социально-коммуникативное разви'!W30+'Художественно-эстетическое разв'!AC30+'Художественно-эстетическое разв'!AD30)/5)))))</f>
        <v/>
      </c>
      <c r="AT29" s="82" t="str">
        <f t="shared" si="2"/>
        <v/>
      </c>
      <c r="AU29" s="82" t="str">
        <f>IF('Речевое развитие'!D29="","",IF('Речевое развитие'!D29&gt;1.5,"сформирован",IF('Речевое развитие'!D29&lt;0.5,"не сформирован", "в стадии формирования")))</f>
        <v/>
      </c>
      <c r="AV29" s="82" t="str">
        <f>IF('Речевое развитие'!E29="","",IF('Речевое развитие'!E29&gt;1.5,"сформирован",IF('Речевое развитие'!E29&lt;0.5,"не сформирован", "в стадии формирования")))</f>
        <v/>
      </c>
      <c r="AW29" s="82" t="str">
        <f>IF('Речевое развитие'!F29="","",IF('Речевое развитие'!F29&gt;1.5,"сформирован",IF('Речевое развитие'!F29&lt;0.5,"не сформирован", "в стадии формирования")))</f>
        <v/>
      </c>
      <c r="AX29" s="82" t="str">
        <f>IF('Речевое развитие'!G29="","",IF('Речевое развитие'!G29&gt;1.5,"сформирован",IF('Речевое развитие'!G29&lt;0.5,"не сформирован", "в стадии формирования")))</f>
        <v/>
      </c>
      <c r="AY29" s="82" t="str">
        <f>IF('Речевое развитие'!H29="","",IF('Речевое развитие'!H29&gt;1.5,"сформирован",IF('Речевое развитие'!H29&lt;0.5,"не сформирован", "в стадии формирования")))</f>
        <v/>
      </c>
      <c r="AZ29" s="82" t="str">
        <f>IF('Речевое развитие'!I29="","",IF('Речевое развитие'!I29&gt;1.5,"сформирован",IF('Речевое развитие'!I29&lt;0.5,"не сформирован", "в стадии формирования")))</f>
        <v/>
      </c>
      <c r="BA29" s="82" t="str">
        <f>IF('Речевое развитие'!J29="","",IF('Речевое развитие'!J29&gt;1.5,"сформирован",IF('Речевое развитие'!J29&lt;0.5,"не сформирован", "в стадии формирования")))</f>
        <v/>
      </c>
      <c r="BB29" s="82" t="str">
        <f>IF('Речевое развитие'!K29="","",IF('Речевое развитие'!K29&gt;1.5,"сформирован",IF('Речевое развитие'!K29&lt;0.5,"не сформирован", "в стадии формирования")))</f>
        <v/>
      </c>
      <c r="BC29" s="82" t="str">
        <f>IF('Речевое развитие'!L29="","",IF('Речевое развитие'!L29&gt;1.5,"сформирован",IF('Речевое развитие'!L29&lt;0.5,"не сформирован", "в стадии формирования")))</f>
        <v/>
      </c>
      <c r="BD29" s="82" t="str">
        <f>IF('Речевое развитие'!M29="","",IF('Речевое развитие'!M29&gt;1.5,"сформирован",IF('Речевое развитие'!M29&lt;0.5,"не сформирован", "в стадии формирования")))</f>
        <v/>
      </c>
      <c r="BE29" s="82" t="str">
        <f>IF('Речевое развитие'!N29="","",IF('Речевое развитие'!N29&gt;1.5,"сформирован",IF('Речевое развитие'!N29&lt;0.5,"не сформирован", "в стадии формирования")))</f>
        <v/>
      </c>
      <c r="BF29" s="214" t="str">
        <f>IF('Речевое развитие'!D29="","",IF('Речевое развитие'!E29="","",IF('Речевое развитие'!F29="","",IF('Речевое развитие'!G29="","",IF('Речевое развитие'!H29="","",IF('Речевое развитие'!I29="","",IF('Речевое развитие'!J29="","",IF('Речевое развитие'!K29="","",IF('Речевое развитие'!L29="","",IF('Речевое развитие'!M29="","",IF('Речевое развитие'!N29="","",('Речевое развитие'!D29+'Речевое развитие'!E29+'Речевое развитие'!F29+'Речевое развитие'!G29+'Речевое развитие'!H29+'Речевое развитие'!I29+'Речевое развитие'!J29+'Речевое развитие'!K29+'Речевое развитие'!L29+'Речевое развитие'!M29+'Речевое развитие'!N29)/11)))))))))))</f>
        <v/>
      </c>
      <c r="BG29" s="82" t="str">
        <f t="shared" si="3"/>
        <v/>
      </c>
      <c r="BH29" s="82" t="str">
        <f>IF('Художественно-эстетическое разв'!Y30="","",IF('Художественно-эстетическое разв'!Y30&gt;1.5,"сформирован",IF('Художественно-эстетическое разв'!Y30&lt;0.5,"не сформирован", "в стадии формирования")))</f>
        <v/>
      </c>
      <c r="BI29" s="82" t="str">
        <f>IF('Физическое развитие'!D29="","",IF('Физическое развитие'!D29&gt;1.5,"сформирован",IF('Физическое развитие'!D29&lt;0.5,"не сформирован", "в стадии формирования")))</f>
        <v/>
      </c>
      <c r="BJ29" s="82" t="str">
        <f>IF('Физическое развитие'!E29="","",IF('Физическое развитие'!E29&gt;1.5,"сформирован",IF('Физическое развитие'!E29&lt;0.5,"не сформирован", "в стадии формирования")))</f>
        <v/>
      </c>
      <c r="BK29" s="82" t="str">
        <f>IF('Физическое развитие'!F29="","",IF('Физическое развитие'!F29&gt;1.5,"сформирован",IF('Физическое развитие'!F29&lt;0.5,"не сформирован", "в стадии формирования")))</f>
        <v/>
      </c>
      <c r="BL29" s="82" t="str">
        <f>IF('Физическое развитие'!G29="","",IF('Физическое развитие'!G29&gt;1.5,"сформирован",IF('Физическое развитие'!G29&lt;0.5,"не сформирован", "в стадии формирования")))</f>
        <v/>
      </c>
      <c r="BM29" s="82" t="str">
        <f>IF('Физическое развитие'!H29="","",IF('Физическое развитие'!H29&gt;1.5,"сформирован",IF('Физическое развитие'!H29&lt;0.5,"не сформирован", "в стадии формирования")))</f>
        <v/>
      </c>
      <c r="BN29" s="82" t="str">
        <f>IF('Физическое развитие'!I29="","",IF('Физическое развитие'!I29&gt;1.5,"сформирован",IF('Физическое развитие'!I29&lt;0.5,"не сформирован", "в стадии формирования")))</f>
        <v/>
      </c>
      <c r="BO29" s="82" t="str">
        <f>IF('Физическое развитие'!J29="","",IF('Физическое развитие'!J29&gt;1.5,"сформирован",IF('Физическое развитие'!J29&lt;0.5,"не сформирован", "в стадии формирования")))</f>
        <v/>
      </c>
      <c r="BP29" s="82" t="str">
        <f>IF('Физическое развитие'!K29="","",IF('Физическое развитие'!K29&gt;1.5,"сформирован",IF('Физическое развитие'!K29&lt;0.5,"не сформирован", "в стадии формирования")))</f>
        <v/>
      </c>
      <c r="BQ29" s="82" t="str">
        <f>IF('Физическое развитие'!L29="","",IF('Физическое развитие'!L29&gt;1.5,"сформирован",IF('Физическое развитие'!L29&lt;0.5,"не сформирован", "в стадии формирования")))</f>
        <v/>
      </c>
      <c r="BR29" s="82" t="str">
        <f>IF('Физическое развитие'!M29="","",IF('Физическое развитие'!M29&gt;1.5,"сформирован",IF('Физическое развитие'!M29&lt;0.5,"не сформирован", "в стадии формирования")))</f>
        <v/>
      </c>
      <c r="BS29" s="82" t="str">
        <f>IF('Физическое развитие'!N29="","",IF('Физическое развитие'!N29&gt;1.5,"сформирован",IF('Физическое развитие'!N29&lt;0.5,"не сформирован", "в стадии формирования")))</f>
        <v/>
      </c>
      <c r="BT29" s="82" t="str">
        <f>IF('Физическое развитие'!O29="","",IF('Физическое развитие'!O29&gt;1.5,"сформирован",IF('Физическое развитие'!O29&lt;0.5,"не сформирован", "в стадии формирования")))</f>
        <v/>
      </c>
      <c r="BU29" s="82" t="str">
        <f>IF('Физическое развитие'!P29="","",IF('Физическое развитие'!P29&gt;1.5,"сформирован",IF('Физическое развитие'!P29&lt;0.5,"не сформирован", "в стадии формирования")))</f>
        <v/>
      </c>
      <c r="BV29" s="214" t="str">
        <f>IF('Художественно-эстетическое разв'!Y30="","",IF('Физическое развитие'!D29="","",IF('Физическое развитие'!E29="","",IF('Физическое развитие'!F29="","",IF('Физическое развитие'!H29="","",IF('Физическое развитие'!I29="","",IF('Физическое развитие'!J29="","",IF('Физическое развитие'!L29="","",IF('Физическое развитие'!M29="","",IF('Физическое развитие'!G29="","",IF('Физическое развитие'!N29="","",IF('Физическое развитие'!O29="","",IF('Физическое развитие'!P29="","",IF('Физическое развитие'!Q29="","",('Художественно-эстетическое разв'!Y30+'Физическое развитие'!D29+'Физическое развитие'!E29+'Физическое развитие'!F29+'Физическое развитие'!H29+'Физическое развитие'!I29+'Физическое развитие'!J29+'Физическое развитие'!L29+'Физическое развитие'!M29+'Физическое развитие'!G29+'Физическое развитие'!N29+'Физическое развитие'!O29+'Физическое развитие'!P29+'Физическое развитие'!Q29)/14))))))))))))))</f>
        <v/>
      </c>
      <c r="BW29" s="82" t="str">
        <f t="shared" si="4"/>
        <v/>
      </c>
      <c r="BX29" s="82" t="str">
        <f>IF('Социально-коммуникативное разви'!M30="","",IF('Социально-коммуникативное разви'!M30&gt;1.5,"сформирован",IF('Социально-коммуникативное разви'!M30&lt;0.5,"не сформирован", "в стадии формирования")))</f>
        <v/>
      </c>
      <c r="BY29" s="82" t="str">
        <f>IF('Социально-коммуникативное разви'!N30="","",IF('Социально-коммуникативное разви'!N30&gt;1.5,"сформирован",IF('Социально-коммуникативное разви'!N30&lt;0.5,"не сформирован", "в стадии формирования")))</f>
        <v/>
      </c>
      <c r="BZ29" s="82" t="str">
        <f>IF('Социально-коммуникативное разви'!O30="","",IF('Социально-коммуникативное разви'!O30&gt;1.5,"сформирован",IF('Социально-коммуникативное разви'!O30&lt;0.5,"не сформирован", "в стадии формирования")))</f>
        <v/>
      </c>
      <c r="CA29" s="82" t="str">
        <f>IF('Социально-коммуникативное разви'!P30="","",IF('Социально-коммуникативное разви'!P30&gt;1.5,"сформирован",IF('Социально-коммуникативное разви'!P30&lt;0.5,"не сформирован", "в стадии формирования")))</f>
        <v/>
      </c>
      <c r="CB29" s="82" t="str">
        <f>IF('Социально-коммуникативное разви'!Q30="","",IF('Социально-коммуникативное разви'!Q30&gt;1.5,"сформирован",IF('Социально-коммуникативное разви'!Q30&lt;0.5,"не сформирован", "в стадии формирования")))</f>
        <v/>
      </c>
      <c r="CC29" s="82" t="str">
        <f>IF('Социально-коммуникативное разви'!R30="","",IF('Социально-коммуникативное разви'!R30&gt;1.5,"сформирован",IF('Социально-коммуникативное разви'!R30&lt;0.5,"не сформирован", "в стадии формирования")))</f>
        <v/>
      </c>
      <c r="CD29" s="82" t="str">
        <f>IF('Социально-коммуникативное разви'!S30="","",IF('Социально-коммуникативное разви'!S30&gt;1.5,"сформирован",IF('Социально-коммуникативное разви'!S30&lt;0.5,"не сформирован", "в стадии формирования")))</f>
        <v/>
      </c>
      <c r="CE29" s="82" t="str">
        <f>IF('Социально-коммуникативное разви'!T30="","",IF('Социально-коммуникативное разви'!T30&gt;1.5,"сформирован",IF('Социально-коммуникативное разви'!T30&lt;0.5,"не сформирован", "в стадии формирования")))</f>
        <v/>
      </c>
      <c r="CF29" s="82" t="str">
        <f>IF('Социально-коммуникативное разви'!U30="","",IF('Социально-коммуникативное разви'!U30&gt;1.5,"сформирован",IF('Социально-коммуникативное разви'!U30&lt;0.5,"не сформирован", "в стадии формирования")))</f>
        <v/>
      </c>
      <c r="CG29" s="82" t="str">
        <f>IF('Социально-коммуникативное разви'!V30="","",IF('Социально-коммуникативное разви'!V30&gt;1.5,"сформирован",IF('Социально-коммуникативное разви'!V30&lt;0.5,"не сформирован", "в стадии формирования")))</f>
        <v/>
      </c>
      <c r="CH29" s="82" t="str">
        <f>IF('Социально-коммуникативное разви'!W30="","",IF('Социально-коммуникативное разви'!W30&gt;1.5,"сформирован",IF('Социально-коммуникативное разви'!W30&lt;0.5,"не сформирован", "в стадии формирования")))</f>
        <v/>
      </c>
      <c r="CI29" s="82" t="str">
        <f>IF('Социально-коммуникативное разви'!X30="","",IF('Социально-коммуникативное разви'!X30&gt;1.5,"сформирован",IF('Социально-коммуникативное разви'!X30&lt;0.5,"не сформирован", "в стадии формирования")))</f>
        <v/>
      </c>
      <c r="CJ29" s="82" t="str">
        <f>IF('Социально-коммуникативное разви'!Y30="","",IF('Социально-коммуникативное разви'!Y30&gt;1.5,"сформирован",IF('Социально-коммуникативное разви'!Y30&lt;0.5,"не сформирован", "в стадии формирования")))</f>
        <v/>
      </c>
      <c r="CK29" s="82" t="str">
        <f>IF('Социально-коммуникативное разви'!Z30="","",IF('Социально-коммуникативное разви'!Z30&gt;1.5,"сформирован",IF('Социально-коммуникативное разви'!Z30&lt;0.5,"не сформирован", "в стадии формирования")))</f>
        <v/>
      </c>
      <c r="CL29" s="82" t="str">
        <f>IF('Физическое развитие'!K29="","",IF('Физическое развитие'!K29&gt;1.5,"сформирован",IF('Физическое развитие'!K29&lt;0.5,"не сформирован", "в стадии формирования")))</f>
        <v/>
      </c>
      <c r="CM29" s="214" t="str">
        <f>IF('Социально-коммуникативное разви'!M30="","",IF('Социально-коммуникативное разви'!N30="","",IF('Социально-коммуникативное разви'!AI30="","",IF('Социально-коммуникативное разви'!AN30="","",IF('Социально-коммуникативное разви'!AO30="","",IF('Социально-коммуникативное разви'!AP30="","",IF('Социально-коммуникативное разви'!AQ30="","",IF('Социально-коммуникативное разви'!AR30="","",IF('Социально-коммуникативное разви'!AS30="","",IF('Социально-коммуникативное разви'!AT30="","",IF('Социально-коммуникативное разви'!AV30="","",IF('Социально-коммуникативное разви'!AW30="","",IF('Социально-коммуникативное разви'!AX30="","",IF('Социально-коммуникативное разви'!AY30="","",IF('Физическое развитие'!K29="","",('Социально-коммуникативное разви'!M30+'Социально-коммуникативное разви'!N30+'Социально-коммуникативное разви'!AI30+'Социально-коммуникативное разви'!AN30+'Социально-коммуникативное разви'!AO30+'Социально-коммуникативное разви'!AP30+'Социально-коммуникативное разви'!AQ30+'Социально-коммуникативное разви'!AR30+'Социально-коммуникативное разви'!AS30+'Социально-коммуникативное разви'!AT30+'Социально-коммуникативное разви'!AV30+'Социально-коммуникативное разви'!AW30+'Социально-коммуникативное разви'!AX30+'Социально-коммуникативное разви'!AY30+'Физическое развитие'!K29)/15)))))))))))))))</f>
        <v/>
      </c>
      <c r="CN29" s="82" t="str">
        <f t="shared" si="5"/>
        <v/>
      </c>
      <c r="CO29" s="82" t="str">
        <f>IF('Социально-коммуникативное разви'!D30="","",IF('Социально-коммуникативное разви'!D30&gt;1.5,"сформирован",IF('Социально-коммуникативное разви'!D30&lt;0.5,"не сформирован", "в стадии формирования")))</f>
        <v/>
      </c>
      <c r="CP29" s="82" t="str">
        <f>IF('Социально-коммуникативное разви'!E30="","",IF('Социально-коммуникативное разви'!E30&gt;1.5,"сформирован",IF('Социально-коммуникативное разви'!E30&lt;0.5,"не сформирован", "в стадии формирования")))</f>
        <v/>
      </c>
      <c r="CQ29" s="82" t="str">
        <f>IF('Социально-коммуникативное разви'!F30="","",IF('Социально-коммуникативное разви'!F30&gt;1.5,"сформирован",IF('Социально-коммуникативное разви'!F30&lt;0.5,"не сформирован", "в стадии формирования")))</f>
        <v/>
      </c>
      <c r="CR29" s="82" t="str">
        <f>IF('Социально-коммуникативное разви'!Q30="","",IF('Социально-коммуникативное разви'!Q30&gt;1.5,"сформирован",IF('Социально-коммуникативное разви'!Q30&lt;0.5,"не сформирован", "в стадии формирования")))</f>
        <v/>
      </c>
      <c r="CS29" s="82" t="str">
        <f>IF('Социально-коммуникативное разви'!R30="","",IF('Социально-коммуникативное разви'!R30&gt;1.5,"сформирован",IF('Социально-коммуникативное разви'!R30&lt;0.5,"не сформирован", "в стадии формирования")))</f>
        <v/>
      </c>
      <c r="CT29" s="82" t="str">
        <f>IF('Социально-коммуникативное разви'!S30="","",IF('Социально-коммуникативное разви'!S30&gt;1.5,"сформирован",IF('Социально-коммуникативное разви'!S30&lt;0.5,"не сформирован", "в стадии формирования")))</f>
        <v/>
      </c>
      <c r="CU29" s="82" t="str">
        <f>IF('Социально-коммуникативное разви'!T30="","",IF('Социально-коммуникативное разви'!T30&gt;1.5,"сформирован",IF('Социально-коммуникативное разви'!T30&lt;0.5,"не сформирован", "в стадии формирования")))</f>
        <v/>
      </c>
      <c r="CV29" s="82" t="str">
        <f>IF('Социально-коммуникативное разви'!Y30="","",IF('Социально-коммуникативное разви'!Y30&gt;1.5,"сформирован",IF('Социально-коммуникативное разви'!Y30&lt;0.5,"не сформирован", "в стадии формирования")))</f>
        <v/>
      </c>
      <c r="CW29" s="82" t="str">
        <f>IF('Социально-коммуникативное разви'!Z30="","",IF('Социально-коммуникативное разви'!Z30&gt;1.5,"сформирован",IF('Социально-коммуникативное разви'!Z30&lt;0.5,"не сформирован", "в стадии формирования")))</f>
        <v/>
      </c>
      <c r="CX29" s="82" t="str">
        <f>IF('Социально-коммуникативное разви'!AU30="","",IF('Социально-коммуникативное разви'!AU30&gt;1.5,"сформирован",IF('Социально-коммуникативное разви'!AU30&lt;0.5,"не сформирован", "в стадии формирования")))</f>
        <v/>
      </c>
      <c r="CY29" s="82" t="str">
        <f>IF('Социально-коммуникативное разви'!AZ30="","",IF('Социально-коммуникативное разви'!AZ30&gt;1.5,"сформирован",IF('Социально-коммуникативное разви'!AZ30&lt;0.5,"не сформирован", "в стадии формирования")))</f>
        <v/>
      </c>
      <c r="CZ29" s="82" t="str">
        <f>IF('Социально-коммуникативное разви'!BA30="","",IF('Социально-коммуникативное разви'!BA30&gt;1.5,"сформирован",IF('Социально-коммуникативное разви'!BA30&lt;0.5,"не сформирован", "в стадии формирования")))</f>
        <v/>
      </c>
      <c r="DA29" s="82" t="str">
        <f>IF('Социально-коммуникативное разви'!BB30="","",IF('Социально-коммуникативное разви'!BB30&gt;1.5,"сформирован",IF('Социально-коммуникативное разви'!BB30&lt;0.5,"не сформирован", "в стадии формирования")))</f>
        <v/>
      </c>
      <c r="DB29" s="82" t="str">
        <f>IF('Познавательное развитие'!G30="","",IF('Познавательное развитие'!G30&gt;1.5,"сформирован",IF('Познавательное развитие'!G30&lt;0.5,"не сформирован", "в стадии формирования")))</f>
        <v/>
      </c>
      <c r="DC29" s="82" t="str">
        <f>IF('Познавательное развитие'!H30="","",IF('Познавательное развитие'!H30&gt;1.5,"сформирован",IF('Познавательное развитие'!H30&lt;0.5,"не сформирован", "в стадии формирования")))</f>
        <v/>
      </c>
      <c r="DD29" s="82" t="str">
        <f>IF('Познавательное развитие'!T30="","",IF('Познавательное развитие'!T30&gt;1.5,"сформирован",IF('Познавательное развитие'!T30&lt;0.5,"не сформирован", "в стадии формирования")))</f>
        <v/>
      </c>
      <c r="DE29" s="82" t="str">
        <f>IF('Познавательное развитие'!U30="","",IF('Познавательное развитие'!U30&gt;1.5,"сформирован",IF('Познавательное развитие'!U30&lt;0.5,"не сформирован", "в стадии формирования")))</f>
        <v/>
      </c>
      <c r="DF29" s="82" t="str">
        <f>IF('Познавательное развитие'!W30="","",IF('Познавательное развитие'!W30&gt;1.5,"сформирован",IF('Познавательное развитие'!W30&lt;0.5,"не сформирован", "в стадии формирования")))</f>
        <v/>
      </c>
      <c r="DG29" s="82" t="str">
        <f>IF('Познавательное развитие'!X30="","",IF('Познавательное развитие'!X30&gt;1.5,"сформирован",IF('Познавательное развитие'!X30&lt;0.5,"не сформирован", "в стадии формирования")))</f>
        <v/>
      </c>
      <c r="DH29" s="82" t="str">
        <f>IF('Познавательное развитие'!AB30="","",IF('Познавательное развитие'!AB30&gt;1.5,"сформирован",IF('Познавательное развитие'!AB30&lt;0.5,"не сформирован", "в стадии формирования")))</f>
        <v/>
      </c>
      <c r="DI29" s="82" t="str">
        <f>IF('Познавательное развитие'!AC30="","",IF('Познавательное развитие'!AC30&gt;1.5,"сформирован",IF('Познавательное развитие'!AC30&lt;0.5,"не сформирован", "в стадии формирования")))</f>
        <v/>
      </c>
      <c r="DJ29" s="82" t="str">
        <f>IF('Познавательное развитие'!AD30="","",IF('Познавательное развитие'!AD30&gt;1.5,"сформирован",IF('Познавательное развитие'!AD30&lt;0.5,"не сформирован", "в стадии формирования")))</f>
        <v/>
      </c>
      <c r="DK29" s="82" t="str">
        <f>IF('Познавательное развитие'!AE30="","",IF('Познавательное развитие'!AE30&gt;1.5,"сформирован",IF('Познавательное развитие'!AE30&lt;0.5,"не сформирован", "в стадии формирования")))</f>
        <v/>
      </c>
      <c r="DL29" s="82" t="str">
        <f>IF('Познавательное развитие'!AF30="","",IF('Познавательное развитие'!AF30&gt;1.5,"сформирован",IF('Познавательное развитие'!AF30&lt;0.5,"не сформирован", "в стадии формирования")))</f>
        <v/>
      </c>
      <c r="DM29" s="82" t="str">
        <f>IF('Познавательное развитие'!AG30="","",IF('Познавательное развитие'!AG30&gt;1.5,"сформирован",IF('Познавательное развитие'!AG30&lt;0.5,"не сформирован", "в стадии формирования")))</f>
        <v/>
      </c>
      <c r="DN29" s="82" t="str">
        <f>IF('Познавательное развитие'!AI30="","",IF('Познавательное развитие'!AI30&gt;1.5,"сформирован",IF('Познавательное развитие'!AI30&lt;0.5,"не сформирован", "в стадии формирования")))</f>
        <v/>
      </c>
      <c r="DO29" s="82" t="str">
        <f>IF('Познавательное развитие'!AJ30="","",IF('Познавательное развитие'!AJ30&gt;1.5,"сформирован",IF('Познавательное развитие'!AJ30&lt;0.5,"не сформирован", "в стадии формирования")))</f>
        <v/>
      </c>
      <c r="DP29" s="82" t="str">
        <f>IF('Познавательное развитие'!AK30="","",IF('Познавательное развитие'!AK30&gt;1.5,"сформирован",IF('Познавательное развитие'!AK30&lt;0.5,"не сформирован", "в стадии формирования")))</f>
        <v/>
      </c>
      <c r="DQ29" s="82" t="str">
        <f>IF('Познавательное развитие'!AL30="","",IF('Познавательное развитие'!AL30&gt;1.5,"сформирован",IF('Познавательное развитие'!AL30&lt;0.5,"не сформирован", "в стадии формирования")))</f>
        <v/>
      </c>
      <c r="DR29" s="82" t="str">
        <f>IF('Речевое развитие'!Q29="","",IF('Речевое развитие'!Q29&gt;1.5,"сформирован",IF('Речевое развитие'!Q29&lt;0.5,"не сформирован", "в стадии формирования")))</f>
        <v/>
      </c>
      <c r="DS29" s="82" t="str">
        <f>IF('Речевое развитие'!R29="","",IF('Речевое развитие'!R29&gt;1.5,"сформирован",IF('Речевое развитие'!R29&lt;0.5,"не сформирован", "в стадии формирования")))</f>
        <v/>
      </c>
      <c r="DT29" s="82" t="str">
        <f>IF('Речевое развитие'!S29="","",IF('Речевое развитие'!S29&gt;1.5,"сформирован",IF('Речевое развитие'!S29&lt;0.5,"не сформирован", "в стадии формирования")))</f>
        <v/>
      </c>
      <c r="DU29" s="82" t="str">
        <f>IF('Речевое развитие'!T29="","",IF('Речевое развитие'!T29&gt;1.5,"сформирован",IF('Речевое развитие'!T29&lt;0.5,"не сформирован", "в стадии формирования")))</f>
        <v/>
      </c>
      <c r="DV29" s="82" t="str">
        <f>IF('Речевое развитие'!U29="","",IF('Речевое развитие'!U29&gt;1.5,"сформирован",IF('Речевое развитие'!U29&lt;0.5,"не сформирован", "в стадии формирования")))</f>
        <v/>
      </c>
      <c r="DW29" s="82" t="str">
        <f>IF('Художественно-эстетическое разв'!S30="","",IF('Художественно-эстетическое разв'!S30&gt;1.5,"сформирован",IF('Художественно-эстетическое разв'!S30&lt;0.5,"не сформирован", "в стадии формирования")))</f>
        <v/>
      </c>
      <c r="DX29" s="82" t="str">
        <f>IF('Художественно-эстетическое разв'!T30="","",IF('Художественно-эстетическое разв'!T30&gt;1.5,"сформирован",IF('Художественно-эстетическое разв'!T30&lt;0.5,"не сформирован", "в стадии формирования")))</f>
        <v/>
      </c>
      <c r="DY29" s="82" t="str">
        <f>IF('Физическое развитие'!T29="","",IF('Физическое развитие'!T29&gt;1.5,"сформирован",IF('Физическое развитие'!T29&lt;0.5,"не сформирован", "в стадии формирования")))</f>
        <v/>
      </c>
      <c r="DZ29" s="82" t="str">
        <f>IF('Физическое развитие'!U29="","",IF('Физическое развитие'!U29&gt;1.5,"сформирован",IF('Физическое развитие'!U29&lt;0.5,"не сформирован", "в стадии формирования")))</f>
        <v/>
      </c>
      <c r="EA29" s="82" t="str">
        <f>IF('Физическое развитие'!V29="","",IF('Физическое развитие'!V29&gt;1.5,"сформирован",IF('Физическое развитие'!V29&lt;0.5,"не сформирован", "в стадии формирования")))</f>
        <v/>
      </c>
      <c r="EB29" s="214" t="str">
        <f>IF('Социально-коммуникативное разви'!D30="","",IF('Социально-коммуникативное разви'!E30="","",IF('Социально-коммуникативное разви'!F30="","",IF('Социально-коммуникативное разви'!Q30="","",IF('Социально-коммуникативное разви'!R30="","",IF('Социально-коммуникативное разви'!S30="","",IF('Социально-коммуникативное разви'!T30="","",IF('Социально-коммуникативное разви'!Y30="","",IF('Социально-коммуникативное разви'!Z30="","",IF('Социально-коммуникативное разви'!AU30="","",IF('Социально-коммуникативное разви'!AZ30="","",IF('Социально-коммуникативное разви'!BA30="","",IF('Социально-коммуникативное разви'!BB30="","",IF('Познавательное развитие'!G30="","",IF('Познавательное развитие'!H30="","",IF('Познавательное развитие'!T30="","",IF('Познавательное развитие'!U30="","",IF('Познавательное развитие'!W30="","",IF('Познавательное развитие'!X30="","",IF('Познавательное развитие'!AB30="","",IF('Познавательное развитие'!AC30="","",IF('Познавательное развитие'!AD30="","",IF('Познавательное развитие'!AE30="","",IF('Познавательное развитие'!AF30="","",IF('Познавательное развитие'!AG30="","",IF('Познавательное развитие'!AI30="","",IF('Познавательное развитие'!AJ30="","",IF('Познавательное развитие'!AK30="","",IF('Познавательное развитие'!AL30="","",IF('Речевое развитие'!Q29="","",IF('Речевое развитие'!R29="","",IF('Речевое развитие'!S29="","",IF('Речевое развитие'!T29="","",IF('Речевое развитие'!U29="","",IF('Художественно-эстетическое разв'!S30="","",IF('Художественно-эстетическое разв'!T30="","",IF('Физическое развитие'!T29="","",IF('Физическое развитие'!U29="","",IF('Физическое развитие'!V29="","",('Социально-коммуникативное разви'!D30+'Социально-коммуникативное разви'!E30+'Социально-коммуникативное разви'!F30+'Социально-коммуникативное разви'!Q30+'Социально-коммуникативное разви'!R30+'Социально-коммуникативное разви'!S30+'Социально-коммуникативное разви'!T30+'Социально-коммуникативное разви'!Y30+'Социально-коммуникативное разви'!Z30+'Социально-коммуникативное разви'!AU30+'Социально-коммуникативное разви'!AZ30+'Социально-коммуникативное разви'!BA30+'Социально-коммуникативное разви'!BB30+'Познавательное развитие'!G30+'Познавательное развитие'!H30+'Познавательное развитие'!T30+'Познавательное развитие'!U30+'Познавательное развитие'!W30+'Познавательное развитие'!X30+'Познавательное развитие'!AB30+'Познавательное развитие'!AC30+'Познавательное развитие'!AD30+'Познавательное развитие'!AE30+'Познавательное развитие'!AF30+'Познавательное развитие'!AG30+'Познавательное развитие'!AI30+'Познавательное развитие'!AJ30+'Познавательное развитие'!AK30+'Познавательное развитие'!AL30+'Речевое развитие'!Q29+'Речевое развитие'!R29+'Речевое развитие'!S29+'Речевое развитие'!T29+'Речевое развитие'!U29+'Художественно-эстетическое разв'!S30+'Художественно-эстетическое разв'!T30+'Физическое развитие'!T29+'Физическое развитие'!U29+'Физическое развитие'!V29)/39)))))))))))))))))))))))))))))))))))))))</f>
        <v/>
      </c>
      <c r="EC29" s="82" t="str">
        <f t="shared" si="6"/>
        <v/>
      </c>
    </row>
    <row r="30" spans="1:133" x14ac:dyDescent="0.25">
      <c r="A30" s="89">
        <f>список!A28</f>
        <v>27</v>
      </c>
      <c r="B30" s="82" t="str">
        <f>IF(список!B28="","",список!B28)</f>
        <v/>
      </c>
      <c r="C30" s="82">
        <f>IF(список!C28="","",список!C28)</f>
        <v>0</v>
      </c>
      <c r="D30" s="82" t="str">
        <f>IF('Социально-коммуникативное разви'!AA31="","",IF('Социально-коммуникативное разви'!AA31&gt;1.5,"сформирован",IF('Социально-коммуникативное разви'!AA31&lt;0.5,"не сформирован", "в стадии формирования")))</f>
        <v/>
      </c>
      <c r="E30" s="82" t="str">
        <f>IF('Социально-коммуникативное разви'!AB31="","",IF('Социально-коммуникативное разви'!AB31&gt;1.5,"сформирован",IF('Социально-коммуникативное разви'!AB31&lt;0.5,"не сформирован", "в стадии формирования")))</f>
        <v/>
      </c>
      <c r="F30" s="82" t="str">
        <f>IF('Социально-коммуникативное разви'!AC31="","",IF('Социально-коммуникативное разви'!AC31&gt;1.5,"сформирован",IF('Социально-коммуникативное разви'!AC31&lt;0.5,"не сформирован", "в стадии формирования")))</f>
        <v/>
      </c>
      <c r="G30" s="82" t="str">
        <f>IF('Социально-коммуникативное разви'!AD31="","",IF('Социально-коммуникативное разви'!AD31&gt;1.5,"сформирован",IF('Социально-коммуникативное разви'!AD31&lt;0.5,"не сформирован", "в стадии формирования")))</f>
        <v/>
      </c>
      <c r="H30" s="82" t="str">
        <f>IF('Социально-коммуникативное разви'!AE31="","",IF('Социально-коммуникативное разви'!AE31&gt;1.5,"сформирован",IF('Социально-коммуникативное разви'!AE31&lt;0.5,"не сформирован", "в стадии формирования")))</f>
        <v/>
      </c>
      <c r="I30" s="82" t="str">
        <f>IF('Социально-коммуникативное разви'!AF31="","",IF('Социально-коммуникативное разви'!AF31&gt;1.5,"сформирован",IF('Социально-коммуникативное разви'!AF31&lt;0.5,"не сформирован", "в стадии формирования")))</f>
        <v/>
      </c>
      <c r="J30" s="82" t="str">
        <f>IF('Познавательное развитие'!D31="","",IF('Познавательное развитие'!D31&gt;1.5,"сформирован",IF('Познавательное развитие'!D31&lt;0.5,"не сформирован", "в стадии формирования")))</f>
        <v/>
      </c>
      <c r="K30" s="82" t="str">
        <f>IF('Познавательное развитие'!E31="","",IF('Познавательное развитие'!E31&gt;1.5,"сформирован",IF('Познавательное развитие'!E31&lt;0.5,"не сформирован", "в стадии формирования")))</f>
        <v/>
      </c>
      <c r="L30" s="82" t="str">
        <f>IF('Познавательное развитие'!F31="","",IF('Познавательное развитие'!F31&gt;1.5,"сформирован",IF('Познавательное развитие'!F31&lt;0.5,"не сформирован", "в стадии формирования")))</f>
        <v/>
      </c>
      <c r="M30" s="82" t="str">
        <f>IF('Познавательное развитие'!G31="","",IF('Познавательное развитие'!G31&gt;1.5,"сформирован",IF('Познавательное развитие'!G31&lt;0.5,"не сформирован", "в стадии формирования")))</f>
        <v/>
      </c>
      <c r="N30" s="82" t="str">
        <f>IF('Познавательное развитие'!H31="","",IF('Познавательное развитие'!H31&gt;1.5,"сформирован",IF('Познавательное развитие'!H31&lt;0.5,"не сформирован", "в стадии формирования")))</f>
        <v/>
      </c>
      <c r="O30" s="82" t="str">
        <f>IF('Познавательное развитие'!I31="","",IF('Познавательное развитие'!I31&gt;1.5,"сформирован",IF('Познавательное развитие'!I31&lt;0.5,"не сформирован", "в стадии формирования")))</f>
        <v/>
      </c>
      <c r="P30" s="82" t="str">
        <f>IF('Познавательное развитие'!J31="","",IF('Познавательное развитие'!J31&gt;1.5,"сформирован",IF('Познавательное развитие'!J31&lt;0.5,"не сформирован", "в стадии формирования")))</f>
        <v/>
      </c>
      <c r="Q30" s="82" t="str">
        <f>IF('Познавательное развитие'!K31="","",IF('Познавательное развитие'!K31&gt;1.5,"сформирован",IF('Познавательное развитие'!K31&lt;0.5,"не сформирован", "в стадии формирования")))</f>
        <v/>
      </c>
      <c r="R30" s="82" t="str">
        <f>IF('Художественно-эстетическое разв'!D31="","",IF('Художественно-эстетическое разв'!D31&gt;1.5,"сформирован",IF('Художественно-эстетическое разв'!D31&lt;0.5,"не сформирован", "в стадии формирования")))</f>
        <v/>
      </c>
      <c r="S30" s="82" t="str">
        <f>IF('Художественно-эстетическое разв'!E31="","",IF('Художественно-эстетическое разв'!E31&gt;1.5,"сформирован",IF('Художественно-эстетическое разв'!E31&lt;0.5,"не сформирован", "в стадии формирования")))</f>
        <v/>
      </c>
      <c r="T30" s="82" t="str">
        <f>IF('Художественно-эстетическое разв'!F31="","",IF('Художественно-эстетическое разв'!F31&gt;1.5,"сформирован",IF('Художественно-эстетическое разв'!F31&lt;0.5,"не сформирован", "в стадии формирования")))</f>
        <v/>
      </c>
      <c r="U30" s="82" t="str">
        <f>IF('Художественно-эстетическое разв'!G31="","",IF('Художественно-эстетическое разв'!G31&gt;1.5,"сформирован",IF('Художественно-эстетическое разв'!G31&lt;0.5,"не сформирован", "в стадии формирования")))</f>
        <v/>
      </c>
      <c r="V30" s="82" t="str">
        <f>IF('Художественно-эстетическое разв'!H31="","",IF('Художественно-эстетическое разв'!H31&gt;1.5,"сформирован",IF('Художественно-эстетическое разв'!H31&lt;0.5,"не сформирован", "в стадии формирования")))</f>
        <v/>
      </c>
      <c r="W30" s="82" t="str">
        <f>IF('Художественно-эстетическое разв'!I31="","",IF('Художественно-эстетическое разв'!I31&gt;1.5,"сформирован",IF('Художественно-эстетическое разв'!I31&lt;0.5,"не сформирован", "в стадии формирования")))</f>
        <v/>
      </c>
      <c r="X30" s="82" t="str">
        <f>IF('Художественно-эстетическое разв'!J31="","",IF('Художественно-эстетическое разв'!J31&gt;1.5,"сформирован",IF('Художественно-эстетическое разв'!J31&lt;0.5,"не сформирован", "в стадии формирования")))</f>
        <v/>
      </c>
      <c r="Y30" s="82" t="str">
        <f>IF('Физическое развитие'!W30="","",IF('Физическое развитие'!W30&gt;1.5,"сформирован",IF('Физическое развитие'!W30&lt;0.5,"не сформирован", "в стадии формирования")))</f>
        <v/>
      </c>
      <c r="Z30" s="214" t="str">
        <f>IF('Социально-коммуникативное разви'!AA31="","",IF('Социально-коммуникативное разви'!AF31="","",IF('Социально-коммуникативное разви'!AG31="","",IF('Социально-коммуникативное разви'!AH31="","",IF('Социально-коммуникативное разви'!AJ31="","",IF('Социально-коммуникативное разви'!AK31="","",IF('Познавательное развитие'!D31="","",IF('Познавательное развитие'!I31="","",IF('Познавательное развитие'!M31="","",IF('Познавательное развитие'!N31="","",IF('Познавательное развитие'!O31="","",IF('Познавательное развитие'!P31="","",IF('Познавательное развитие'!Q31="","",IF('Познавательное развитие'!Y31="","",IF('Художественно-эстетическое разв'!D31="","",IF('Художественно-эстетическое разв'!G31="","",IF('Художественно-эстетическое разв'!H31="","",IF('Художественно-эстетическое разв'!I31="","",IF('Физическое развитие'!W30="","",IF('Художественно-эстетическое разв'!L31="","",IF('Художественно-эстетическое разв'!M31="","",IF('Художественно-эстетическое разв'!U31="","",('Социально-коммуникативное разви'!AA31+'Социально-коммуникативное разви'!AF31+'Социально-коммуникативное разви'!AG31+'Социально-коммуникативное разви'!AH31+'Социально-коммуникативное разви'!AJ31+'Социально-коммуникативное разви'!AK31+'Познавательное развитие'!D31+'Познавательное развитие'!I31+'Познавательное развитие'!M31+'Познавательное развитие'!N31+'Познавательное развитие'!O31+'Познавательное развитие'!P31+'Познавательное развитие'!Q31+'Познавательное развитие'!Y31+'Художественно-эстетическое разв'!D31+'Художественно-эстетическое разв'!G31+'Художественно-эстетическое разв'!H31+'Художественно-эстетическое разв'!I31+'Художественно-эстетическое разв'!L31+'Художественно-эстетическое разв'!M31+'Художественно-эстетическое разв'!U31+'Физическое развитие'!W30)/22))))))))))))))))))))))</f>
        <v/>
      </c>
      <c r="AA30" s="82" t="str">
        <f t="shared" si="0"/>
        <v/>
      </c>
      <c r="AB30" s="82" t="str">
        <f>IF('Социально-коммуникативное разви'!G31="","",IF('Социально-коммуникативное разви'!G31&gt;1.5,"сформирован",IF('Социально-коммуникативное разви'!G31&lt;0.5,"не сформирован", "в стадии формирования")))</f>
        <v/>
      </c>
      <c r="AC30" s="82" t="str">
        <f>IF('Социально-коммуникативное разви'!H31="","",IF('Социально-коммуникативное разви'!H31&gt;1.5,"сформирован",IF('Социально-коммуникативное разви'!H31&lt;0.5,"не сформирован", "в стадии формирования")))</f>
        <v/>
      </c>
      <c r="AD30" s="82" t="str">
        <f>IF('Социально-коммуникативное разви'!I31="","",IF('Социально-коммуникативное разви'!I31&gt;1.5,"сформирован",IF('Социально-коммуникативное разви'!I31&lt;0.5,"не сформирован", "в стадии формирования")))</f>
        <v/>
      </c>
      <c r="AE30" s="82" t="str">
        <f>IF('Социально-коммуникативное разви'!J31="","",IF('Социально-коммуникативное разви'!J31&gt;1.5,"сформирован",IF('Социально-коммуникативное разви'!J31&lt;0.5,"не сформирован", "в стадии формирования")))</f>
        <v/>
      </c>
      <c r="AF30" s="82" t="str">
        <f>IF('Социально-коммуникативное разви'!K31="","",IF('Социально-коммуникативное разви'!K31&gt;1.5,"сформирован",IF('Социально-коммуникативное разви'!K31&lt;0.5,"не сформирован", "в стадии формирования")))</f>
        <v/>
      </c>
      <c r="AG30" s="82" t="str">
        <f>IF('Социально-коммуникативное разви'!L31="","",IF('Социально-коммуникативное разви'!L31&gt;1.5,"сформирован",IF('Социально-коммуникативное разви'!L31&lt;0.5,"не сформирован", "в стадии формирования")))</f>
        <v/>
      </c>
      <c r="AH30" s="82" t="str">
        <f>IF('Социально-коммуникативное разви'!M31="","",IF('Социально-коммуникативное разви'!M31&gt;1.5,"сформирован",IF('Социально-коммуникативное разви'!M31&lt;0.5,"не сформирован", "в стадии формирования")))</f>
        <v/>
      </c>
      <c r="AI30" s="82" t="str">
        <f>IF('Познавательное развитие'!V31="","",IF('Познавательное развитие'!V31&gt;1.5,"сформирован",IF('Познавательное развитие'!V31&lt;0.5,"не сформирован", "в стадии формирования")))</f>
        <v/>
      </c>
      <c r="AJ30" s="82" t="str">
        <f>IF('Художественно-эстетическое разв'!Z31="","",IF('Художественно-эстетическое разв'!Z31&gt;1.5,"сформирован",IF('Художественно-эстетическое разв'!Z31&lt;0.5,"не сформирован", "в стадии формирования")))</f>
        <v/>
      </c>
      <c r="AK30" s="82" t="str">
        <f>IF('Художественно-эстетическое разв'!AA31="","",IF('Художественно-эстетическое разв'!AA31&gt;1.5,"сформирован",IF('Художественно-эстетическое разв'!AA31&lt;0.5,"не сформирован", "в стадии формирования")))</f>
        <v/>
      </c>
      <c r="AL30" s="214" t="str">
        <f>IF('Социально-коммуникативное разви'!G31="","",IF('Социально-коммуникативное разви'!H31="","",IF('Социально-коммуникативное разви'!I31="","",IF('Социально-коммуникативное разви'!J31="","",IF('Социально-коммуникативное разви'!K31="","",IF('Социально-коммуникативное разви'!L31="","",IF('Социально-коммуникативное разви'!X31="","",IF('Познавательное развитие'!V31="","",IF('Художественно-эстетическое разв'!Z31="","",IF('Художественно-эстетическое разв'!AE31="","",('Социально-коммуникативное разви'!G31+'Социально-коммуникативное разви'!H31+'Социально-коммуникативное разви'!I31+'Социально-коммуникативное разви'!J31+'Социально-коммуникативное разви'!K31+'Социально-коммуникативное разви'!L31+'Социально-коммуникативное разви'!X31+'Познавательное развитие'!V31+'Художественно-эстетическое разв'!Z31+'Художественно-эстетическое разв'!AE31)/10))))))))))</f>
        <v/>
      </c>
      <c r="AM30" s="82" t="str">
        <f t="shared" si="1"/>
        <v/>
      </c>
      <c r="AN30" s="82" t="str">
        <f>IF('Социально-коммуникативное разви'!U31="","",IF('Социально-коммуникативное разви'!U31&gt;1.5,"сформирован",IF('Социально-коммуникативное разви'!U31&lt;0.5,"не сформирован", "в стадии формирования")))</f>
        <v/>
      </c>
      <c r="AO30" s="82" t="str">
        <f>IF('Социально-коммуникативное разви'!V31="","",IF('Социально-коммуникативное разви'!V31&gt;1.5,"сформирован",IF('Социально-коммуникативное разви'!V31&lt;0.5,"не сформирован", "в стадии формирования")))</f>
        <v/>
      </c>
      <c r="AP30" s="82" t="str">
        <f>IF('Социально-коммуникативное разви'!W31="","",IF('Социально-коммуникативное разви'!W31&gt;1.5,"сформирован",IF('Социально-коммуникативное разви'!W31&lt;0.5,"не сформирован", "в стадии формирования")))</f>
        <v/>
      </c>
      <c r="AQ30" s="82" t="str">
        <f>IF('Художественно-эстетическое разв'!Y31="","",IF('Художественно-эстетическое разв'!Y31&gt;1.5,"сформирован",IF('Художественно-эстетическое разв'!Y31&lt;0.5,"не сформирован", "в стадии формирования")))</f>
        <v/>
      </c>
      <c r="AR30" s="82" t="str">
        <f>IF('Художественно-эстетическое разв'!Z31="","",IF('Художественно-эстетическое разв'!Z31&gt;1.5,"сформирован",IF('Художественно-эстетическое разв'!Z31&lt;0.5,"не сформирован", "в стадии формирования")))</f>
        <v/>
      </c>
      <c r="AS30" s="214" t="str">
        <f>IF('Социально-коммуникативное разви'!U31="","",IF('Социально-коммуникативное разви'!V31="","",IF('Социально-коммуникативное разви'!W31="","",IF('Художественно-эстетическое разв'!AC31="","",IF('Художественно-эстетическое разв'!AD31="","",('Социально-коммуникативное разви'!U31+'Социально-коммуникативное разви'!V31+'Социально-коммуникативное разви'!W31+'Художественно-эстетическое разв'!AC31+'Художественно-эстетическое разв'!AD31)/5)))))</f>
        <v/>
      </c>
      <c r="AT30" s="82" t="str">
        <f t="shared" si="2"/>
        <v/>
      </c>
      <c r="AU30" s="82" t="str">
        <f>IF('Речевое развитие'!D30="","",IF('Речевое развитие'!D30&gt;1.5,"сформирован",IF('Речевое развитие'!D30&lt;0.5,"не сформирован", "в стадии формирования")))</f>
        <v/>
      </c>
      <c r="AV30" s="82" t="str">
        <f>IF('Речевое развитие'!E30="","",IF('Речевое развитие'!E30&gt;1.5,"сформирован",IF('Речевое развитие'!E30&lt;0.5,"не сформирован", "в стадии формирования")))</f>
        <v/>
      </c>
      <c r="AW30" s="82" t="str">
        <f>IF('Речевое развитие'!F30="","",IF('Речевое развитие'!F30&gt;1.5,"сформирован",IF('Речевое развитие'!F30&lt;0.5,"не сформирован", "в стадии формирования")))</f>
        <v/>
      </c>
      <c r="AX30" s="82" t="str">
        <f>IF('Речевое развитие'!G30="","",IF('Речевое развитие'!G30&gt;1.5,"сформирован",IF('Речевое развитие'!G30&lt;0.5,"не сформирован", "в стадии формирования")))</f>
        <v/>
      </c>
      <c r="AY30" s="82" t="str">
        <f>IF('Речевое развитие'!H30="","",IF('Речевое развитие'!H30&gt;1.5,"сформирован",IF('Речевое развитие'!H30&lt;0.5,"не сформирован", "в стадии формирования")))</f>
        <v/>
      </c>
      <c r="AZ30" s="82" t="str">
        <f>IF('Речевое развитие'!I30="","",IF('Речевое развитие'!I30&gt;1.5,"сформирован",IF('Речевое развитие'!I30&lt;0.5,"не сформирован", "в стадии формирования")))</f>
        <v/>
      </c>
      <c r="BA30" s="82" t="str">
        <f>IF('Речевое развитие'!J30="","",IF('Речевое развитие'!J30&gt;1.5,"сформирован",IF('Речевое развитие'!J30&lt;0.5,"не сформирован", "в стадии формирования")))</f>
        <v/>
      </c>
      <c r="BB30" s="82" t="str">
        <f>IF('Речевое развитие'!K30="","",IF('Речевое развитие'!K30&gt;1.5,"сформирован",IF('Речевое развитие'!K30&lt;0.5,"не сформирован", "в стадии формирования")))</f>
        <v/>
      </c>
      <c r="BC30" s="82" t="str">
        <f>IF('Речевое развитие'!L30="","",IF('Речевое развитие'!L30&gt;1.5,"сформирован",IF('Речевое развитие'!L30&lt;0.5,"не сформирован", "в стадии формирования")))</f>
        <v/>
      </c>
      <c r="BD30" s="82" t="str">
        <f>IF('Речевое развитие'!M30="","",IF('Речевое развитие'!M30&gt;1.5,"сформирован",IF('Речевое развитие'!M30&lt;0.5,"не сформирован", "в стадии формирования")))</f>
        <v/>
      </c>
      <c r="BE30" s="82" t="str">
        <f>IF('Речевое развитие'!N30="","",IF('Речевое развитие'!N30&gt;1.5,"сформирован",IF('Речевое развитие'!N30&lt;0.5,"не сформирован", "в стадии формирования")))</f>
        <v/>
      </c>
      <c r="BF30" s="214" t="str">
        <f>IF('Речевое развитие'!D30="","",IF('Речевое развитие'!E30="","",IF('Речевое развитие'!F30="","",IF('Речевое развитие'!G30="","",IF('Речевое развитие'!H30="","",IF('Речевое развитие'!I30="","",IF('Речевое развитие'!J30="","",IF('Речевое развитие'!K30="","",IF('Речевое развитие'!L30="","",IF('Речевое развитие'!M30="","",IF('Речевое развитие'!N30="","",('Речевое развитие'!D30+'Речевое развитие'!E30+'Речевое развитие'!F30+'Речевое развитие'!G30+'Речевое развитие'!H30+'Речевое развитие'!I30+'Речевое развитие'!J30+'Речевое развитие'!K30+'Речевое развитие'!L30+'Речевое развитие'!M30+'Речевое развитие'!N30)/11)))))))))))</f>
        <v/>
      </c>
      <c r="BG30" s="82" t="str">
        <f t="shared" si="3"/>
        <v/>
      </c>
      <c r="BH30" s="82" t="str">
        <f>IF('Художественно-эстетическое разв'!Y31="","",IF('Художественно-эстетическое разв'!Y31&gt;1.5,"сформирован",IF('Художественно-эстетическое разв'!Y31&lt;0.5,"не сформирован", "в стадии формирования")))</f>
        <v/>
      </c>
      <c r="BI30" s="82" t="str">
        <f>IF('Физическое развитие'!D30="","",IF('Физическое развитие'!D30&gt;1.5,"сформирован",IF('Физическое развитие'!D30&lt;0.5,"не сформирован", "в стадии формирования")))</f>
        <v/>
      </c>
      <c r="BJ30" s="82" t="str">
        <f>IF('Физическое развитие'!E30="","",IF('Физическое развитие'!E30&gt;1.5,"сформирован",IF('Физическое развитие'!E30&lt;0.5,"не сформирован", "в стадии формирования")))</f>
        <v/>
      </c>
      <c r="BK30" s="82" t="str">
        <f>IF('Физическое развитие'!F30="","",IF('Физическое развитие'!F30&gt;1.5,"сформирован",IF('Физическое развитие'!F30&lt;0.5,"не сформирован", "в стадии формирования")))</f>
        <v/>
      </c>
      <c r="BL30" s="82" t="str">
        <f>IF('Физическое развитие'!G30="","",IF('Физическое развитие'!G30&gt;1.5,"сформирован",IF('Физическое развитие'!G30&lt;0.5,"не сформирован", "в стадии формирования")))</f>
        <v/>
      </c>
      <c r="BM30" s="82" t="str">
        <f>IF('Физическое развитие'!H30="","",IF('Физическое развитие'!H30&gt;1.5,"сформирован",IF('Физическое развитие'!H30&lt;0.5,"не сформирован", "в стадии формирования")))</f>
        <v/>
      </c>
      <c r="BN30" s="82" t="str">
        <f>IF('Физическое развитие'!I30="","",IF('Физическое развитие'!I30&gt;1.5,"сформирован",IF('Физическое развитие'!I30&lt;0.5,"не сформирован", "в стадии формирования")))</f>
        <v/>
      </c>
      <c r="BO30" s="82" t="str">
        <f>IF('Физическое развитие'!J30="","",IF('Физическое развитие'!J30&gt;1.5,"сформирован",IF('Физическое развитие'!J30&lt;0.5,"не сформирован", "в стадии формирования")))</f>
        <v/>
      </c>
      <c r="BP30" s="82" t="str">
        <f>IF('Физическое развитие'!K30="","",IF('Физическое развитие'!K30&gt;1.5,"сформирован",IF('Физическое развитие'!K30&lt;0.5,"не сформирован", "в стадии формирования")))</f>
        <v/>
      </c>
      <c r="BQ30" s="82" t="str">
        <f>IF('Физическое развитие'!L30="","",IF('Физическое развитие'!L30&gt;1.5,"сформирован",IF('Физическое развитие'!L30&lt;0.5,"не сформирован", "в стадии формирования")))</f>
        <v/>
      </c>
      <c r="BR30" s="82" t="str">
        <f>IF('Физическое развитие'!M30="","",IF('Физическое развитие'!M30&gt;1.5,"сформирован",IF('Физическое развитие'!M30&lt;0.5,"не сформирован", "в стадии формирования")))</f>
        <v/>
      </c>
      <c r="BS30" s="82" t="str">
        <f>IF('Физическое развитие'!N30="","",IF('Физическое развитие'!N30&gt;1.5,"сформирован",IF('Физическое развитие'!N30&lt;0.5,"не сформирован", "в стадии формирования")))</f>
        <v/>
      </c>
      <c r="BT30" s="82" t="str">
        <f>IF('Физическое развитие'!O30="","",IF('Физическое развитие'!O30&gt;1.5,"сформирован",IF('Физическое развитие'!O30&lt;0.5,"не сформирован", "в стадии формирования")))</f>
        <v/>
      </c>
      <c r="BU30" s="82" t="str">
        <f>IF('Физическое развитие'!P30="","",IF('Физическое развитие'!P30&gt;1.5,"сформирован",IF('Физическое развитие'!P30&lt;0.5,"не сформирован", "в стадии формирования")))</f>
        <v/>
      </c>
      <c r="BV30" s="214" t="str">
        <f>IF('Художественно-эстетическое разв'!Y31="","",IF('Физическое развитие'!D30="","",IF('Физическое развитие'!E30="","",IF('Физическое развитие'!F30="","",IF('Физическое развитие'!H30="","",IF('Физическое развитие'!I30="","",IF('Физическое развитие'!J30="","",IF('Физическое развитие'!L30="","",IF('Физическое развитие'!M30="","",IF('Физическое развитие'!G30="","",IF('Физическое развитие'!N30="","",IF('Физическое развитие'!O30="","",IF('Физическое развитие'!P30="","",IF('Физическое развитие'!Q30="","",('Художественно-эстетическое разв'!Y31+'Физическое развитие'!D30+'Физическое развитие'!E30+'Физическое развитие'!F30+'Физическое развитие'!H30+'Физическое развитие'!I30+'Физическое развитие'!J30+'Физическое развитие'!L30+'Физическое развитие'!M30+'Физическое развитие'!G30+'Физическое развитие'!N30+'Физическое развитие'!O30+'Физическое развитие'!P30+'Физическое развитие'!Q30)/14))))))))))))))</f>
        <v/>
      </c>
      <c r="BW30" s="82" t="str">
        <f t="shared" si="4"/>
        <v/>
      </c>
      <c r="BX30" s="82" t="str">
        <f>IF('Социально-коммуникативное разви'!M31="","",IF('Социально-коммуникативное разви'!M31&gt;1.5,"сформирован",IF('Социально-коммуникативное разви'!M31&lt;0.5,"не сформирован", "в стадии формирования")))</f>
        <v/>
      </c>
      <c r="BY30" s="82" t="str">
        <f>IF('Социально-коммуникативное разви'!N31="","",IF('Социально-коммуникативное разви'!N31&gt;1.5,"сформирован",IF('Социально-коммуникативное разви'!N31&lt;0.5,"не сформирован", "в стадии формирования")))</f>
        <v/>
      </c>
      <c r="BZ30" s="82" t="str">
        <f>IF('Социально-коммуникативное разви'!O31="","",IF('Социально-коммуникативное разви'!O31&gt;1.5,"сформирован",IF('Социально-коммуникативное разви'!O31&lt;0.5,"не сформирован", "в стадии формирования")))</f>
        <v/>
      </c>
      <c r="CA30" s="82" t="str">
        <f>IF('Социально-коммуникативное разви'!P31="","",IF('Социально-коммуникативное разви'!P31&gt;1.5,"сформирован",IF('Социально-коммуникативное разви'!P31&lt;0.5,"не сформирован", "в стадии формирования")))</f>
        <v/>
      </c>
      <c r="CB30" s="82" t="str">
        <f>IF('Социально-коммуникативное разви'!Q31="","",IF('Социально-коммуникативное разви'!Q31&gt;1.5,"сформирован",IF('Социально-коммуникативное разви'!Q31&lt;0.5,"не сформирован", "в стадии формирования")))</f>
        <v/>
      </c>
      <c r="CC30" s="82" t="str">
        <f>IF('Социально-коммуникативное разви'!R31="","",IF('Социально-коммуникативное разви'!R31&gt;1.5,"сформирован",IF('Социально-коммуникативное разви'!R31&lt;0.5,"не сформирован", "в стадии формирования")))</f>
        <v/>
      </c>
      <c r="CD30" s="82" t="str">
        <f>IF('Социально-коммуникативное разви'!S31="","",IF('Социально-коммуникативное разви'!S31&gt;1.5,"сформирован",IF('Социально-коммуникативное разви'!S31&lt;0.5,"не сформирован", "в стадии формирования")))</f>
        <v/>
      </c>
      <c r="CE30" s="82" t="str">
        <f>IF('Социально-коммуникативное разви'!T31="","",IF('Социально-коммуникативное разви'!T31&gt;1.5,"сформирован",IF('Социально-коммуникативное разви'!T31&lt;0.5,"не сформирован", "в стадии формирования")))</f>
        <v/>
      </c>
      <c r="CF30" s="82" t="str">
        <f>IF('Социально-коммуникативное разви'!U31="","",IF('Социально-коммуникативное разви'!U31&gt;1.5,"сформирован",IF('Социально-коммуникативное разви'!U31&lt;0.5,"не сформирован", "в стадии формирования")))</f>
        <v/>
      </c>
      <c r="CG30" s="82" t="str">
        <f>IF('Социально-коммуникативное разви'!V31="","",IF('Социально-коммуникативное разви'!V31&gt;1.5,"сформирован",IF('Социально-коммуникативное разви'!V31&lt;0.5,"не сформирован", "в стадии формирования")))</f>
        <v/>
      </c>
      <c r="CH30" s="82" t="str">
        <f>IF('Социально-коммуникативное разви'!W31="","",IF('Социально-коммуникативное разви'!W31&gt;1.5,"сформирован",IF('Социально-коммуникативное разви'!W31&lt;0.5,"не сформирован", "в стадии формирования")))</f>
        <v/>
      </c>
      <c r="CI30" s="82" t="str">
        <f>IF('Социально-коммуникативное разви'!X31="","",IF('Социально-коммуникативное разви'!X31&gt;1.5,"сформирован",IF('Социально-коммуникативное разви'!X31&lt;0.5,"не сформирован", "в стадии формирования")))</f>
        <v/>
      </c>
      <c r="CJ30" s="82" t="str">
        <f>IF('Социально-коммуникативное разви'!Y31="","",IF('Социально-коммуникативное разви'!Y31&gt;1.5,"сформирован",IF('Социально-коммуникативное разви'!Y31&lt;0.5,"не сформирован", "в стадии формирования")))</f>
        <v/>
      </c>
      <c r="CK30" s="82" t="str">
        <f>IF('Социально-коммуникативное разви'!Z31="","",IF('Социально-коммуникативное разви'!Z31&gt;1.5,"сформирован",IF('Социально-коммуникативное разви'!Z31&lt;0.5,"не сформирован", "в стадии формирования")))</f>
        <v/>
      </c>
      <c r="CL30" s="82" t="str">
        <f>IF('Физическое развитие'!K30="","",IF('Физическое развитие'!K30&gt;1.5,"сформирован",IF('Физическое развитие'!K30&lt;0.5,"не сформирован", "в стадии формирования")))</f>
        <v/>
      </c>
      <c r="CM30" s="214" t="str">
        <f>IF('Социально-коммуникативное разви'!M31="","",IF('Социально-коммуникативное разви'!N31="","",IF('Социально-коммуникативное разви'!AI31="","",IF('Социально-коммуникативное разви'!AN31="","",IF('Социально-коммуникативное разви'!AO31="","",IF('Социально-коммуникативное разви'!AP31="","",IF('Социально-коммуникативное разви'!AQ31="","",IF('Социально-коммуникативное разви'!AR31="","",IF('Социально-коммуникативное разви'!AS31="","",IF('Социально-коммуникативное разви'!AT31="","",IF('Социально-коммуникативное разви'!AV31="","",IF('Социально-коммуникативное разви'!AW31="","",IF('Социально-коммуникативное разви'!AX31="","",IF('Социально-коммуникативное разви'!AY31="","",IF('Физическое развитие'!K30="","",('Социально-коммуникативное разви'!M31+'Социально-коммуникативное разви'!N31+'Социально-коммуникативное разви'!AI31+'Социально-коммуникативное разви'!AN31+'Социально-коммуникативное разви'!AO31+'Социально-коммуникативное разви'!AP31+'Социально-коммуникативное разви'!AQ31+'Социально-коммуникативное разви'!AR31+'Социально-коммуникативное разви'!AS31+'Социально-коммуникативное разви'!AT31+'Социально-коммуникативное разви'!AV31+'Социально-коммуникативное разви'!AW31+'Социально-коммуникативное разви'!AX31+'Социально-коммуникативное разви'!AY31+'Физическое развитие'!K30)/15)))))))))))))))</f>
        <v/>
      </c>
      <c r="CN30" s="82" t="str">
        <f t="shared" si="5"/>
        <v/>
      </c>
      <c r="CO30" s="82" t="str">
        <f>IF('Социально-коммуникативное разви'!D31="","",IF('Социально-коммуникативное разви'!D31&gt;1.5,"сформирован",IF('Социально-коммуникативное разви'!D31&lt;0.5,"не сформирован", "в стадии формирования")))</f>
        <v/>
      </c>
      <c r="CP30" s="82" t="str">
        <f>IF('Социально-коммуникативное разви'!E31="","",IF('Социально-коммуникативное разви'!E31&gt;1.5,"сформирован",IF('Социально-коммуникативное разви'!E31&lt;0.5,"не сформирован", "в стадии формирования")))</f>
        <v/>
      </c>
      <c r="CQ30" s="82" t="str">
        <f>IF('Социально-коммуникативное разви'!F31="","",IF('Социально-коммуникативное разви'!F31&gt;1.5,"сформирован",IF('Социально-коммуникативное разви'!F31&lt;0.5,"не сформирован", "в стадии формирования")))</f>
        <v/>
      </c>
      <c r="CR30" s="82" t="str">
        <f>IF('Социально-коммуникативное разви'!Q31="","",IF('Социально-коммуникативное разви'!Q31&gt;1.5,"сформирован",IF('Социально-коммуникативное разви'!Q31&lt;0.5,"не сформирован", "в стадии формирования")))</f>
        <v/>
      </c>
      <c r="CS30" s="82" t="str">
        <f>IF('Социально-коммуникативное разви'!R31="","",IF('Социально-коммуникативное разви'!R31&gt;1.5,"сформирован",IF('Социально-коммуникативное разви'!R31&lt;0.5,"не сформирован", "в стадии формирования")))</f>
        <v/>
      </c>
      <c r="CT30" s="82" t="str">
        <f>IF('Социально-коммуникативное разви'!S31="","",IF('Социально-коммуникативное разви'!S31&gt;1.5,"сформирован",IF('Социально-коммуникативное разви'!S31&lt;0.5,"не сформирован", "в стадии формирования")))</f>
        <v/>
      </c>
      <c r="CU30" s="82" t="str">
        <f>IF('Социально-коммуникативное разви'!T31="","",IF('Социально-коммуникативное разви'!T31&gt;1.5,"сформирован",IF('Социально-коммуникативное разви'!T31&lt;0.5,"не сформирован", "в стадии формирования")))</f>
        <v/>
      </c>
      <c r="CV30" s="82" t="str">
        <f>IF('Социально-коммуникативное разви'!Y31="","",IF('Социально-коммуникативное разви'!Y31&gt;1.5,"сформирован",IF('Социально-коммуникативное разви'!Y31&lt;0.5,"не сформирован", "в стадии формирования")))</f>
        <v/>
      </c>
      <c r="CW30" s="82" t="str">
        <f>IF('Социально-коммуникативное разви'!Z31="","",IF('Социально-коммуникативное разви'!Z31&gt;1.5,"сформирован",IF('Социально-коммуникативное разви'!Z31&lt;0.5,"не сформирован", "в стадии формирования")))</f>
        <v/>
      </c>
      <c r="CX30" s="82" t="str">
        <f>IF('Социально-коммуникативное разви'!AU31="","",IF('Социально-коммуникативное разви'!AU31&gt;1.5,"сформирован",IF('Социально-коммуникативное разви'!AU31&lt;0.5,"не сформирован", "в стадии формирования")))</f>
        <v/>
      </c>
      <c r="CY30" s="82" t="str">
        <f>IF('Социально-коммуникативное разви'!AZ31="","",IF('Социально-коммуникативное разви'!AZ31&gt;1.5,"сформирован",IF('Социально-коммуникативное разви'!AZ31&lt;0.5,"не сформирован", "в стадии формирования")))</f>
        <v/>
      </c>
      <c r="CZ30" s="82" t="str">
        <f>IF('Социально-коммуникативное разви'!BA31="","",IF('Социально-коммуникативное разви'!BA31&gt;1.5,"сформирован",IF('Социально-коммуникативное разви'!BA31&lt;0.5,"не сформирован", "в стадии формирования")))</f>
        <v/>
      </c>
      <c r="DA30" s="82" t="str">
        <f>IF('Социально-коммуникативное разви'!BB31="","",IF('Социально-коммуникативное разви'!BB31&gt;1.5,"сформирован",IF('Социально-коммуникативное разви'!BB31&lt;0.5,"не сформирован", "в стадии формирования")))</f>
        <v/>
      </c>
      <c r="DB30" s="82" t="str">
        <f>IF('Познавательное развитие'!G31="","",IF('Познавательное развитие'!G31&gt;1.5,"сформирован",IF('Познавательное развитие'!G31&lt;0.5,"не сформирован", "в стадии формирования")))</f>
        <v/>
      </c>
      <c r="DC30" s="82" t="str">
        <f>IF('Познавательное развитие'!H31="","",IF('Познавательное развитие'!H31&gt;1.5,"сформирован",IF('Познавательное развитие'!H31&lt;0.5,"не сформирован", "в стадии формирования")))</f>
        <v/>
      </c>
      <c r="DD30" s="82" t="str">
        <f>IF('Познавательное развитие'!T31="","",IF('Познавательное развитие'!T31&gt;1.5,"сформирован",IF('Познавательное развитие'!T31&lt;0.5,"не сформирован", "в стадии формирования")))</f>
        <v/>
      </c>
      <c r="DE30" s="82" t="str">
        <f>IF('Познавательное развитие'!U31="","",IF('Познавательное развитие'!U31&gt;1.5,"сформирован",IF('Познавательное развитие'!U31&lt;0.5,"не сформирован", "в стадии формирования")))</f>
        <v/>
      </c>
      <c r="DF30" s="82" t="str">
        <f>IF('Познавательное развитие'!W31="","",IF('Познавательное развитие'!W31&gt;1.5,"сформирован",IF('Познавательное развитие'!W31&lt;0.5,"не сформирован", "в стадии формирования")))</f>
        <v/>
      </c>
      <c r="DG30" s="82" t="str">
        <f>IF('Познавательное развитие'!X31="","",IF('Познавательное развитие'!X31&gt;1.5,"сформирован",IF('Познавательное развитие'!X31&lt;0.5,"не сформирован", "в стадии формирования")))</f>
        <v/>
      </c>
      <c r="DH30" s="82" t="str">
        <f>IF('Познавательное развитие'!AB31="","",IF('Познавательное развитие'!AB31&gt;1.5,"сформирован",IF('Познавательное развитие'!AB31&lt;0.5,"не сформирован", "в стадии формирования")))</f>
        <v/>
      </c>
      <c r="DI30" s="82" t="str">
        <f>IF('Познавательное развитие'!AC31="","",IF('Познавательное развитие'!AC31&gt;1.5,"сформирован",IF('Познавательное развитие'!AC31&lt;0.5,"не сформирован", "в стадии формирования")))</f>
        <v/>
      </c>
      <c r="DJ30" s="82" t="str">
        <f>IF('Познавательное развитие'!AD31="","",IF('Познавательное развитие'!AD31&gt;1.5,"сформирован",IF('Познавательное развитие'!AD31&lt;0.5,"не сформирован", "в стадии формирования")))</f>
        <v/>
      </c>
      <c r="DK30" s="82" t="str">
        <f>IF('Познавательное развитие'!AE31="","",IF('Познавательное развитие'!AE31&gt;1.5,"сформирован",IF('Познавательное развитие'!AE31&lt;0.5,"не сформирован", "в стадии формирования")))</f>
        <v/>
      </c>
      <c r="DL30" s="82" t="str">
        <f>IF('Познавательное развитие'!AF31="","",IF('Познавательное развитие'!AF31&gt;1.5,"сформирован",IF('Познавательное развитие'!AF31&lt;0.5,"не сформирован", "в стадии формирования")))</f>
        <v/>
      </c>
      <c r="DM30" s="82" t="str">
        <f>IF('Познавательное развитие'!AG31="","",IF('Познавательное развитие'!AG31&gt;1.5,"сформирован",IF('Познавательное развитие'!AG31&lt;0.5,"не сформирован", "в стадии формирования")))</f>
        <v/>
      </c>
      <c r="DN30" s="82" t="str">
        <f>IF('Познавательное развитие'!AI31="","",IF('Познавательное развитие'!AI31&gt;1.5,"сформирован",IF('Познавательное развитие'!AI31&lt;0.5,"не сформирован", "в стадии формирования")))</f>
        <v/>
      </c>
      <c r="DO30" s="82" t="str">
        <f>IF('Познавательное развитие'!AJ31="","",IF('Познавательное развитие'!AJ31&gt;1.5,"сформирован",IF('Познавательное развитие'!AJ31&lt;0.5,"не сформирован", "в стадии формирования")))</f>
        <v/>
      </c>
      <c r="DP30" s="82" t="str">
        <f>IF('Познавательное развитие'!AK31="","",IF('Познавательное развитие'!AK31&gt;1.5,"сформирован",IF('Познавательное развитие'!AK31&lt;0.5,"не сформирован", "в стадии формирования")))</f>
        <v/>
      </c>
      <c r="DQ30" s="82" t="str">
        <f>IF('Познавательное развитие'!AL31="","",IF('Познавательное развитие'!AL31&gt;1.5,"сформирован",IF('Познавательное развитие'!AL31&lt;0.5,"не сформирован", "в стадии формирования")))</f>
        <v/>
      </c>
      <c r="DR30" s="82" t="str">
        <f>IF('Речевое развитие'!Q30="","",IF('Речевое развитие'!Q30&gt;1.5,"сформирован",IF('Речевое развитие'!Q30&lt;0.5,"не сформирован", "в стадии формирования")))</f>
        <v/>
      </c>
      <c r="DS30" s="82" t="str">
        <f>IF('Речевое развитие'!R30="","",IF('Речевое развитие'!R30&gt;1.5,"сформирован",IF('Речевое развитие'!R30&lt;0.5,"не сформирован", "в стадии формирования")))</f>
        <v/>
      </c>
      <c r="DT30" s="82" t="str">
        <f>IF('Речевое развитие'!S30="","",IF('Речевое развитие'!S30&gt;1.5,"сформирован",IF('Речевое развитие'!S30&lt;0.5,"не сформирован", "в стадии формирования")))</f>
        <v/>
      </c>
      <c r="DU30" s="82" t="str">
        <f>IF('Речевое развитие'!T30="","",IF('Речевое развитие'!T30&gt;1.5,"сформирован",IF('Речевое развитие'!T30&lt;0.5,"не сформирован", "в стадии формирования")))</f>
        <v/>
      </c>
      <c r="DV30" s="82" t="str">
        <f>IF('Речевое развитие'!U30="","",IF('Речевое развитие'!U30&gt;1.5,"сформирован",IF('Речевое развитие'!U30&lt;0.5,"не сформирован", "в стадии формирования")))</f>
        <v/>
      </c>
      <c r="DW30" s="82" t="str">
        <f>IF('Художественно-эстетическое разв'!S31="","",IF('Художественно-эстетическое разв'!S31&gt;1.5,"сформирован",IF('Художественно-эстетическое разв'!S31&lt;0.5,"не сформирован", "в стадии формирования")))</f>
        <v/>
      </c>
      <c r="DX30" s="82" t="str">
        <f>IF('Художественно-эстетическое разв'!T31="","",IF('Художественно-эстетическое разв'!T31&gt;1.5,"сформирован",IF('Художественно-эстетическое разв'!T31&lt;0.5,"не сформирован", "в стадии формирования")))</f>
        <v/>
      </c>
      <c r="DY30" s="82" t="str">
        <f>IF('Физическое развитие'!T30="","",IF('Физическое развитие'!T30&gt;1.5,"сформирован",IF('Физическое развитие'!T30&lt;0.5,"не сформирован", "в стадии формирования")))</f>
        <v/>
      </c>
      <c r="DZ30" s="82" t="str">
        <f>IF('Физическое развитие'!U30="","",IF('Физическое развитие'!U30&gt;1.5,"сформирован",IF('Физическое развитие'!U30&lt;0.5,"не сформирован", "в стадии формирования")))</f>
        <v/>
      </c>
      <c r="EA30" s="82" t="str">
        <f>IF('Физическое развитие'!V30="","",IF('Физическое развитие'!V30&gt;1.5,"сформирован",IF('Физическое развитие'!V30&lt;0.5,"не сформирован", "в стадии формирования")))</f>
        <v/>
      </c>
      <c r="EB30" s="214" t="str">
        <f>IF('Социально-коммуникативное разви'!D31="","",IF('Социально-коммуникативное разви'!E31="","",IF('Социально-коммуникативное разви'!F31="","",IF('Социально-коммуникативное разви'!Q31="","",IF('Социально-коммуникативное разви'!R31="","",IF('Социально-коммуникативное разви'!S31="","",IF('Социально-коммуникативное разви'!T31="","",IF('Социально-коммуникативное разви'!Y31="","",IF('Социально-коммуникативное разви'!Z31="","",IF('Социально-коммуникативное разви'!AU31="","",IF('Социально-коммуникативное разви'!AZ31="","",IF('Социально-коммуникативное разви'!BA31="","",IF('Социально-коммуникативное разви'!BB31="","",IF('Познавательное развитие'!G31="","",IF('Познавательное развитие'!H31="","",IF('Познавательное развитие'!T31="","",IF('Познавательное развитие'!U31="","",IF('Познавательное развитие'!W31="","",IF('Познавательное развитие'!X31="","",IF('Познавательное развитие'!AB31="","",IF('Познавательное развитие'!AC31="","",IF('Познавательное развитие'!AD31="","",IF('Познавательное развитие'!AE31="","",IF('Познавательное развитие'!AF31="","",IF('Познавательное развитие'!AG31="","",IF('Познавательное развитие'!AI31="","",IF('Познавательное развитие'!AJ31="","",IF('Познавательное развитие'!AK31="","",IF('Познавательное развитие'!AL31="","",IF('Речевое развитие'!Q30="","",IF('Речевое развитие'!R30="","",IF('Речевое развитие'!S30="","",IF('Речевое развитие'!T30="","",IF('Речевое развитие'!U30="","",IF('Художественно-эстетическое разв'!S31="","",IF('Художественно-эстетическое разв'!T31="","",IF('Физическое развитие'!T30="","",IF('Физическое развитие'!U30="","",IF('Физическое развитие'!V30="","",('Социально-коммуникативное разви'!D31+'Социально-коммуникативное разви'!E31+'Социально-коммуникативное разви'!F31+'Социально-коммуникативное разви'!Q31+'Социально-коммуникативное разви'!R31+'Социально-коммуникативное разви'!S31+'Социально-коммуникативное разви'!T31+'Социально-коммуникативное разви'!Y31+'Социально-коммуникативное разви'!Z31+'Социально-коммуникативное разви'!AU31+'Социально-коммуникативное разви'!AZ31+'Социально-коммуникативное разви'!BA31+'Социально-коммуникативное разви'!BB31+'Познавательное развитие'!G31+'Познавательное развитие'!H31+'Познавательное развитие'!T31+'Познавательное развитие'!U31+'Познавательное развитие'!W31+'Познавательное развитие'!X31+'Познавательное развитие'!AB31+'Познавательное развитие'!AC31+'Познавательное развитие'!AD31+'Познавательное развитие'!AE31+'Познавательное развитие'!AF31+'Познавательное развитие'!AG31+'Познавательное развитие'!AI31+'Познавательное развитие'!AJ31+'Познавательное развитие'!AK31+'Познавательное развитие'!AL31+'Речевое развитие'!Q30+'Речевое развитие'!R30+'Речевое развитие'!S30+'Речевое развитие'!T30+'Речевое развитие'!U30+'Художественно-эстетическое разв'!S31+'Художественно-эстетическое разв'!T31+'Физическое развитие'!T30+'Физическое развитие'!U30+'Физическое развитие'!V30)/39)))))))))))))))))))))))))))))))))))))))</f>
        <v/>
      </c>
      <c r="EC30" s="82" t="str">
        <f t="shared" si="6"/>
        <v/>
      </c>
    </row>
    <row r="31" spans="1:133" x14ac:dyDescent="0.25">
      <c r="A31" s="89">
        <f>список!A29</f>
        <v>28</v>
      </c>
      <c r="B31" s="82" t="str">
        <f>IF(список!B29="","",список!B29)</f>
        <v/>
      </c>
      <c r="C31" s="82">
        <f>IF(список!C29="","",список!C29)</f>
        <v>0</v>
      </c>
      <c r="D31" s="82" t="str">
        <f>IF('Социально-коммуникативное разви'!AA32="","",IF('Социально-коммуникативное разви'!AA32&gt;1.5,"сформирован",IF('Социально-коммуникативное разви'!AA32&lt;0.5,"не сформирован", "в стадии формирования")))</f>
        <v/>
      </c>
      <c r="E31" s="82" t="str">
        <f>IF('Социально-коммуникативное разви'!AB32="","",IF('Социально-коммуникативное разви'!AB32&gt;1.5,"сформирован",IF('Социально-коммуникативное разви'!AB32&lt;0.5,"не сформирован", "в стадии формирования")))</f>
        <v/>
      </c>
      <c r="F31" s="82" t="str">
        <f>IF('Социально-коммуникативное разви'!AC32="","",IF('Социально-коммуникативное разви'!AC32&gt;1.5,"сформирован",IF('Социально-коммуникативное разви'!AC32&lt;0.5,"не сформирован", "в стадии формирования")))</f>
        <v/>
      </c>
      <c r="G31" s="82" t="str">
        <f>IF('Социально-коммуникативное разви'!AD32="","",IF('Социально-коммуникативное разви'!AD32&gt;1.5,"сформирован",IF('Социально-коммуникативное разви'!AD32&lt;0.5,"не сформирован", "в стадии формирования")))</f>
        <v/>
      </c>
      <c r="H31" s="82" t="str">
        <f>IF('Социально-коммуникативное разви'!AE32="","",IF('Социально-коммуникативное разви'!AE32&gt;1.5,"сформирован",IF('Социально-коммуникативное разви'!AE32&lt;0.5,"не сформирован", "в стадии формирования")))</f>
        <v/>
      </c>
      <c r="I31" s="82" t="str">
        <f>IF('Социально-коммуникативное разви'!AF32="","",IF('Социально-коммуникативное разви'!AF32&gt;1.5,"сформирован",IF('Социально-коммуникативное разви'!AF32&lt;0.5,"не сформирован", "в стадии формирования")))</f>
        <v/>
      </c>
      <c r="J31" s="82" t="str">
        <f>IF('Познавательное развитие'!D32="","",IF('Познавательное развитие'!D32&gt;1.5,"сформирован",IF('Познавательное развитие'!D32&lt;0.5,"не сформирован", "в стадии формирования")))</f>
        <v/>
      </c>
      <c r="K31" s="82" t="str">
        <f>IF('Познавательное развитие'!E32="","",IF('Познавательное развитие'!E32&gt;1.5,"сформирован",IF('Познавательное развитие'!E32&lt;0.5,"не сформирован", "в стадии формирования")))</f>
        <v/>
      </c>
      <c r="L31" s="82" t="str">
        <f>IF('Познавательное развитие'!F32="","",IF('Познавательное развитие'!F32&gt;1.5,"сформирован",IF('Познавательное развитие'!F32&lt;0.5,"не сформирован", "в стадии формирования")))</f>
        <v/>
      </c>
      <c r="M31" s="82" t="str">
        <f>IF('Познавательное развитие'!G32="","",IF('Познавательное развитие'!G32&gt;1.5,"сформирован",IF('Познавательное развитие'!G32&lt;0.5,"не сформирован", "в стадии формирования")))</f>
        <v/>
      </c>
      <c r="N31" s="82" t="str">
        <f>IF('Познавательное развитие'!H32="","",IF('Познавательное развитие'!H32&gt;1.5,"сформирован",IF('Познавательное развитие'!H32&lt;0.5,"не сформирован", "в стадии формирования")))</f>
        <v/>
      </c>
      <c r="O31" s="82" t="str">
        <f>IF('Познавательное развитие'!I32="","",IF('Познавательное развитие'!I32&gt;1.5,"сформирован",IF('Познавательное развитие'!I32&lt;0.5,"не сформирован", "в стадии формирования")))</f>
        <v/>
      </c>
      <c r="P31" s="82" t="str">
        <f>IF('Познавательное развитие'!J32="","",IF('Познавательное развитие'!J32&gt;1.5,"сформирован",IF('Познавательное развитие'!J32&lt;0.5,"не сформирован", "в стадии формирования")))</f>
        <v/>
      </c>
      <c r="Q31" s="82" t="str">
        <f>IF('Познавательное развитие'!K32="","",IF('Познавательное развитие'!K32&gt;1.5,"сформирован",IF('Познавательное развитие'!K32&lt;0.5,"не сформирован", "в стадии формирования")))</f>
        <v/>
      </c>
      <c r="R31" s="82" t="str">
        <f>IF('Художественно-эстетическое разв'!D32="","",IF('Художественно-эстетическое разв'!D32&gt;1.5,"сформирован",IF('Художественно-эстетическое разв'!D32&lt;0.5,"не сформирован", "в стадии формирования")))</f>
        <v/>
      </c>
      <c r="S31" s="82" t="str">
        <f>IF('Художественно-эстетическое разв'!E32="","",IF('Художественно-эстетическое разв'!E32&gt;1.5,"сформирован",IF('Художественно-эстетическое разв'!E32&lt;0.5,"не сформирован", "в стадии формирования")))</f>
        <v/>
      </c>
      <c r="T31" s="82" t="str">
        <f>IF('Художественно-эстетическое разв'!F32="","",IF('Художественно-эстетическое разв'!F32&gt;1.5,"сформирован",IF('Художественно-эстетическое разв'!F32&lt;0.5,"не сформирован", "в стадии формирования")))</f>
        <v/>
      </c>
      <c r="U31" s="82" t="str">
        <f>IF('Художественно-эстетическое разв'!G32="","",IF('Художественно-эстетическое разв'!G32&gt;1.5,"сформирован",IF('Художественно-эстетическое разв'!G32&lt;0.5,"не сформирован", "в стадии формирования")))</f>
        <v/>
      </c>
      <c r="V31" s="82" t="str">
        <f>IF('Художественно-эстетическое разв'!H32="","",IF('Художественно-эстетическое разв'!H32&gt;1.5,"сформирован",IF('Художественно-эстетическое разв'!H32&lt;0.5,"не сформирован", "в стадии формирования")))</f>
        <v/>
      </c>
      <c r="W31" s="82" t="str">
        <f>IF('Художественно-эстетическое разв'!I32="","",IF('Художественно-эстетическое разв'!I32&gt;1.5,"сформирован",IF('Художественно-эстетическое разв'!I32&lt;0.5,"не сформирован", "в стадии формирования")))</f>
        <v/>
      </c>
      <c r="X31" s="82" t="str">
        <f>IF('Художественно-эстетическое разв'!J32="","",IF('Художественно-эстетическое разв'!J32&gt;1.5,"сформирован",IF('Художественно-эстетическое разв'!J32&lt;0.5,"не сформирован", "в стадии формирования")))</f>
        <v/>
      </c>
      <c r="Y31" s="82" t="str">
        <f>IF('Физическое развитие'!W31="","",IF('Физическое развитие'!W31&gt;1.5,"сформирован",IF('Физическое развитие'!W31&lt;0.5,"не сформирован", "в стадии формирования")))</f>
        <v/>
      </c>
      <c r="Z31" s="214" t="str">
        <f>IF('Социально-коммуникативное разви'!AA32="","",IF('Социально-коммуникативное разви'!AF32="","",IF('Социально-коммуникативное разви'!AG32="","",IF('Социально-коммуникативное разви'!AH32="","",IF('Социально-коммуникативное разви'!AJ32="","",IF('Социально-коммуникативное разви'!AK32="","",IF('Познавательное развитие'!D32="","",IF('Познавательное развитие'!I32="","",IF('Познавательное развитие'!M32="","",IF('Познавательное развитие'!N32="","",IF('Познавательное развитие'!O32="","",IF('Познавательное развитие'!P32="","",IF('Познавательное развитие'!Q32="","",IF('Познавательное развитие'!Y32="","",IF('Художественно-эстетическое разв'!D32="","",IF('Художественно-эстетическое разв'!G32="","",IF('Художественно-эстетическое разв'!H32="","",IF('Художественно-эстетическое разв'!I32="","",IF('Физическое развитие'!W31="","",IF('Художественно-эстетическое разв'!L32="","",IF('Художественно-эстетическое разв'!M32="","",IF('Художественно-эстетическое разв'!U32="","",('Социально-коммуникативное разви'!AA32+'Социально-коммуникативное разви'!AF32+'Социально-коммуникативное разви'!AG32+'Социально-коммуникативное разви'!AH32+'Социально-коммуникативное разви'!AJ32+'Социально-коммуникативное разви'!AK32+'Познавательное развитие'!D32+'Познавательное развитие'!I32+'Познавательное развитие'!M32+'Познавательное развитие'!N32+'Познавательное развитие'!O32+'Познавательное развитие'!P32+'Познавательное развитие'!Q32+'Познавательное развитие'!Y32+'Художественно-эстетическое разв'!D32+'Художественно-эстетическое разв'!G32+'Художественно-эстетическое разв'!H32+'Художественно-эстетическое разв'!I32+'Художественно-эстетическое разв'!L32+'Художественно-эстетическое разв'!M32+'Художественно-эстетическое разв'!U32+'Физическое развитие'!W31)/22))))))))))))))))))))))</f>
        <v/>
      </c>
      <c r="AA31" s="82" t="str">
        <f t="shared" si="0"/>
        <v/>
      </c>
      <c r="AB31" s="82" t="str">
        <f>IF('Социально-коммуникативное разви'!G32="","",IF('Социально-коммуникативное разви'!G32&gt;1.5,"сформирован",IF('Социально-коммуникативное разви'!G32&lt;0.5,"не сформирован", "в стадии формирования")))</f>
        <v/>
      </c>
      <c r="AC31" s="82" t="str">
        <f>IF('Социально-коммуникативное разви'!H32="","",IF('Социально-коммуникативное разви'!H32&gt;1.5,"сформирован",IF('Социально-коммуникативное разви'!H32&lt;0.5,"не сформирован", "в стадии формирования")))</f>
        <v/>
      </c>
      <c r="AD31" s="82" t="str">
        <f>IF('Социально-коммуникативное разви'!I32="","",IF('Социально-коммуникативное разви'!I32&gt;1.5,"сформирован",IF('Социально-коммуникативное разви'!I32&lt;0.5,"не сформирован", "в стадии формирования")))</f>
        <v/>
      </c>
      <c r="AE31" s="82" t="str">
        <f>IF('Социально-коммуникативное разви'!J32="","",IF('Социально-коммуникативное разви'!J32&gt;1.5,"сформирован",IF('Социально-коммуникативное разви'!J32&lt;0.5,"не сформирован", "в стадии формирования")))</f>
        <v/>
      </c>
      <c r="AF31" s="82" t="str">
        <f>IF('Социально-коммуникативное разви'!K32="","",IF('Социально-коммуникативное разви'!K32&gt;1.5,"сформирован",IF('Социально-коммуникативное разви'!K32&lt;0.5,"не сформирован", "в стадии формирования")))</f>
        <v/>
      </c>
      <c r="AG31" s="82" t="str">
        <f>IF('Социально-коммуникативное разви'!L32="","",IF('Социально-коммуникативное разви'!L32&gt;1.5,"сформирован",IF('Социально-коммуникативное разви'!L32&lt;0.5,"не сформирован", "в стадии формирования")))</f>
        <v/>
      </c>
      <c r="AH31" s="82" t="str">
        <f>IF('Социально-коммуникативное разви'!M32="","",IF('Социально-коммуникативное разви'!M32&gt;1.5,"сформирован",IF('Социально-коммуникативное разви'!M32&lt;0.5,"не сформирован", "в стадии формирования")))</f>
        <v/>
      </c>
      <c r="AI31" s="82" t="str">
        <f>IF('Познавательное развитие'!V32="","",IF('Познавательное развитие'!V32&gt;1.5,"сформирован",IF('Познавательное развитие'!V32&lt;0.5,"не сформирован", "в стадии формирования")))</f>
        <v/>
      </c>
      <c r="AJ31" s="82" t="str">
        <f>IF('Художественно-эстетическое разв'!Z32="","",IF('Художественно-эстетическое разв'!Z32&gt;1.5,"сформирован",IF('Художественно-эстетическое разв'!Z32&lt;0.5,"не сформирован", "в стадии формирования")))</f>
        <v/>
      </c>
      <c r="AK31" s="82" t="str">
        <f>IF('Художественно-эстетическое разв'!AA32="","",IF('Художественно-эстетическое разв'!AA32&gt;1.5,"сформирован",IF('Художественно-эстетическое разв'!AA32&lt;0.5,"не сформирован", "в стадии формирования")))</f>
        <v/>
      </c>
      <c r="AL31" s="214" t="str">
        <f>IF('Социально-коммуникативное разви'!G32="","",IF('Социально-коммуникативное разви'!H32="","",IF('Социально-коммуникативное разви'!I32="","",IF('Социально-коммуникативное разви'!J32="","",IF('Социально-коммуникативное разви'!K32="","",IF('Социально-коммуникативное разви'!L32="","",IF('Социально-коммуникативное разви'!X32="","",IF('Познавательное развитие'!V32="","",IF('Художественно-эстетическое разв'!Z32="","",IF('Художественно-эстетическое разв'!AE32="","",('Социально-коммуникативное разви'!G32+'Социально-коммуникативное разви'!H32+'Социально-коммуникативное разви'!I32+'Социально-коммуникативное разви'!J32+'Социально-коммуникативное разви'!K32+'Социально-коммуникативное разви'!L32+'Социально-коммуникативное разви'!X32+'Познавательное развитие'!V32+'Художественно-эстетическое разв'!Z32+'Художественно-эстетическое разв'!AE32)/10))))))))))</f>
        <v/>
      </c>
      <c r="AM31" s="82" t="str">
        <f t="shared" si="1"/>
        <v/>
      </c>
      <c r="AN31" s="82" t="str">
        <f>IF('Социально-коммуникативное разви'!U32="","",IF('Социально-коммуникативное разви'!U32&gt;1.5,"сформирован",IF('Социально-коммуникативное разви'!U32&lt;0.5,"не сформирован", "в стадии формирования")))</f>
        <v/>
      </c>
      <c r="AO31" s="82" t="str">
        <f>IF('Социально-коммуникативное разви'!V32="","",IF('Социально-коммуникативное разви'!V32&gt;1.5,"сформирован",IF('Социально-коммуникативное разви'!V32&lt;0.5,"не сформирован", "в стадии формирования")))</f>
        <v/>
      </c>
      <c r="AP31" s="82" t="str">
        <f>IF('Социально-коммуникативное разви'!W32="","",IF('Социально-коммуникативное разви'!W32&gt;1.5,"сформирован",IF('Социально-коммуникативное разви'!W32&lt;0.5,"не сформирован", "в стадии формирования")))</f>
        <v/>
      </c>
      <c r="AQ31" s="82" t="str">
        <f>IF('Художественно-эстетическое разв'!Y32="","",IF('Художественно-эстетическое разв'!Y32&gt;1.5,"сформирован",IF('Художественно-эстетическое разв'!Y32&lt;0.5,"не сформирован", "в стадии формирования")))</f>
        <v/>
      </c>
      <c r="AR31" s="82" t="str">
        <f>IF('Художественно-эстетическое разв'!Z32="","",IF('Художественно-эстетическое разв'!Z32&gt;1.5,"сформирован",IF('Художественно-эстетическое разв'!Z32&lt;0.5,"не сформирован", "в стадии формирования")))</f>
        <v/>
      </c>
      <c r="AS31" s="214" t="str">
        <f>IF('Социально-коммуникативное разви'!U32="","",IF('Социально-коммуникативное разви'!V32="","",IF('Социально-коммуникативное разви'!W32="","",IF('Художественно-эстетическое разв'!AC32="","",IF('Художественно-эстетическое разв'!AD32="","",('Социально-коммуникативное разви'!U32+'Социально-коммуникативное разви'!V32+'Социально-коммуникативное разви'!W32+'Художественно-эстетическое разв'!AC32+'Художественно-эстетическое разв'!AD32)/5)))))</f>
        <v/>
      </c>
      <c r="AT31" s="82" t="str">
        <f t="shared" si="2"/>
        <v/>
      </c>
      <c r="AU31" s="82" t="str">
        <f>IF('Речевое развитие'!D31="","",IF('Речевое развитие'!D31&gt;1.5,"сформирован",IF('Речевое развитие'!D31&lt;0.5,"не сформирован", "в стадии формирования")))</f>
        <v/>
      </c>
      <c r="AV31" s="82" t="str">
        <f>IF('Речевое развитие'!E31="","",IF('Речевое развитие'!E31&gt;1.5,"сформирован",IF('Речевое развитие'!E31&lt;0.5,"не сформирован", "в стадии формирования")))</f>
        <v/>
      </c>
      <c r="AW31" s="82" t="str">
        <f>IF('Речевое развитие'!F31="","",IF('Речевое развитие'!F31&gt;1.5,"сформирован",IF('Речевое развитие'!F31&lt;0.5,"не сформирован", "в стадии формирования")))</f>
        <v/>
      </c>
      <c r="AX31" s="82" t="str">
        <f>IF('Речевое развитие'!G31="","",IF('Речевое развитие'!G31&gt;1.5,"сформирован",IF('Речевое развитие'!G31&lt;0.5,"не сформирован", "в стадии формирования")))</f>
        <v/>
      </c>
      <c r="AY31" s="82" t="str">
        <f>IF('Речевое развитие'!H31="","",IF('Речевое развитие'!H31&gt;1.5,"сформирован",IF('Речевое развитие'!H31&lt;0.5,"не сформирован", "в стадии формирования")))</f>
        <v/>
      </c>
      <c r="AZ31" s="82" t="str">
        <f>IF('Речевое развитие'!I31="","",IF('Речевое развитие'!I31&gt;1.5,"сформирован",IF('Речевое развитие'!I31&lt;0.5,"не сформирован", "в стадии формирования")))</f>
        <v/>
      </c>
      <c r="BA31" s="82" t="str">
        <f>IF('Речевое развитие'!J31="","",IF('Речевое развитие'!J31&gt;1.5,"сформирован",IF('Речевое развитие'!J31&lt;0.5,"не сформирован", "в стадии формирования")))</f>
        <v/>
      </c>
      <c r="BB31" s="82" t="str">
        <f>IF('Речевое развитие'!K31="","",IF('Речевое развитие'!K31&gt;1.5,"сформирован",IF('Речевое развитие'!K31&lt;0.5,"не сформирован", "в стадии формирования")))</f>
        <v/>
      </c>
      <c r="BC31" s="82" t="str">
        <f>IF('Речевое развитие'!L31="","",IF('Речевое развитие'!L31&gt;1.5,"сформирован",IF('Речевое развитие'!L31&lt;0.5,"не сформирован", "в стадии формирования")))</f>
        <v/>
      </c>
      <c r="BD31" s="82" t="str">
        <f>IF('Речевое развитие'!M31="","",IF('Речевое развитие'!M31&gt;1.5,"сформирован",IF('Речевое развитие'!M31&lt;0.5,"не сформирован", "в стадии формирования")))</f>
        <v/>
      </c>
      <c r="BE31" s="82" t="str">
        <f>IF('Речевое развитие'!N31="","",IF('Речевое развитие'!N31&gt;1.5,"сформирован",IF('Речевое развитие'!N31&lt;0.5,"не сформирован", "в стадии формирования")))</f>
        <v/>
      </c>
      <c r="BF31" s="214" t="str">
        <f>IF('Речевое развитие'!D31="","",IF('Речевое развитие'!E31="","",IF('Речевое развитие'!F31="","",IF('Речевое развитие'!G31="","",IF('Речевое развитие'!H31="","",IF('Речевое развитие'!I31="","",IF('Речевое развитие'!J31="","",IF('Речевое развитие'!K31="","",IF('Речевое развитие'!L31="","",IF('Речевое развитие'!M31="","",IF('Речевое развитие'!N31="","",('Речевое развитие'!D31+'Речевое развитие'!E31+'Речевое развитие'!F31+'Речевое развитие'!G31+'Речевое развитие'!H31+'Речевое развитие'!I31+'Речевое развитие'!J31+'Речевое развитие'!K31+'Речевое развитие'!L31+'Речевое развитие'!M31+'Речевое развитие'!N31)/11)))))))))))</f>
        <v/>
      </c>
      <c r="BG31" s="82" t="str">
        <f t="shared" si="3"/>
        <v/>
      </c>
      <c r="BH31" s="82" t="str">
        <f>IF('Художественно-эстетическое разв'!Y32="","",IF('Художественно-эстетическое разв'!Y32&gt;1.5,"сформирован",IF('Художественно-эстетическое разв'!Y32&lt;0.5,"не сформирован", "в стадии формирования")))</f>
        <v/>
      </c>
      <c r="BI31" s="82" t="str">
        <f>IF('Физическое развитие'!D31="","",IF('Физическое развитие'!D31&gt;1.5,"сформирован",IF('Физическое развитие'!D31&lt;0.5,"не сформирован", "в стадии формирования")))</f>
        <v/>
      </c>
      <c r="BJ31" s="82" t="str">
        <f>IF('Физическое развитие'!E31="","",IF('Физическое развитие'!E31&gt;1.5,"сформирован",IF('Физическое развитие'!E31&lt;0.5,"не сформирован", "в стадии формирования")))</f>
        <v/>
      </c>
      <c r="BK31" s="82" t="str">
        <f>IF('Физическое развитие'!F31="","",IF('Физическое развитие'!F31&gt;1.5,"сформирован",IF('Физическое развитие'!F31&lt;0.5,"не сформирован", "в стадии формирования")))</f>
        <v/>
      </c>
      <c r="BL31" s="82" t="str">
        <f>IF('Физическое развитие'!G31="","",IF('Физическое развитие'!G31&gt;1.5,"сформирован",IF('Физическое развитие'!G31&lt;0.5,"не сформирован", "в стадии формирования")))</f>
        <v/>
      </c>
      <c r="BM31" s="82" t="str">
        <f>IF('Физическое развитие'!H31="","",IF('Физическое развитие'!H31&gt;1.5,"сформирован",IF('Физическое развитие'!H31&lt;0.5,"не сформирован", "в стадии формирования")))</f>
        <v/>
      </c>
      <c r="BN31" s="82" t="str">
        <f>IF('Физическое развитие'!I31="","",IF('Физическое развитие'!I31&gt;1.5,"сформирован",IF('Физическое развитие'!I31&lt;0.5,"не сформирован", "в стадии формирования")))</f>
        <v/>
      </c>
      <c r="BO31" s="82" t="str">
        <f>IF('Физическое развитие'!J31="","",IF('Физическое развитие'!J31&gt;1.5,"сформирован",IF('Физическое развитие'!J31&lt;0.5,"не сформирован", "в стадии формирования")))</f>
        <v/>
      </c>
      <c r="BP31" s="82" t="str">
        <f>IF('Физическое развитие'!K31="","",IF('Физическое развитие'!K31&gt;1.5,"сформирован",IF('Физическое развитие'!K31&lt;0.5,"не сформирован", "в стадии формирования")))</f>
        <v/>
      </c>
      <c r="BQ31" s="82" t="str">
        <f>IF('Физическое развитие'!L31="","",IF('Физическое развитие'!L31&gt;1.5,"сформирован",IF('Физическое развитие'!L31&lt;0.5,"не сформирован", "в стадии формирования")))</f>
        <v/>
      </c>
      <c r="BR31" s="82" t="str">
        <f>IF('Физическое развитие'!M31="","",IF('Физическое развитие'!M31&gt;1.5,"сформирован",IF('Физическое развитие'!M31&lt;0.5,"не сформирован", "в стадии формирования")))</f>
        <v/>
      </c>
      <c r="BS31" s="82" t="str">
        <f>IF('Физическое развитие'!N31="","",IF('Физическое развитие'!N31&gt;1.5,"сформирован",IF('Физическое развитие'!N31&lt;0.5,"не сформирован", "в стадии формирования")))</f>
        <v/>
      </c>
      <c r="BT31" s="82" t="str">
        <f>IF('Физическое развитие'!O31="","",IF('Физическое развитие'!O31&gt;1.5,"сформирован",IF('Физическое развитие'!O31&lt;0.5,"не сформирован", "в стадии формирования")))</f>
        <v/>
      </c>
      <c r="BU31" s="82" t="str">
        <f>IF('Физическое развитие'!P31="","",IF('Физическое развитие'!P31&gt;1.5,"сформирован",IF('Физическое развитие'!P31&lt;0.5,"не сформирован", "в стадии формирования")))</f>
        <v/>
      </c>
      <c r="BV31" s="214" t="str">
        <f>IF('Художественно-эстетическое разв'!Y32="","",IF('Физическое развитие'!D31="","",IF('Физическое развитие'!E31="","",IF('Физическое развитие'!F31="","",IF('Физическое развитие'!H31="","",IF('Физическое развитие'!I31="","",IF('Физическое развитие'!J31="","",IF('Физическое развитие'!L31="","",IF('Физическое развитие'!M31="","",IF('Физическое развитие'!G31="","",IF('Физическое развитие'!N31="","",IF('Физическое развитие'!O31="","",IF('Физическое развитие'!P31="","",IF('Физическое развитие'!Q31="","",('Художественно-эстетическое разв'!Y32+'Физическое развитие'!D31+'Физическое развитие'!E31+'Физическое развитие'!F31+'Физическое развитие'!H31+'Физическое развитие'!I31+'Физическое развитие'!J31+'Физическое развитие'!L31+'Физическое развитие'!M31+'Физическое развитие'!G31+'Физическое развитие'!N31+'Физическое развитие'!O31+'Физическое развитие'!P31+'Физическое развитие'!Q31)/14))))))))))))))</f>
        <v/>
      </c>
      <c r="BW31" s="82" t="str">
        <f t="shared" si="4"/>
        <v/>
      </c>
      <c r="BX31" s="82" t="str">
        <f>IF('Социально-коммуникативное разви'!M32="","",IF('Социально-коммуникативное разви'!M32&gt;1.5,"сформирован",IF('Социально-коммуникативное разви'!M32&lt;0.5,"не сформирован", "в стадии формирования")))</f>
        <v/>
      </c>
      <c r="BY31" s="82" t="str">
        <f>IF('Социально-коммуникативное разви'!N32="","",IF('Социально-коммуникативное разви'!N32&gt;1.5,"сформирован",IF('Социально-коммуникативное разви'!N32&lt;0.5,"не сформирован", "в стадии формирования")))</f>
        <v/>
      </c>
      <c r="BZ31" s="82" t="str">
        <f>IF('Социально-коммуникативное разви'!O32="","",IF('Социально-коммуникативное разви'!O32&gt;1.5,"сформирован",IF('Социально-коммуникативное разви'!O32&lt;0.5,"не сформирован", "в стадии формирования")))</f>
        <v/>
      </c>
      <c r="CA31" s="82" t="str">
        <f>IF('Социально-коммуникативное разви'!P32="","",IF('Социально-коммуникативное разви'!P32&gt;1.5,"сформирован",IF('Социально-коммуникативное разви'!P32&lt;0.5,"не сформирован", "в стадии формирования")))</f>
        <v/>
      </c>
      <c r="CB31" s="82" t="str">
        <f>IF('Социально-коммуникативное разви'!Q32="","",IF('Социально-коммуникативное разви'!Q32&gt;1.5,"сформирован",IF('Социально-коммуникативное разви'!Q32&lt;0.5,"не сформирован", "в стадии формирования")))</f>
        <v/>
      </c>
      <c r="CC31" s="82" t="str">
        <f>IF('Социально-коммуникативное разви'!R32="","",IF('Социально-коммуникативное разви'!R32&gt;1.5,"сформирован",IF('Социально-коммуникативное разви'!R32&lt;0.5,"не сформирован", "в стадии формирования")))</f>
        <v/>
      </c>
      <c r="CD31" s="82" t="str">
        <f>IF('Социально-коммуникативное разви'!S32="","",IF('Социально-коммуникативное разви'!S32&gt;1.5,"сформирован",IF('Социально-коммуникативное разви'!S32&lt;0.5,"не сформирован", "в стадии формирования")))</f>
        <v/>
      </c>
      <c r="CE31" s="82" t="str">
        <f>IF('Социально-коммуникативное разви'!T32="","",IF('Социально-коммуникативное разви'!T32&gt;1.5,"сформирован",IF('Социально-коммуникативное разви'!T32&lt;0.5,"не сформирован", "в стадии формирования")))</f>
        <v/>
      </c>
      <c r="CF31" s="82" t="str">
        <f>IF('Социально-коммуникативное разви'!U32="","",IF('Социально-коммуникативное разви'!U32&gt;1.5,"сформирован",IF('Социально-коммуникативное разви'!U32&lt;0.5,"не сформирован", "в стадии формирования")))</f>
        <v/>
      </c>
      <c r="CG31" s="82" t="str">
        <f>IF('Социально-коммуникативное разви'!V32="","",IF('Социально-коммуникативное разви'!V32&gt;1.5,"сформирован",IF('Социально-коммуникативное разви'!V32&lt;0.5,"не сформирован", "в стадии формирования")))</f>
        <v/>
      </c>
      <c r="CH31" s="82" t="str">
        <f>IF('Социально-коммуникативное разви'!W32="","",IF('Социально-коммуникативное разви'!W32&gt;1.5,"сформирован",IF('Социально-коммуникативное разви'!W32&lt;0.5,"не сформирован", "в стадии формирования")))</f>
        <v/>
      </c>
      <c r="CI31" s="82" t="str">
        <f>IF('Социально-коммуникативное разви'!X32="","",IF('Социально-коммуникативное разви'!X32&gt;1.5,"сформирован",IF('Социально-коммуникативное разви'!X32&lt;0.5,"не сформирован", "в стадии формирования")))</f>
        <v/>
      </c>
      <c r="CJ31" s="82" t="str">
        <f>IF('Социально-коммуникативное разви'!Y32="","",IF('Социально-коммуникативное разви'!Y32&gt;1.5,"сформирован",IF('Социально-коммуникативное разви'!Y32&lt;0.5,"не сформирован", "в стадии формирования")))</f>
        <v/>
      </c>
      <c r="CK31" s="82" t="str">
        <f>IF('Социально-коммуникативное разви'!Z32="","",IF('Социально-коммуникативное разви'!Z32&gt;1.5,"сформирован",IF('Социально-коммуникативное разви'!Z32&lt;0.5,"не сформирован", "в стадии формирования")))</f>
        <v/>
      </c>
      <c r="CL31" s="82" t="str">
        <f>IF('Физическое развитие'!K31="","",IF('Физическое развитие'!K31&gt;1.5,"сформирован",IF('Физическое развитие'!K31&lt;0.5,"не сформирован", "в стадии формирования")))</f>
        <v/>
      </c>
      <c r="CM31" s="214" t="str">
        <f>IF('Социально-коммуникативное разви'!M32="","",IF('Социально-коммуникативное разви'!N32="","",IF('Социально-коммуникативное разви'!AI32="","",IF('Социально-коммуникативное разви'!AN32="","",IF('Социально-коммуникативное разви'!AO32="","",IF('Социально-коммуникативное разви'!AP32="","",IF('Социально-коммуникативное разви'!AQ32="","",IF('Социально-коммуникативное разви'!AR32="","",IF('Социально-коммуникативное разви'!AS32="","",IF('Социально-коммуникативное разви'!AT32="","",IF('Социально-коммуникативное разви'!AV32="","",IF('Социально-коммуникативное разви'!AW32="","",IF('Социально-коммуникативное разви'!AX32="","",IF('Социально-коммуникативное разви'!AY32="","",IF('Физическое развитие'!K31="","",('Социально-коммуникативное разви'!M32+'Социально-коммуникативное разви'!N32+'Социально-коммуникативное разви'!AI32+'Социально-коммуникативное разви'!AN32+'Социально-коммуникативное разви'!AO32+'Социально-коммуникативное разви'!AP32+'Социально-коммуникативное разви'!AQ32+'Социально-коммуникативное разви'!AR32+'Социально-коммуникативное разви'!AS32+'Социально-коммуникативное разви'!AT32+'Социально-коммуникативное разви'!AV32+'Социально-коммуникативное разви'!AW32+'Социально-коммуникативное разви'!AX32+'Социально-коммуникативное разви'!AY32+'Физическое развитие'!K31)/15)))))))))))))))</f>
        <v/>
      </c>
      <c r="CN31" s="82" t="str">
        <f t="shared" si="5"/>
        <v/>
      </c>
      <c r="CO31" s="82" t="str">
        <f>IF('Социально-коммуникативное разви'!D32="","",IF('Социально-коммуникативное разви'!D32&gt;1.5,"сформирован",IF('Социально-коммуникативное разви'!D32&lt;0.5,"не сформирован", "в стадии формирования")))</f>
        <v/>
      </c>
      <c r="CP31" s="82" t="str">
        <f>IF('Социально-коммуникативное разви'!E32="","",IF('Социально-коммуникативное разви'!E32&gt;1.5,"сформирован",IF('Социально-коммуникативное разви'!E32&lt;0.5,"не сформирован", "в стадии формирования")))</f>
        <v/>
      </c>
      <c r="CQ31" s="82" t="str">
        <f>IF('Социально-коммуникативное разви'!F32="","",IF('Социально-коммуникативное разви'!F32&gt;1.5,"сформирован",IF('Социально-коммуникативное разви'!F32&lt;0.5,"не сформирован", "в стадии формирования")))</f>
        <v/>
      </c>
      <c r="CR31" s="82" t="str">
        <f>IF('Социально-коммуникативное разви'!Q32="","",IF('Социально-коммуникативное разви'!Q32&gt;1.5,"сформирован",IF('Социально-коммуникативное разви'!Q32&lt;0.5,"не сформирован", "в стадии формирования")))</f>
        <v/>
      </c>
      <c r="CS31" s="82" t="str">
        <f>IF('Социально-коммуникативное разви'!R32="","",IF('Социально-коммуникативное разви'!R32&gt;1.5,"сформирован",IF('Социально-коммуникативное разви'!R32&lt;0.5,"не сформирован", "в стадии формирования")))</f>
        <v/>
      </c>
      <c r="CT31" s="82" t="str">
        <f>IF('Социально-коммуникативное разви'!S32="","",IF('Социально-коммуникативное разви'!S32&gt;1.5,"сформирован",IF('Социально-коммуникативное разви'!S32&lt;0.5,"не сформирован", "в стадии формирования")))</f>
        <v/>
      </c>
      <c r="CU31" s="82" t="str">
        <f>IF('Социально-коммуникативное разви'!T32="","",IF('Социально-коммуникативное разви'!T32&gt;1.5,"сформирован",IF('Социально-коммуникативное разви'!T32&lt;0.5,"не сформирован", "в стадии формирования")))</f>
        <v/>
      </c>
      <c r="CV31" s="82" t="str">
        <f>IF('Социально-коммуникативное разви'!Y32="","",IF('Социально-коммуникативное разви'!Y32&gt;1.5,"сформирован",IF('Социально-коммуникативное разви'!Y32&lt;0.5,"не сформирован", "в стадии формирования")))</f>
        <v/>
      </c>
      <c r="CW31" s="82" t="str">
        <f>IF('Социально-коммуникативное разви'!Z32="","",IF('Социально-коммуникативное разви'!Z32&gt;1.5,"сформирован",IF('Социально-коммуникативное разви'!Z32&lt;0.5,"не сформирован", "в стадии формирования")))</f>
        <v/>
      </c>
      <c r="CX31" s="82" t="str">
        <f>IF('Социально-коммуникативное разви'!AU32="","",IF('Социально-коммуникативное разви'!AU32&gt;1.5,"сформирован",IF('Социально-коммуникативное разви'!AU32&lt;0.5,"не сформирован", "в стадии формирования")))</f>
        <v/>
      </c>
      <c r="CY31" s="82" t="str">
        <f>IF('Социально-коммуникативное разви'!AZ32="","",IF('Социально-коммуникативное разви'!AZ32&gt;1.5,"сформирован",IF('Социально-коммуникативное разви'!AZ32&lt;0.5,"не сформирован", "в стадии формирования")))</f>
        <v/>
      </c>
      <c r="CZ31" s="82" t="str">
        <f>IF('Социально-коммуникативное разви'!BA32="","",IF('Социально-коммуникативное разви'!BA32&gt;1.5,"сформирован",IF('Социально-коммуникативное разви'!BA32&lt;0.5,"не сформирован", "в стадии формирования")))</f>
        <v/>
      </c>
      <c r="DA31" s="82" t="str">
        <f>IF('Социально-коммуникативное разви'!BB32="","",IF('Социально-коммуникативное разви'!BB32&gt;1.5,"сформирован",IF('Социально-коммуникативное разви'!BB32&lt;0.5,"не сформирован", "в стадии формирования")))</f>
        <v/>
      </c>
      <c r="DB31" s="82" t="str">
        <f>IF('Познавательное развитие'!G32="","",IF('Познавательное развитие'!G32&gt;1.5,"сформирован",IF('Познавательное развитие'!G32&lt;0.5,"не сформирован", "в стадии формирования")))</f>
        <v/>
      </c>
      <c r="DC31" s="82" t="str">
        <f>IF('Познавательное развитие'!H32="","",IF('Познавательное развитие'!H32&gt;1.5,"сформирован",IF('Познавательное развитие'!H32&lt;0.5,"не сформирован", "в стадии формирования")))</f>
        <v/>
      </c>
      <c r="DD31" s="82" t="str">
        <f>IF('Познавательное развитие'!T32="","",IF('Познавательное развитие'!T32&gt;1.5,"сформирован",IF('Познавательное развитие'!T32&lt;0.5,"не сформирован", "в стадии формирования")))</f>
        <v/>
      </c>
      <c r="DE31" s="82" t="str">
        <f>IF('Познавательное развитие'!U32="","",IF('Познавательное развитие'!U32&gt;1.5,"сформирован",IF('Познавательное развитие'!U32&lt;0.5,"не сформирован", "в стадии формирования")))</f>
        <v/>
      </c>
      <c r="DF31" s="82" t="str">
        <f>IF('Познавательное развитие'!W32="","",IF('Познавательное развитие'!W32&gt;1.5,"сформирован",IF('Познавательное развитие'!W32&lt;0.5,"не сформирован", "в стадии формирования")))</f>
        <v/>
      </c>
      <c r="DG31" s="82" t="str">
        <f>IF('Познавательное развитие'!X32="","",IF('Познавательное развитие'!X32&gt;1.5,"сформирован",IF('Познавательное развитие'!X32&lt;0.5,"не сформирован", "в стадии формирования")))</f>
        <v/>
      </c>
      <c r="DH31" s="82" t="str">
        <f>IF('Познавательное развитие'!AB32="","",IF('Познавательное развитие'!AB32&gt;1.5,"сформирован",IF('Познавательное развитие'!AB32&lt;0.5,"не сформирован", "в стадии формирования")))</f>
        <v/>
      </c>
      <c r="DI31" s="82" t="str">
        <f>IF('Познавательное развитие'!AC32="","",IF('Познавательное развитие'!AC32&gt;1.5,"сформирован",IF('Познавательное развитие'!AC32&lt;0.5,"не сформирован", "в стадии формирования")))</f>
        <v/>
      </c>
      <c r="DJ31" s="82" t="str">
        <f>IF('Познавательное развитие'!AD32="","",IF('Познавательное развитие'!AD32&gt;1.5,"сформирован",IF('Познавательное развитие'!AD32&lt;0.5,"не сформирован", "в стадии формирования")))</f>
        <v/>
      </c>
      <c r="DK31" s="82" t="str">
        <f>IF('Познавательное развитие'!AE32="","",IF('Познавательное развитие'!AE32&gt;1.5,"сформирован",IF('Познавательное развитие'!AE32&lt;0.5,"не сформирован", "в стадии формирования")))</f>
        <v/>
      </c>
      <c r="DL31" s="82" t="str">
        <f>IF('Познавательное развитие'!AF32="","",IF('Познавательное развитие'!AF32&gt;1.5,"сформирован",IF('Познавательное развитие'!AF32&lt;0.5,"не сформирован", "в стадии формирования")))</f>
        <v/>
      </c>
      <c r="DM31" s="82" t="str">
        <f>IF('Познавательное развитие'!AG32="","",IF('Познавательное развитие'!AG32&gt;1.5,"сформирован",IF('Познавательное развитие'!AG32&lt;0.5,"не сформирован", "в стадии формирования")))</f>
        <v/>
      </c>
      <c r="DN31" s="82" t="str">
        <f>IF('Познавательное развитие'!AI32="","",IF('Познавательное развитие'!AI32&gt;1.5,"сформирован",IF('Познавательное развитие'!AI32&lt;0.5,"не сформирован", "в стадии формирования")))</f>
        <v/>
      </c>
      <c r="DO31" s="82" t="str">
        <f>IF('Познавательное развитие'!AJ32="","",IF('Познавательное развитие'!AJ32&gt;1.5,"сформирован",IF('Познавательное развитие'!AJ32&lt;0.5,"не сформирован", "в стадии формирования")))</f>
        <v/>
      </c>
      <c r="DP31" s="82" t="str">
        <f>IF('Познавательное развитие'!AK32="","",IF('Познавательное развитие'!AK32&gt;1.5,"сформирован",IF('Познавательное развитие'!AK32&lt;0.5,"не сформирован", "в стадии формирования")))</f>
        <v/>
      </c>
      <c r="DQ31" s="82" t="str">
        <f>IF('Познавательное развитие'!AL32="","",IF('Познавательное развитие'!AL32&gt;1.5,"сформирован",IF('Познавательное развитие'!AL32&lt;0.5,"не сформирован", "в стадии формирования")))</f>
        <v/>
      </c>
      <c r="DR31" s="82" t="str">
        <f>IF('Речевое развитие'!Q31="","",IF('Речевое развитие'!Q31&gt;1.5,"сформирован",IF('Речевое развитие'!Q31&lt;0.5,"не сформирован", "в стадии формирования")))</f>
        <v/>
      </c>
      <c r="DS31" s="82" t="str">
        <f>IF('Речевое развитие'!R31="","",IF('Речевое развитие'!R31&gt;1.5,"сформирован",IF('Речевое развитие'!R31&lt;0.5,"не сформирован", "в стадии формирования")))</f>
        <v/>
      </c>
      <c r="DT31" s="82" t="str">
        <f>IF('Речевое развитие'!S31="","",IF('Речевое развитие'!S31&gt;1.5,"сформирован",IF('Речевое развитие'!S31&lt;0.5,"не сформирован", "в стадии формирования")))</f>
        <v/>
      </c>
      <c r="DU31" s="82" t="str">
        <f>IF('Речевое развитие'!T31="","",IF('Речевое развитие'!T31&gt;1.5,"сформирован",IF('Речевое развитие'!T31&lt;0.5,"не сформирован", "в стадии формирования")))</f>
        <v/>
      </c>
      <c r="DV31" s="82" t="str">
        <f>IF('Речевое развитие'!U31="","",IF('Речевое развитие'!U31&gt;1.5,"сформирован",IF('Речевое развитие'!U31&lt;0.5,"не сформирован", "в стадии формирования")))</f>
        <v/>
      </c>
      <c r="DW31" s="82" t="str">
        <f>IF('Художественно-эстетическое разв'!S32="","",IF('Художественно-эстетическое разв'!S32&gt;1.5,"сформирован",IF('Художественно-эстетическое разв'!S32&lt;0.5,"не сформирован", "в стадии формирования")))</f>
        <v/>
      </c>
      <c r="DX31" s="82" t="str">
        <f>IF('Художественно-эстетическое разв'!T32="","",IF('Художественно-эстетическое разв'!T32&gt;1.5,"сформирован",IF('Художественно-эстетическое разв'!T32&lt;0.5,"не сформирован", "в стадии формирования")))</f>
        <v/>
      </c>
      <c r="DY31" s="82" t="str">
        <f>IF('Физическое развитие'!T31="","",IF('Физическое развитие'!T31&gt;1.5,"сформирован",IF('Физическое развитие'!T31&lt;0.5,"не сформирован", "в стадии формирования")))</f>
        <v/>
      </c>
      <c r="DZ31" s="82" t="str">
        <f>IF('Физическое развитие'!U31="","",IF('Физическое развитие'!U31&gt;1.5,"сформирован",IF('Физическое развитие'!U31&lt;0.5,"не сформирован", "в стадии формирования")))</f>
        <v/>
      </c>
      <c r="EA31" s="82" t="str">
        <f>IF('Физическое развитие'!V31="","",IF('Физическое развитие'!V31&gt;1.5,"сформирован",IF('Физическое развитие'!V31&lt;0.5,"не сформирован", "в стадии формирования")))</f>
        <v/>
      </c>
      <c r="EB31" s="214" t="str">
        <f>IF('Социально-коммуникативное разви'!D32="","",IF('Социально-коммуникативное разви'!E32="","",IF('Социально-коммуникативное разви'!F32="","",IF('Социально-коммуникативное разви'!Q32="","",IF('Социально-коммуникативное разви'!R32="","",IF('Социально-коммуникативное разви'!S32="","",IF('Социально-коммуникативное разви'!T32="","",IF('Социально-коммуникативное разви'!Y32="","",IF('Социально-коммуникативное разви'!Z32="","",IF('Социально-коммуникативное разви'!AU32="","",IF('Социально-коммуникативное разви'!AZ32="","",IF('Социально-коммуникативное разви'!BA32="","",IF('Социально-коммуникативное разви'!BB32="","",IF('Познавательное развитие'!G32="","",IF('Познавательное развитие'!H32="","",IF('Познавательное развитие'!T32="","",IF('Познавательное развитие'!U32="","",IF('Познавательное развитие'!W32="","",IF('Познавательное развитие'!X32="","",IF('Познавательное развитие'!AB32="","",IF('Познавательное развитие'!AC32="","",IF('Познавательное развитие'!AD32="","",IF('Познавательное развитие'!AE32="","",IF('Познавательное развитие'!AF32="","",IF('Познавательное развитие'!AG32="","",IF('Познавательное развитие'!AI32="","",IF('Познавательное развитие'!AJ32="","",IF('Познавательное развитие'!AK32="","",IF('Познавательное развитие'!AL32="","",IF('Речевое развитие'!Q31="","",IF('Речевое развитие'!R31="","",IF('Речевое развитие'!S31="","",IF('Речевое развитие'!T31="","",IF('Речевое развитие'!U31="","",IF('Художественно-эстетическое разв'!S32="","",IF('Художественно-эстетическое разв'!T32="","",IF('Физическое развитие'!T31="","",IF('Физическое развитие'!U31="","",IF('Физическое развитие'!V31="","",('Социально-коммуникативное разви'!D32+'Социально-коммуникативное разви'!E32+'Социально-коммуникативное разви'!F32+'Социально-коммуникативное разви'!Q32+'Социально-коммуникативное разви'!R32+'Социально-коммуникативное разви'!S32+'Социально-коммуникативное разви'!T32+'Социально-коммуникативное разви'!Y32+'Социально-коммуникативное разви'!Z32+'Социально-коммуникативное разви'!AU32+'Социально-коммуникативное разви'!AZ32+'Социально-коммуникативное разви'!BA32+'Социально-коммуникативное разви'!BB32+'Познавательное развитие'!G32+'Познавательное развитие'!H32+'Познавательное развитие'!T32+'Познавательное развитие'!U32+'Познавательное развитие'!W32+'Познавательное развитие'!X32+'Познавательное развитие'!AB32+'Познавательное развитие'!AC32+'Познавательное развитие'!AD32+'Познавательное развитие'!AE32+'Познавательное развитие'!AF32+'Познавательное развитие'!AG32+'Познавательное развитие'!AI32+'Познавательное развитие'!AJ32+'Познавательное развитие'!AK32+'Познавательное развитие'!AL32+'Речевое развитие'!Q31+'Речевое развитие'!R31+'Речевое развитие'!S31+'Речевое развитие'!T31+'Речевое развитие'!U31+'Художественно-эстетическое разв'!S32+'Художественно-эстетическое разв'!T32+'Физическое развитие'!T31+'Физическое развитие'!U31+'Физическое развитие'!V31)/39)))))))))))))))))))))))))))))))))))))))</f>
        <v/>
      </c>
      <c r="EC31" s="82" t="str">
        <f t="shared" si="6"/>
        <v/>
      </c>
    </row>
    <row r="32" spans="1:133" x14ac:dyDescent="0.25">
      <c r="A32" s="89">
        <f>список!A30</f>
        <v>29</v>
      </c>
      <c r="B32" s="82" t="str">
        <f>IF(список!B30="","",список!B30)</f>
        <v/>
      </c>
      <c r="C32" s="82">
        <f>IF(список!C30="","",список!C30)</f>
        <v>0</v>
      </c>
      <c r="D32" s="82" t="str">
        <f>IF('Социально-коммуникативное разви'!AA33="","",IF('Социально-коммуникативное разви'!AA33&gt;1.5,"сформирован",IF('Социально-коммуникативное разви'!AA33&lt;0.5,"не сформирован", "в стадии формирования")))</f>
        <v/>
      </c>
      <c r="E32" s="82" t="str">
        <f>IF('Социально-коммуникативное разви'!AB33="","",IF('Социально-коммуникативное разви'!AB33&gt;1.5,"сформирован",IF('Социально-коммуникативное разви'!AB33&lt;0.5,"не сформирован", "в стадии формирования")))</f>
        <v/>
      </c>
      <c r="F32" s="82" t="str">
        <f>IF('Социально-коммуникативное разви'!AC33="","",IF('Социально-коммуникативное разви'!AC33&gt;1.5,"сформирован",IF('Социально-коммуникативное разви'!AC33&lt;0.5,"не сформирован", "в стадии формирования")))</f>
        <v/>
      </c>
      <c r="G32" s="82" t="str">
        <f>IF('Социально-коммуникативное разви'!AD33="","",IF('Социально-коммуникативное разви'!AD33&gt;1.5,"сформирован",IF('Социально-коммуникативное разви'!AD33&lt;0.5,"не сформирован", "в стадии формирования")))</f>
        <v/>
      </c>
      <c r="H32" s="82" t="str">
        <f>IF('Социально-коммуникативное разви'!AE33="","",IF('Социально-коммуникативное разви'!AE33&gt;1.5,"сформирован",IF('Социально-коммуникативное разви'!AE33&lt;0.5,"не сформирован", "в стадии формирования")))</f>
        <v/>
      </c>
      <c r="I32" s="82" t="str">
        <f>IF('Социально-коммуникативное разви'!AF33="","",IF('Социально-коммуникативное разви'!AF33&gt;1.5,"сформирован",IF('Социально-коммуникативное разви'!AF33&lt;0.5,"не сформирован", "в стадии формирования")))</f>
        <v/>
      </c>
      <c r="J32" s="82" t="str">
        <f>IF('Познавательное развитие'!D33="","",IF('Познавательное развитие'!D33&gt;1.5,"сформирован",IF('Познавательное развитие'!D33&lt;0.5,"не сформирован", "в стадии формирования")))</f>
        <v/>
      </c>
      <c r="K32" s="82" t="str">
        <f>IF('Познавательное развитие'!E33="","",IF('Познавательное развитие'!E33&gt;1.5,"сформирован",IF('Познавательное развитие'!E33&lt;0.5,"не сформирован", "в стадии формирования")))</f>
        <v/>
      </c>
      <c r="L32" s="82" t="str">
        <f>IF('Познавательное развитие'!F33="","",IF('Познавательное развитие'!F33&gt;1.5,"сформирован",IF('Познавательное развитие'!F33&lt;0.5,"не сформирован", "в стадии формирования")))</f>
        <v/>
      </c>
      <c r="M32" s="82" t="str">
        <f>IF('Познавательное развитие'!G33="","",IF('Познавательное развитие'!G33&gt;1.5,"сформирован",IF('Познавательное развитие'!G33&lt;0.5,"не сформирован", "в стадии формирования")))</f>
        <v/>
      </c>
      <c r="N32" s="82" t="str">
        <f>IF('Познавательное развитие'!H33="","",IF('Познавательное развитие'!H33&gt;1.5,"сформирован",IF('Познавательное развитие'!H33&lt;0.5,"не сформирован", "в стадии формирования")))</f>
        <v/>
      </c>
      <c r="O32" s="82" t="str">
        <f>IF('Познавательное развитие'!I33="","",IF('Познавательное развитие'!I33&gt;1.5,"сформирован",IF('Познавательное развитие'!I33&lt;0.5,"не сформирован", "в стадии формирования")))</f>
        <v/>
      </c>
      <c r="P32" s="82" t="str">
        <f>IF('Познавательное развитие'!J33="","",IF('Познавательное развитие'!J33&gt;1.5,"сформирован",IF('Познавательное развитие'!J33&lt;0.5,"не сформирован", "в стадии формирования")))</f>
        <v/>
      </c>
      <c r="Q32" s="82" t="str">
        <f>IF('Познавательное развитие'!K33="","",IF('Познавательное развитие'!K33&gt;1.5,"сформирован",IF('Познавательное развитие'!K33&lt;0.5,"не сформирован", "в стадии формирования")))</f>
        <v/>
      </c>
      <c r="R32" s="82" t="str">
        <f>IF('Художественно-эстетическое разв'!D33="","",IF('Художественно-эстетическое разв'!D33&gt;1.5,"сформирован",IF('Художественно-эстетическое разв'!D33&lt;0.5,"не сформирован", "в стадии формирования")))</f>
        <v/>
      </c>
      <c r="S32" s="82" t="str">
        <f>IF('Художественно-эстетическое разв'!E33="","",IF('Художественно-эстетическое разв'!E33&gt;1.5,"сформирован",IF('Художественно-эстетическое разв'!E33&lt;0.5,"не сформирован", "в стадии формирования")))</f>
        <v/>
      </c>
      <c r="T32" s="82" t="str">
        <f>IF('Художественно-эстетическое разв'!F33="","",IF('Художественно-эстетическое разв'!F33&gt;1.5,"сформирован",IF('Художественно-эстетическое разв'!F33&lt;0.5,"не сформирован", "в стадии формирования")))</f>
        <v/>
      </c>
      <c r="U32" s="82" t="str">
        <f>IF('Художественно-эстетическое разв'!G33="","",IF('Художественно-эстетическое разв'!G33&gt;1.5,"сформирован",IF('Художественно-эстетическое разв'!G33&lt;0.5,"не сформирован", "в стадии формирования")))</f>
        <v/>
      </c>
      <c r="V32" s="82" t="str">
        <f>IF('Художественно-эстетическое разв'!H33="","",IF('Художественно-эстетическое разв'!H33&gt;1.5,"сформирован",IF('Художественно-эстетическое разв'!H33&lt;0.5,"не сформирован", "в стадии формирования")))</f>
        <v/>
      </c>
      <c r="W32" s="82" t="str">
        <f>IF('Художественно-эстетическое разв'!I33="","",IF('Художественно-эстетическое разв'!I33&gt;1.5,"сформирован",IF('Художественно-эстетическое разв'!I33&lt;0.5,"не сформирован", "в стадии формирования")))</f>
        <v/>
      </c>
      <c r="X32" s="82" t="str">
        <f>IF('Художественно-эстетическое разв'!J33="","",IF('Художественно-эстетическое разв'!J33&gt;1.5,"сформирован",IF('Художественно-эстетическое разв'!J33&lt;0.5,"не сформирован", "в стадии формирования")))</f>
        <v/>
      </c>
      <c r="Y32" s="82" t="str">
        <f>IF('Физическое развитие'!W32="","",IF('Физическое развитие'!W32&gt;1.5,"сформирован",IF('Физическое развитие'!W32&lt;0.5,"не сформирован", "в стадии формирования")))</f>
        <v/>
      </c>
      <c r="Z32" s="214" t="str">
        <f>IF('Социально-коммуникативное разви'!AA33="","",IF('Социально-коммуникативное разви'!AF33="","",IF('Социально-коммуникативное разви'!AG33="","",IF('Социально-коммуникативное разви'!AH33="","",IF('Социально-коммуникативное разви'!AJ33="","",IF('Социально-коммуникативное разви'!AK33="","",IF('Познавательное развитие'!D33="","",IF('Познавательное развитие'!I33="","",IF('Познавательное развитие'!M33="","",IF('Познавательное развитие'!N33="","",IF('Познавательное развитие'!O33="","",IF('Познавательное развитие'!P33="","",IF('Познавательное развитие'!Q33="","",IF('Познавательное развитие'!Y33="","",IF('Художественно-эстетическое разв'!D33="","",IF('Художественно-эстетическое разв'!G33="","",IF('Художественно-эстетическое разв'!H33="","",IF('Художественно-эстетическое разв'!I33="","",IF('Физическое развитие'!W32="","",IF('Художественно-эстетическое разв'!L33="","",IF('Художественно-эстетическое разв'!M33="","",IF('Художественно-эстетическое разв'!U33="","",('Социально-коммуникативное разви'!AA33+'Социально-коммуникативное разви'!AF33+'Социально-коммуникативное разви'!AG33+'Социально-коммуникативное разви'!AH33+'Социально-коммуникативное разви'!AJ33+'Социально-коммуникативное разви'!AK33+'Познавательное развитие'!D33+'Познавательное развитие'!I33+'Познавательное развитие'!M33+'Познавательное развитие'!N33+'Познавательное развитие'!O33+'Познавательное развитие'!P33+'Познавательное развитие'!Q33+'Познавательное развитие'!Y33+'Художественно-эстетическое разв'!D33+'Художественно-эстетическое разв'!G33+'Художественно-эстетическое разв'!H33+'Художественно-эстетическое разв'!I33+'Художественно-эстетическое разв'!L33+'Художественно-эстетическое разв'!M33+'Художественно-эстетическое разв'!U33+'Физическое развитие'!W32)/22))))))))))))))))))))))</f>
        <v/>
      </c>
      <c r="AA32" s="82" t="str">
        <f t="shared" si="0"/>
        <v/>
      </c>
      <c r="AB32" s="82" t="str">
        <f>IF('Социально-коммуникативное разви'!G33="","",IF('Социально-коммуникативное разви'!G33&gt;1.5,"сформирован",IF('Социально-коммуникативное разви'!G33&lt;0.5,"не сформирован", "в стадии формирования")))</f>
        <v/>
      </c>
      <c r="AC32" s="82" t="str">
        <f>IF('Социально-коммуникативное разви'!H33="","",IF('Социально-коммуникативное разви'!H33&gt;1.5,"сформирован",IF('Социально-коммуникативное разви'!H33&lt;0.5,"не сформирован", "в стадии формирования")))</f>
        <v/>
      </c>
      <c r="AD32" s="82" t="str">
        <f>IF('Социально-коммуникативное разви'!I33="","",IF('Социально-коммуникативное разви'!I33&gt;1.5,"сформирован",IF('Социально-коммуникативное разви'!I33&lt;0.5,"не сформирован", "в стадии формирования")))</f>
        <v/>
      </c>
      <c r="AE32" s="82" t="str">
        <f>IF('Социально-коммуникативное разви'!J33="","",IF('Социально-коммуникативное разви'!J33&gt;1.5,"сформирован",IF('Социально-коммуникативное разви'!J33&lt;0.5,"не сформирован", "в стадии формирования")))</f>
        <v/>
      </c>
      <c r="AF32" s="82" t="str">
        <f>IF('Социально-коммуникативное разви'!K33="","",IF('Социально-коммуникативное разви'!K33&gt;1.5,"сформирован",IF('Социально-коммуникативное разви'!K33&lt;0.5,"не сформирован", "в стадии формирования")))</f>
        <v/>
      </c>
      <c r="AG32" s="82" t="str">
        <f>IF('Социально-коммуникативное разви'!L33="","",IF('Социально-коммуникативное разви'!L33&gt;1.5,"сформирован",IF('Социально-коммуникативное разви'!L33&lt;0.5,"не сформирован", "в стадии формирования")))</f>
        <v/>
      </c>
      <c r="AH32" s="82" t="str">
        <f>IF('Социально-коммуникативное разви'!M33="","",IF('Социально-коммуникативное разви'!M33&gt;1.5,"сформирован",IF('Социально-коммуникативное разви'!M33&lt;0.5,"не сформирован", "в стадии формирования")))</f>
        <v/>
      </c>
      <c r="AI32" s="82" t="str">
        <f>IF('Познавательное развитие'!V33="","",IF('Познавательное развитие'!V33&gt;1.5,"сформирован",IF('Познавательное развитие'!V33&lt;0.5,"не сформирован", "в стадии формирования")))</f>
        <v/>
      </c>
      <c r="AJ32" s="82" t="str">
        <f>IF('Художественно-эстетическое разв'!Z33="","",IF('Художественно-эстетическое разв'!Z33&gt;1.5,"сформирован",IF('Художественно-эстетическое разв'!Z33&lt;0.5,"не сформирован", "в стадии формирования")))</f>
        <v/>
      </c>
      <c r="AK32" s="82" t="str">
        <f>IF('Художественно-эстетическое разв'!AA33="","",IF('Художественно-эстетическое разв'!AA33&gt;1.5,"сформирован",IF('Художественно-эстетическое разв'!AA33&lt;0.5,"не сформирован", "в стадии формирования")))</f>
        <v/>
      </c>
      <c r="AL32" s="214" t="str">
        <f>IF('Социально-коммуникативное разви'!G33="","",IF('Социально-коммуникативное разви'!H33="","",IF('Социально-коммуникативное разви'!I33="","",IF('Социально-коммуникативное разви'!J33="","",IF('Социально-коммуникативное разви'!K33="","",IF('Социально-коммуникативное разви'!L33="","",IF('Социально-коммуникативное разви'!X33="","",IF('Познавательное развитие'!V33="","",IF('Художественно-эстетическое разв'!Z33="","",IF('Художественно-эстетическое разв'!AE33="","",('Социально-коммуникативное разви'!G33+'Социально-коммуникативное разви'!H33+'Социально-коммуникативное разви'!I33+'Социально-коммуникативное разви'!J33+'Социально-коммуникативное разви'!K33+'Социально-коммуникативное разви'!L33+'Социально-коммуникативное разви'!X33+'Познавательное развитие'!V33+'Художественно-эстетическое разв'!Z33+'Художественно-эстетическое разв'!AE33)/10))))))))))</f>
        <v/>
      </c>
      <c r="AM32" s="82" t="str">
        <f t="shared" si="1"/>
        <v/>
      </c>
      <c r="AN32" s="82" t="str">
        <f>IF('Социально-коммуникативное разви'!U33="","",IF('Социально-коммуникативное разви'!U33&gt;1.5,"сформирован",IF('Социально-коммуникативное разви'!U33&lt;0.5,"не сформирован", "в стадии формирования")))</f>
        <v/>
      </c>
      <c r="AO32" s="82" t="str">
        <f>IF('Социально-коммуникативное разви'!V33="","",IF('Социально-коммуникативное разви'!V33&gt;1.5,"сформирован",IF('Социально-коммуникативное разви'!V33&lt;0.5,"не сформирован", "в стадии формирования")))</f>
        <v/>
      </c>
      <c r="AP32" s="82" t="str">
        <f>IF('Социально-коммуникативное разви'!W33="","",IF('Социально-коммуникативное разви'!W33&gt;1.5,"сформирован",IF('Социально-коммуникативное разви'!W33&lt;0.5,"не сформирован", "в стадии формирования")))</f>
        <v/>
      </c>
      <c r="AQ32" s="82" t="str">
        <f>IF('Художественно-эстетическое разв'!Y33="","",IF('Художественно-эстетическое разв'!Y33&gt;1.5,"сформирован",IF('Художественно-эстетическое разв'!Y33&lt;0.5,"не сформирован", "в стадии формирования")))</f>
        <v/>
      </c>
      <c r="AR32" s="82" t="str">
        <f>IF('Художественно-эстетическое разв'!Z33="","",IF('Художественно-эстетическое разв'!Z33&gt;1.5,"сформирован",IF('Художественно-эстетическое разв'!Z33&lt;0.5,"не сформирован", "в стадии формирования")))</f>
        <v/>
      </c>
      <c r="AS32" s="214" t="str">
        <f>IF('Социально-коммуникативное разви'!U33="","",IF('Социально-коммуникативное разви'!V33="","",IF('Социально-коммуникативное разви'!W33="","",IF('Художественно-эстетическое разв'!AC33="","",IF('Художественно-эстетическое разв'!AD33="","",('Социально-коммуникативное разви'!U33+'Социально-коммуникативное разви'!V33+'Социально-коммуникативное разви'!W33+'Художественно-эстетическое разв'!AC33+'Художественно-эстетическое разв'!AD33)/5)))))</f>
        <v/>
      </c>
      <c r="AT32" s="82" t="str">
        <f t="shared" si="2"/>
        <v/>
      </c>
      <c r="AU32" s="82" t="str">
        <f>IF('Речевое развитие'!D32="","",IF('Речевое развитие'!D32&gt;1.5,"сформирован",IF('Речевое развитие'!D32&lt;0.5,"не сформирован", "в стадии формирования")))</f>
        <v/>
      </c>
      <c r="AV32" s="82" t="str">
        <f>IF('Речевое развитие'!E32="","",IF('Речевое развитие'!E32&gt;1.5,"сформирован",IF('Речевое развитие'!E32&lt;0.5,"не сформирован", "в стадии формирования")))</f>
        <v/>
      </c>
      <c r="AW32" s="82" t="str">
        <f>IF('Речевое развитие'!F32="","",IF('Речевое развитие'!F32&gt;1.5,"сформирован",IF('Речевое развитие'!F32&lt;0.5,"не сформирован", "в стадии формирования")))</f>
        <v/>
      </c>
      <c r="AX32" s="82" t="str">
        <f>IF('Речевое развитие'!G32="","",IF('Речевое развитие'!G32&gt;1.5,"сформирован",IF('Речевое развитие'!G32&lt;0.5,"не сформирован", "в стадии формирования")))</f>
        <v/>
      </c>
      <c r="AY32" s="82" t="str">
        <f>IF('Речевое развитие'!H32="","",IF('Речевое развитие'!H32&gt;1.5,"сформирован",IF('Речевое развитие'!H32&lt;0.5,"не сформирован", "в стадии формирования")))</f>
        <v/>
      </c>
      <c r="AZ32" s="82" t="str">
        <f>IF('Речевое развитие'!I32="","",IF('Речевое развитие'!I32&gt;1.5,"сформирован",IF('Речевое развитие'!I32&lt;0.5,"не сформирован", "в стадии формирования")))</f>
        <v/>
      </c>
      <c r="BA32" s="82" t="str">
        <f>IF('Речевое развитие'!J32="","",IF('Речевое развитие'!J32&gt;1.5,"сформирован",IF('Речевое развитие'!J32&lt;0.5,"не сформирован", "в стадии формирования")))</f>
        <v/>
      </c>
      <c r="BB32" s="82" t="str">
        <f>IF('Речевое развитие'!K32="","",IF('Речевое развитие'!K32&gt;1.5,"сформирован",IF('Речевое развитие'!K32&lt;0.5,"не сформирован", "в стадии формирования")))</f>
        <v/>
      </c>
      <c r="BC32" s="82" t="str">
        <f>IF('Речевое развитие'!L32="","",IF('Речевое развитие'!L32&gt;1.5,"сформирован",IF('Речевое развитие'!L32&lt;0.5,"не сформирован", "в стадии формирования")))</f>
        <v/>
      </c>
      <c r="BD32" s="82" t="str">
        <f>IF('Речевое развитие'!M32="","",IF('Речевое развитие'!M32&gt;1.5,"сформирован",IF('Речевое развитие'!M32&lt;0.5,"не сформирован", "в стадии формирования")))</f>
        <v/>
      </c>
      <c r="BE32" s="82" t="str">
        <f>IF('Речевое развитие'!N32="","",IF('Речевое развитие'!N32&gt;1.5,"сформирован",IF('Речевое развитие'!N32&lt;0.5,"не сформирован", "в стадии формирования")))</f>
        <v/>
      </c>
      <c r="BF32" s="214" t="str">
        <f>IF('Речевое развитие'!D32="","",IF('Речевое развитие'!E32="","",IF('Речевое развитие'!F32="","",IF('Речевое развитие'!G32="","",IF('Речевое развитие'!H32="","",IF('Речевое развитие'!I32="","",IF('Речевое развитие'!J32="","",IF('Речевое развитие'!K32="","",IF('Речевое развитие'!L32="","",IF('Речевое развитие'!M32="","",IF('Речевое развитие'!N32="","",('Речевое развитие'!D32+'Речевое развитие'!E32+'Речевое развитие'!F32+'Речевое развитие'!G32+'Речевое развитие'!H32+'Речевое развитие'!I32+'Речевое развитие'!J32+'Речевое развитие'!K32+'Речевое развитие'!L32+'Речевое развитие'!M32+'Речевое развитие'!N32)/11)))))))))))</f>
        <v/>
      </c>
      <c r="BG32" s="82" t="str">
        <f t="shared" si="3"/>
        <v/>
      </c>
      <c r="BH32" s="82" t="str">
        <f>IF('Художественно-эстетическое разв'!Y33="","",IF('Художественно-эстетическое разв'!Y33&gt;1.5,"сформирован",IF('Художественно-эстетическое разв'!Y33&lt;0.5,"не сформирован", "в стадии формирования")))</f>
        <v/>
      </c>
      <c r="BI32" s="82" t="str">
        <f>IF('Физическое развитие'!D32="","",IF('Физическое развитие'!D32&gt;1.5,"сформирован",IF('Физическое развитие'!D32&lt;0.5,"не сформирован", "в стадии формирования")))</f>
        <v/>
      </c>
      <c r="BJ32" s="82" t="str">
        <f>IF('Физическое развитие'!E32="","",IF('Физическое развитие'!E32&gt;1.5,"сформирован",IF('Физическое развитие'!E32&lt;0.5,"не сформирован", "в стадии формирования")))</f>
        <v/>
      </c>
      <c r="BK32" s="82" t="str">
        <f>IF('Физическое развитие'!F32="","",IF('Физическое развитие'!F32&gt;1.5,"сформирован",IF('Физическое развитие'!F32&lt;0.5,"не сформирован", "в стадии формирования")))</f>
        <v/>
      </c>
      <c r="BL32" s="82" t="str">
        <f>IF('Физическое развитие'!G32="","",IF('Физическое развитие'!G32&gt;1.5,"сформирован",IF('Физическое развитие'!G32&lt;0.5,"не сформирован", "в стадии формирования")))</f>
        <v/>
      </c>
      <c r="BM32" s="82" t="str">
        <f>IF('Физическое развитие'!H32="","",IF('Физическое развитие'!H32&gt;1.5,"сформирован",IF('Физическое развитие'!H32&lt;0.5,"не сформирован", "в стадии формирования")))</f>
        <v/>
      </c>
      <c r="BN32" s="82" t="str">
        <f>IF('Физическое развитие'!I32="","",IF('Физическое развитие'!I32&gt;1.5,"сформирован",IF('Физическое развитие'!I32&lt;0.5,"не сформирован", "в стадии формирования")))</f>
        <v/>
      </c>
      <c r="BO32" s="82" t="str">
        <f>IF('Физическое развитие'!J32="","",IF('Физическое развитие'!J32&gt;1.5,"сформирован",IF('Физическое развитие'!J32&lt;0.5,"не сформирован", "в стадии формирования")))</f>
        <v/>
      </c>
      <c r="BP32" s="82" t="str">
        <f>IF('Физическое развитие'!K32="","",IF('Физическое развитие'!K32&gt;1.5,"сформирован",IF('Физическое развитие'!K32&lt;0.5,"не сформирован", "в стадии формирования")))</f>
        <v/>
      </c>
      <c r="BQ32" s="82" t="str">
        <f>IF('Физическое развитие'!L32="","",IF('Физическое развитие'!L32&gt;1.5,"сформирован",IF('Физическое развитие'!L32&lt;0.5,"не сформирован", "в стадии формирования")))</f>
        <v/>
      </c>
      <c r="BR32" s="82" t="str">
        <f>IF('Физическое развитие'!M32="","",IF('Физическое развитие'!M32&gt;1.5,"сформирован",IF('Физическое развитие'!M32&lt;0.5,"не сформирован", "в стадии формирования")))</f>
        <v/>
      </c>
      <c r="BS32" s="82" t="str">
        <f>IF('Физическое развитие'!N32="","",IF('Физическое развитие'!N32&gt;1.5,"сформирован",IF('Физическое развитие'!N32&lt;0.5,"не сформирован", "в стадии формирования")))</f>
        <v/>
      </c>
      <c r="BT32" s="82" t="str">
        <f>IF('Физическое развитие'!O32="","",IF('Физическое развитие'!O32&gt;1.5,"сформирован",IF('Физическое развитие'!O32&lt;0.5,"не сформирован", "в стадии формирования")))</f>
        <v/>
      </c>
      <c r="BU32" s="82" t="str">
        <f>IF('Физическое развитие'!P32="","",IF('Физическое развитие'!P32&gt;1.5,"сформирован",IF('Физическое развитие'!P32&lt;0.5,"не сформирован", "в стадии формирования")))</f>
        <v/>
      </c>
      <c r="BV32" s="214" t="str">
        <f>IF('Художественно-эстетическое разв'!Y33="","",IF('Физическое развитие'!D32="","",IF('Физическое развитие'!E32="","",IF('Физическое развитие'!F32="","",IF('Физическое развитие'!H32="","",IF('Физическое развитие'!I32="","",IF('Физическое развитие'!J32="","",IF('Физическое развитие'!L32="","",IF('Физическое развитие'!M32="","",IF('Физическое развитие'!G32="","",IF('Физическое развитие'!N32="","",IF('Физическое развитие'!O32="","",IF('Физическое развитие'!P32="","",IF('Физическое развитие'!Q32="","",('Художественно-эстетическое разв'!Y33+'Физическое развитие'!D32+'Физическое развитие'!E32+'Физическое развитие'!F32+'Физическое развитие'!H32+'Физическое развитие'!I32+'Физическое развитие'!J32+'Физическое развитие'!L32+'Физическое развитие'!M32+'Физическое развитие'!G32+'Физическое развитие'!N32+'Физическое развитие'!O32+'Физическое развитие'!P32+'Физическое развитие'!Q32)/14))))))))))))))</f>
        <v/>
      </c>
      <c r="BW32" s="82" t="str">
        <f t="shared" si="4"/>
        <v/>
      </c>
      <c r="BX32" s="82" t="str">
        <f>IF('Социально-коммуникативное разви'!M33="","",IF('Социально-коммуникативное разви'!M33&gt;1.5,"сформирован",IF('Социально-коммуникативное разви'!M33&lt;0.5,"не сформирован", "в стадии формирования")))</f>
        <v/>
      </c>
      <c r="BY32" s="82" t="str">
        <f>IF('Социально-коммуникативное разви'!N33="","",IF('Социально-коммуникативное разви'!N33&gt;1.5,"сформирован",IF('Социально-коммуникативное разви'!N33&lt;0.5,"не сформирован", "в стадии формирования")))</f>
        <v/>
      </c>
      <c r="BZ32" s="82" t="str">
        <f>IF('Социально-коммуникативное разви'!O33="","",IF('Социально-коммуникативное разви'!O33&gt;1.5,"сформирован",IF('Социально-коммуникативное разви'!O33&lt;0.5,"не сформирован", "в стадии формирования")))</f>
        <v/>
      </c>
      <c r="CA32" s="82" t="str">
        <f>IF('Социально-коммуникативное разви'!P33="","",IF('Социально-коммуникативное разви'!P33&gt;1.5,"сформирован",IF('Социально-коммуникативное разви'!P33&lt;0.5,"не сформирован", "в стадии формирования")))</f>
        <v/>
      </c>
      <c r="CB32" s="82" t="str">
        <f>IF('Социально-коммуникативное разви'!Q33="","",IF('Социально-коммуникативное разви'!Q33&gt;1.5,"сформирован",IF('Социально-коммуникативное разви'!Q33&lt;0.5,"не сформирован", "в стадии формирования")))</f>
        <v/>
      </c>
      <c r="CC32" s="82" t="str">
        <f>IF('Социально-коммуникативное разви'!R33="","",IF('Социально-коммуникативное разви'!R33&gt;1.5,"сформирован",IF('Социально-коммуникативное разви'!R33&lt;0.5,"не сформирован", "в стадии формирования")))</f>
        <v/>
      </c>
      <c r="CD32" s="82" t="str">
        <f>IF('Социально-коммуникативное разви'!S33="","",IF('Социально-коммуникативное разви'!S33&gt;1.5,"сформирован",IF('Социально-коммуникативное разви'!S33&lt;0.5,"не сформирован", "в стадии формирования")))</f>
        <v/>
      </c>
      <c r="CE32" s="82" t="str">
        <f>IF('Социально-коммуникативное разви'!T33="","",IF('Социально-коммуникативное разви'!T33&gt;1.5,"сформирован",IF('Социально-коммуникативное разви'!T33&lt;0.5,"не сформирован", "в стадии формирования")))</f>
        <v/>
      </c>
      <c r="CF32" s="82" t="str">
        <f>IF('Социально-коммуникативное разви'!U33="","",IF('Социально-коммуникативное разви'!U33&gt;1.5,"сформирован",IF('Социально-коммуникативное разви'!U33&lt;0.5,"не сформирован", "в стадии формирования")))</f>
        <v/>
      </c>
      <c r="CG32" s="82" t="str">
        <f>IF('Социально-коммуникативное разви'!V33="","",IF('Социально-коммуникативное разви'!V33&gt;1.5,"сформирован",IF('Социально-коммуникативное разви'!V33&lt;0.5,"не сформирован", "в стадии формирования")))</f>
        <v/>
      </c>
      <c r="CH32" s="82" t="str">
        <f>IF('Социально-коммуникативное разви'!W33="","",IF('Социально-коммуникативное разви'!W33&gt;1.5,"сформирован",IF('Социально-коммуникативное разви'!W33&lt;0.5,"не сформирован", "в стадии формирования")))</f>
        <v/>
      </c>
      <c r="CI32" s="82" t="str">
        <f>IF('Социально-коммуникативное разви'!X33="","",IF('Социально-коммуникативное разви'!X33&gt;1.5,"сформирован",IF('Социально-коммуникативное разви'!X33&lt;0.5,"не сформирован", "в стадии формирования")))</f>
        <v/>
      </c>
      <c r="CJ32" s="82" t="str">
        <f>IF('Социально-коммуникативное разви'!Y33="","",IF('Социально-коммуникативное разви'!Y33&gt;1.5,"сформирован",IF('Социально-коммуникативное разви'!Y33&lt;0.5,"не сформирован", "в стадии формирования")))</f>
        <v/>
      </c>
      <c r="CK32" s="82" t="str">
        <f>IF('Социально-коммуникативное разви'!Z33="","",IF('Социально-коммуникативное разви'!Z33&gt;1.5,"сформирован",IF('Социально-коммуникативное разви'!Z33&lt;0.5,"не сформирован", "в стадии формирования")))</f>
        <v/>
      </c>
      <c r="CL32" s="82" t="str">
        <f>IF('Физическое развитие'!K32="","",IF('Физическое развитие'!K32&gt;1.5,"сформирован",IF('Физическое развитие'!K32&lt;0.5,"не сформирован", "в стадии формирования")))</f>
        <v/>
      </c>
      <c r="CM32" s="214" t="str">
        <f>IF('Социально-коммуникативное разви'!M33="","",IF('Социально-коммуникативное разви'!N33="","",IF('Социально-коммуникативное разви'!AI33="","",IF('Социально-коммуникативное разви'!AN33="","",IF('Социально-коммуникативное разви'!AO33="","",IF('Социально-коммуникативное разви'!AP33="","",IF('Социально-коммуникативное разви'!AQ33="","",IF('Социально-коммуникативное разви'!AR33="","",IF('Социально-коммуникативное разви'!AS33="","",IF('Социально-коммуникативное разви'!AT33="","",IF('Социально-коммуникативное разви'!AV33="","",IF('Социально-коммуникативное разви'!AW33="","",IF('Социально-коммуникативное разви'!AX33="","",IF('Социально-коммуникативное разви'!AY33="","",IF('Физическое развитие'!K32="","",('Социально-коммуникативное разви'!M33+'Социально-коммуникативное разви'!N33+'Социально-коммуникативное разви'!AI33+'Социально-коммуникативное разви'!AN33+'Социально-коммуникативное разви'!AO33+'Социально-коммуникативное разви'!AP33+'Социально-коммуникативное разви'!AQ33+'Социально-коммуникативное разви'!AR33+'Социально-коммуникативное разви'!AS33+'Социально-коммуникативное разви'!AT33+'Социально-коммуникативное разви'!AV33+'Социально-коммуникативное разви'!AW33+'Социально-коммуникативное разви'!AX33+'Социально-коммуникативное разви'!AY33+'Физическое развитие'!K32)/15)))))))))))))))</f>
        <v/>
      </c>
      <c r="CN32" s="82" t="str">
        <f t="shared" si="5"/>
        <v/>
      </c>
      <c r="CO32" s="82" t="str">
        <f>IF('Социально-коммуникативное разви'!D33="","",IF('Социально-коммуникативное разви'!D33&gt;1.5,"сформирован",IF('Социально-коммуникативное разви'!D33&lt;0.5,"не сформирован", "в стадии формирования")))</f>
        <v/>
      </c>
      <c r="CP32" s="82" t="str">
        <f>IF('Социально-коммуникативное разви'!E33="","",IF('Социально-коммуникативное разви'!E33&gt;1.5,"сформирован",IF('Социально-коммуникативное разви'!E33&lt;0.5,"не сформирован", "в стадии формирования")))</f>
        <v/>
      </c>
      <c r="CQ32" s="82" t="str">
        <f>IF('Социально-коммуникативное разви'!F33="","",IF('Социально-коммуникативное разви'!F33&gt;1.5,"сформирован",IF('Социально-коммуникативное разви'!F33&lt;0.5,"не сформирован", "в стадии формирования")))</f>
        <v/>
      </c>
      <c r="CR32" s="82" t="str">
        <f>IF('Социально-коммуникативное разви'!Q33="","",IF('Социально-коммуникативное разви'!Q33&gt;1.5,"сформирован",IF('Социально-коммуникативное разви'!Q33&lt;0.5,"не сформирован", "в стадии формирования")))</f>
        <v/>
      </c>
      <c r="CS32" s="82" t="str">
        <f>IF('Социально-коммуникативное разви'!R33="","",IF('Социально-коммуникативное разви'!R33&gt;1.5,"сформирован",IF('Социально-коммуникативное разви'!R33&lt;0.5,"не сформирован", "в стадии формирования")))</f>
        <v/>
      </c>
      <c r="CT32" s="82" t="str">
        <f>IF('Социально-коммуникативное разви'!S33="","",IF('Социально-коммуникативное разви'!S33&gt;1.5,"сформирован",IF('Социально-коммуникативное разви'!S33&lt;0.5,"не сформирован", "в стадии формирования")))</f>
        <v/>
      </c>
      <c r="CU32" s="82" t="str">
        <f>IF('Социально-коммуникативное разви'!T33="","",IF('Социально-коммуникативное разви'!T33&gt;1.5,"сформирован",IF('Социально-коммуникативное разви'!T33&lt;0.5,"не сформирован", "в стадии формирования")))</f>
        <v/>
      </c>
      <c r="CV32" s="82" t="str">
        <f>IF('Социально-коммуникативное разви'!Y33="","",IF('Социально-коммуникативное разви'!Y33&gt;1.5,"сформирован",IF('Социально-коммуникативное разви'!Y33&lt;0.5,"не сформирован", "в стадии формирования")))</f>
        <v/>
      </c>
      <c r="CW32" s="82" t="str">
        <f>IF('Социально-коммуникативное разви'!Z33="","",IF('Социально-коммуникативное разви'!Z33&gt;1.5,"сформирован",IF('Социально-коммуникативное разви'!Z33&lt;0.5,"не сформирован", "в стадии формирования")))</f>
        <v/>
      </c>
      <c r="CX32" s="82" t="str">
        <f>IF('Социально-коммуникативное разви'!AU33="","",IF('Социально-коммуникативное разви'!AU33&gt;1.5,"сформирован",IF('Социально-коммуникативное разви'!AU33&lt;0.5,"не сформирован", "в стадии формирования")))</f>
        <v/>
      </c>
      <c r="CY32" s="82" t="str">
        <f>IF('Социально-коммуникативное разви'!AZ33="","",IF('Социально-коммуникативное разви'!AZ33&gt;1.5,"сформирован",IF('Социально-коммуникативное разви'!AZ33&lt;0.5,"не сформирован", "в стадии формирования")))</f>
        <v/>
      </c>
      <c r="CZ32" s="82" t="str">
        <f>IF('Социально-коммуникативное разви'!BA33="","",IF('Социально-коммуникативное разви'!BA33&gt;1.5,"сформирован",IF('Социально-коммуникативное разви'!BA33&lt;0.5,"не сформирован", "в стадии формирования")))</f>
        <v/>
      </c>
      <c r="DA32" s="82" t="str">
        <f>IF('Социально-коммуникативное разви'!BB33="","",IF('Социально-коммуникативное разви'!BB33&gt;1.5,"сформирован",IF('Социально-коммуникативное разви'!BB33&lt;0.5,"не сформирован", "в стадии формирования")))</f>
        <v/>
      </c>
      <c r="DB32" s="82" t="str">
        <f>IF('Познавательное развитие'!G33="","",IF('Познавательное развитие'!G33&gt;1.5,"сформирован",IF('Познавательное развитие'!G33&lt;0.5,"не сформирован", "в стадии формирования")))</f>
        <v/>
      </c>
      <c r="DC32" s="82" t="str">
        <f>IF('Познавательное развитие'!H33="","",IF('Познавательное развитие'!H33&gt;1.5,"сформирован",IF('Познавательное развитие'!H33&lt;0.5,"не сформирован", "в стадии формирования")))</f>
        <v/>
      </c>
      <c r="DD32" s="82" t="str">
        <f>IF('Познавательное развитие'!T33="","",IF('Познавательное развитие'!T33&gt;1.5,"сформирован",IF('Познавательное развитие'!T33&lt;0.5,"не сформирован", "в стадии формирования")))</f>
        <v/>
      </c>
      <c r="DE32" s="82" t="str">
        <f>IF('Познавательное развитие'!U33="","",IF('Познавательное развитие'!U33&gt;1.5,"сформирован",IF('Познавательное развитие'!U33&lt;0.5,"не сформирован", "в стадии формирования")))</f>
        <v/>
      </c>
      <c r="DF32" s="82" t="str">
        <f>IF('Познавательное развитие'!W33="","",IF('Познавательное развитие'!W33&gt;1.5,"сформирован",IF('Познавательное развитие'!W33&lt;0.5,"не сформирован", "в стадии формирования")))</f>
        <v/>
      </c>
      <c r="DG32" s="82" t="str">
        <f>IF('Познавательное развитие'!X33="","",IF('Познавательное развитие'!X33&gt;1.5,"сформирован",IF('Познавательное развитие'!X33&lt;0.5,"не сформирован", "в стадии формирования")))</f>
        <v/>
      </c>
      <c r="DH32" s="82" t="str">
        <f>IF('Познавательное развитие'!AB33="","",IF('Познавательное развитие'!AB33&gt;1.5,"сформирован",IF('Познавательное развитие'!AB33&lt;0.5,"не сформирован", "в стадии формирования")))</f>
        <v/>
      </c>
      <c r="DI32" s="82" t="str">
        <f>IF('Познавательное развитие'!AC33="","",IF('Познавательное развитие'!AC33&gt;1.5,"сформирован",IF('Познавательное развитие'!AC33&lt;0.5,"не сформирован", "в стадии формирования")))</f>
        <v/>
      </c>
      <c r="DJ32" s="82" t="str">
        <f>IF('Познавательное развитие'!AD33="","",IF('Познавательное развитие'!AD33&gt;1.5,"сформирован",IF('Познавательное развитие'!AD33&lt;0.5,"не сформирован", "в стадии формирования")))</f>
        <v/>
      </c>
      <c r="DK32" s="82" t="str">
        <f>IF('Познавательное развитие'!AE33="","",IF('Познавательное развитие'!AE33&gt;1.5,"сформирован",IF('Познавательное развитие'!AE33&lt;0.5,"не сформирован", "в стадии формирования")))</f>
        <v/>
      </c>
      <c r="DL32" s="82" t="str">
        <f>IF('Познавательное развитие'!AF33="","",IF('Познавательное развитие'!AF33&gt;1.5,"сформирован",IF('Познавательное развитие'!AF33&lt;0.5,"не сформирован", "в стадии формирования")))</f>
        <v/>
      </c>
      <c r="DM32" s="82" t="str">
        <f>IF('Познавательное развитие'!AG33="","",IF('Познавательное развитие'!AG33&gt;1.5,"сформирован",IF('Познавательное развитие'!AG33&lt;0.5,"не сформирован", "в стадии формирования")))</f>
        <v/>
      </c>
      <c r="DN32" s="82" t="str">
        <f>IF('Познавательное развитие'!AI33="","",IF('Познавательное развитие'!AI33&gt;1.5,"сформирован",IF('Познавательное развитие'!AI33&lt;0.5,"не сформирован", "в стадии формирования")))</f>
        <v/>
      </c>
      <c r="DO32" s="82" t="str">
        <f>IF('Познавательное развитие'!AJ33="","",IF('Познавательное развитие'!AJ33&gt;1.5,"сформирован",IF('Познавательное развитие'!AJ33&lt;0.5,"не сформирован", "в стадии формирования")))</f>
        <v/>
      </c>
      <c r="DP32" s="82" t="str">
        <f>IF('Познавательное развитие'!AK33="","",IF('Познавательное развитие'!AK33&gt;1.5,"сформирован",IF('Познавательное развитие'!AK33&lt;0.5,"не сформирован", "в стадии формирования")))</f>
        <v/>
      </c>
      <c r="DQ32" s="82" t="str">
        <f>IF('Познавательное развитие'!AL33="","",IF('Познавательное развитие'!AL33&gt;1.5,"сформирован",IF('Познавательное развитие'!AL33&lt;0.5,"не сформирован", "в стадии формирования")))</f>
        <v/>
      </c>
      <c r="DR32" s="82" t="str">
        <f>IF('Речевое развитие'!Q32="","",IF('Речевое развитие'!Q32&gt;1.5,"сформирован",IF('Речевое развитие'!Q32&lt;0.5,"не сформирован", "в стадии формирования")))</f>
        <v/>
      </c>
      <c r="DS32" s="82" t="str">
        <f>IF('Речевое развитие'!R32="","",IF('Речевое развитие'!R32&gt;1.5,"сформирован",IF('Речевое развитие'!R32&lt;0.5,"не сформирован", "в стадии формирования")))</f>
        <v/>
      </c>
      <c r="DT32" s="82" t="str">
        <f>IF('Речевое развитие'!S32="","",IF('Речевое развитие'!S32&gt;1.5,"сформирован",IF('Речевое развитие'!S32&lt;0.5,"не сформирован", "в стадии формирования")))</f>
        <v/>
      </c>
      <c r="DU32" s="82" t="str">
        <f>IF('Речевое развитие'!T32="","",IF('Речевое развитие'!T32&gt;1.5,"сформирован",IF('Речевое развитие'!T32&lt;0.5,"не сформирован", "в стадии формирования")))</f>
        <v/>
      </c>
      <c r="DV32" s="82" t="str">
        <f>IF('Речевое развитие'!U32="","",IF('Речевое развитие'!U32&gt;1.5,"сформирован",IF('Речевое развитие'!U32&lt;0.5,"не сформирован", "в стадии формирования")))</f>
        <v/>
      </c>
      <c r="DW32" s="82" t="str">
        <f>IF('Художественно-эстетическое разв'!S33="","",IF('Художественно-эстетическое разв'!S33&gt;1.5,"сформирован",IF('Художественно-эстетическое разв'!S33&lt;0.5,"не сформирован", "в стадии формирования")))</f>
        <v/>
      </c>
      <c r="DX32" s="82" t="str">
        <f>IF('Художественно-эстетическое разв'!T33="","",IF('Художественно-эстетическое разв'!T33&gt;1.5,"сформирован",IF('Художественно-эстетическое разв'!T33&lt;0.5,"не сформирован", "в стадии формирования")))</f>
        <v/>
      </c>
      <c r="DY32" s="82" t="str">
        <f>IF('Физическое развитие'!T32="","",IF('Физическое развитие'!T32&gt;1.5,"сформирован",IF('Физическое развитие'!T32&lt;0.5,"не сформирован", "в стадии формирования")))</f>
        <v/>
      </c>
      <c r="DZ32" s="82" t="str">
        <f>IF('Физическое развитие'!U32="","",IF('Физическое развитие'!U32&gt;1.5,"сформирован",IF('Физическое развитие'!U32&lt;0.5,"не сформирован", "в стадии формирования")))</f>
        <v/>
      </c>
      <c r="EA32" s="82" t="str">
        <f>IF('Физическое развитие'!V32="","",IF('Физическое развитие'!V32&gt;1.5,"сформирован",IF('Физическое развитие'!V32&lt;0.5,"не сформирован", "в стадии формирования")))</f>
        <v/>
      </c>
      <c r="EB32" s="214" t="str">
        <f>IF('Социально-коммуникативное разви'!D33="","",IF('Социально-коммуникативное разви'!E33="","",IF('Социально-коммуникативное разви'!F33="","",IF('Социально-коммуникативное разви'!Q33="","",IF('Социально-коммуникативное разви'!R33="","",IF('Социально-коммуникативное разви'!S33="","",IF('Социально-коммуникативное разви'!T33="","",IF('Социально-коммуникативное разви'!Y33="","",IF('Социально-коммуникативное разви'!Z33="","",IF('Социально-коммуникативное разви'!AU33="","",IF('Социально-коммуникативное разви'!AZ33="","",IF('Социально-коммуникативное разви'!BA33="","",IF('Социально-коммуникативное разви'!BB33="","",IF('Познавательное развитие'!G33="","",IF('Познавательное развитие'!H33="","",IF('Познавательное развитие'!T33="","",IF('Познавательное развитие'!U33="","",IF('Познавательное развитие'!W33="","",IF('Познавательное развитие'!X33="","",IF('Познавательное развитие'!AB33="","",IF('Познавательное развитие'!AC33="","",IF('Познавательное развитие'!AD33="","",IF('Познавательное развитие'!AE33="","",IF('Познавательное развитие'!AF33="","",IF('Познавательное развитие'!AG33="","",IF('Познавательное развитие'!AI33="","",IF('Познавательное развитие'!AJ33="","",IF('Познавательное развитие'!AK33="","",IF('Познавательное развитие'!AL33="","",IF('Речевое развитие'!Q32="","",IF('Речевое развитие'!R32="","",IF('Речевое развитие'!S32="","",IF('Речевое развитие'!T32="","",IF('Речевое развитие'!U32="","",IF('Художественно-эстетическое разв'!S33="","",IF('Художественно-эстетическое разв'!T33="","",IF('Физическое развитие'!T32="","",IF('Физическое развитие'!U32="","",IF('Физическое развитие'!V32="","",('Социально-коммуникативное разви'!D33+'Социально-коммуникативное разви'!E33+'Социально-коммуникативное разви'!F33+'Социально-коммуникативное разви'!Q33+'Социально-коммуникативное разви'!R33+'Социально-коммуникативное разви'!S33+'Социально-коммуникативное разви'!T33+'Социально-коммуникативное разви'!Y33+'Социально-коммуникативное разви'!Z33+'Социально-коммуникативное разви'!AU33+'Социально-коммуникативное разви'!AZ33+'Социально-коммуникативное разви'!BA33+'Социально-коммуникативное разви'!BB33+'Познавательное развитие'!G33+'Познавательное развитие'!H33+'Познавательное развитие'!T33+'Познавательное развитие'!U33+'Познавательное развитие'!W33+'Познавательное развитие'!X33+'Познавательное развитие'!AB33+'Познавательное развитие'!AC33+'Познавательное развитие'!AD33+'Познавательное развитие'!AE33+'Познавательное развитие'!AF33+'Познавательное развитие'!AG33+'Познавательное развитие'!AI33+'Познавательное развитие'!AJ33+'Познавательное развитие'!AK33+'Познавательное развитие'!AL33+'Речевое развитие'!Q32+'Речевое развитие'!R32+'Речевое развитие'!S32+'Речевое развитие'!T32+'Речевое развитие'!U32+'Художественно-эстетическое разв'!S33+'Художественно-эстетическое разв'!T33+'Физическое развитие'!T32+'Физическое развитие'!U32+'Физическое развитие'!V32)/39)))))))))))))))))))))))))))))))))))))))</f>
        <v/>
      </c>
      <c r="EC32" s="82" t="str">
        <f t="shared" si="6"/>
        <v/>
      </c>
    </row>
    <row r="33" spans="1:133" x14ac:dyDescent="0.25">
      <c r="A33" s="89">
        <f>список!A31</f>
        <v>30</v>
      </c>
      <c r="B33" s="82" t="str">
        <f>IF(список!B31="","",список!B31)</f>
        <v/>
      </c>
      <c r="C33" s="82">
        <f>IF(список!C31="","",список!C31)</f>
        <v>0</v>
      </c>
      <c r="D33" s="82" t="str">
        <f>IF('Социально-коммуникативное разви'!AA34="","",IF('Социально-коммуникативное разви'!AA34&gt;1.5,"сформирован",IF('Социально-коммуникативное разви'!AA34&lt;0.5,"не сформирован", "в стадии формирования")))</f>
        <v/>
      </c>
      <c r="E33" s="82" t="str">
        <f>IF('Социально-коммуникативное разви'!AB34="","",IF('Социально-коммуникативное разви'!AB34&gt;1.5,"сформирован",IF('Социально-коммуникативное разви'!AB34&lt;0.5,"не сформирован", "в стадии формирования")))</f>
        <v/>
      </c>
      <c r="F33" s="82" t="str">
        <f>IF('Социально-коммуникативное разви'!AC34="","",IF('Социально-коммуникативное разви'!AC34&gt;1.5,"сформирован",IF('Социально-коммуникативное разви'!AC34&lt;0.5,"не сформирован", "в стадии формирования")))</f>
        <v/>
      </c>
      <c r="G33" s="82" t="str">
        <f>IF('Социально-коммуникативное разви'!AD34="","",IF('Социально-коммуникативное разви'!AD34&gt;1.5,"сформирован",IF('Социально-коммуникативное разви'!AD34&lt;0.5,"не сформирован", "в стадии формирования")))</f>
        <v/>
      </c>
      <c r="H33" s="82" t="str">
        <f>IF('Социально-коммуникативное разви'!AE34="","",IF('Социально-коммуникативное разви'!AE34&gt;1.5,"сформирован",IF('Социально-коммуникативное разви'!AE34&lt;0.5,"не сформирован", "в стадии формирования")))</f>
        <v/>
      </c>
      <c r="I33" s="82" t="str">
        <f>IF('Социально-коммуникативное разви'!AF34="","",IF('Социально-коммуникативное разви'!AF34&gt;1.5,"сформирован",IF('Социально-коммуникативное разви'!AF34&lt;0.5,"не сформирован", "в стадии формирования")))</f>
        <v/>
      </c>
      <c r="J33" s="82" t="str">
        <f>IF('Познавательное развитие'!D34="","",IF('Познавательное развитие'!D34&gt;1.5,"сформирован",IF('Познавательное развитие'!D34&lt;0.5,"не сформирован", "в стадии формирования")))</f>
        <v/>
      </c>
      <c r="K33" s="82" t="str">
        <f>IF('Познавательное развитие'!E34="","",IF('Познавательное развитие'!E34&gt;1.5,"сформирован",IF('Познавательное развитие'!E34&lt;0.5,"не сформирован", "в стадии формирования")))</f>
        <v/>
      </c>
      <c r="L33" s="82" t="str">
        <f>IF('Познавательное развитие'!F34="","",IF('Познавательное развитие'!F34&gt;1.5,"сформирован",IF('Познавательное развитие'!F34&lt;0.5,"не сформирован", "в стадии формирования")))</f>
        <v/>
      </c>
      <c r="M33" s="82" t="str">
        <f>IF('Познавательное развитие'!G34="","",IF('Познавательное развитие'!G34&gt;1.5,"сформирован",IF('Познавательное развитие'!G34&lt;0.5,"не сформирован", "в стадии формирования")))</f>
        <v/>
      </c>
      <c r="N33" s="82" t="str">
        <f>IF('Познавательное развитие'!H34="","",IF('Познавательное развитие'!H34&gt;1.5,"сформирован",IF('Познавательное развитие'!H34&lt;0.5,"не сформирован", "в стадии формирования")))</f>
        <v/>
      </c>
      <c r="O33" s="82" t="str">
        <f>IF('Познавательное развитие'!I34="","",IF('Познавательное развитие'!I34&gt;1.5,"сформирован",IF('Познавательное развитие'!I34&lt;0.5,"не сформирован", "в стадии формирования")))</f>
        <v/>
      </c>
      <c r="P33" s="82" t="str">
        <f>IF('Познавательное развитие'!J34="","",IF('Познавательное развитие'!J34&gt;1.5,"сформирован",IF('Познавательное развитие'!J34&lt;0.5,"не сформирован", "в стадии формирования")))</f>
        <v/>
      </c>
      <c r="Q33" s="82" t="str">
        <f>IF('Познавательное развитие'!K34="","",IF('Познавательное развитие'!K34&gt;1.5,"сформирован",IF('Познавательное развитие'!K34&lt;0.5,"не сформирован", "в стадии формирования")))</f>
        <v/>
      </c>
      <c r="R33" s="82" t="str">
        <f>IF('Художественно-эстетическое разв'!D34="","",IF('Художественно-эстетическое разв'!D34&gt;1.5,"сформирован",IF('Художественно-эстетическое разв'!D34&lt;0.5,"не сформирован", "в стадии формирования")))</f>
        <v/>
      </c>
      <c r="S33" s="82" t="str">
        <f>IF('Художественно-эстетическое разв'!E34="","",IF('Художественно-эстетическое разв'!E34&gt;1.5,"сформирован",IF('Художественно-эстетическое разв'!E34&lt;0.5,"не сформирован", "в стадии формирования")))</f>
        <v/>
      </c>
      <c r="T33" s="82" t="str">
        <f>IF('Художественно-эстетическое разв'!F34="","",IF('Художественно-эстетическое разв'!F34&gt;1.5,"сформирован",IF('Художественно-эстетическое разв'!F34&lt;0.5,"не сформирован", "в стадии формирования")))</f>
        <v/>
      </c>
      <c r="U33" s="82" t="str">
        <f>IF('Художественно-эстетическое разв'!G34="","",IF('Художественно-эстетическое разв'!G34&gt;1.5,"сформирован",IF('Художественно-эстетическое разв'!G34&lt;0.5,"не сформирован", "в стадии формирования")))</f>
        <v/>
      </c>
      <c r="V33" s="82" t="str">
        <f>IF('Художественно-эстетическое разв'!H34="","",IF('Художественно-эстетическое разв'!H34&gt;1.5,"сформирован",IF('Художественно-эстетическое разв'!H34&lt;0.5,"не сформирован", "в стадии формирования")))</f>
        <v/>
      </c>
      <c r="W33" s="82" t="str">
        <f>IF('Художественно-эстетическое разв'!I34="","",IF('Художественно-эстетическое разв'!I34&gt;1.5,"сформирован",IF('Художественно-эстетическое разв'!I34&lt;0.5,"не сформирован", "в стадии формирования")))</f>
        <v/>
      </c>
      <c r="X33" s="82" t="str">
        <f>IF('Художественно-эстетическое разв'!J34="","",IF('Художественно-эстетическое разв'!J34&gt;1.5,"сформирован",IF('Художественно-эстетическое разв'!J34&lt;0.5,"не сформирован", "в стадии формирования")))</f>
        <v/>
      </c>
      <c r="Y33" s="82" t="str">
        <f>IF('Физическое развитие'!W33="","",IF('Физическое развитие'!W33&gt;1.5,"сформирован",IF('Физическое развитие'!W33&lt;0.5,"не сформирован", "в стадии формирования")))</f>
        <v/>
      </c>
      <c r="Z33" s="214" t="str">
        <f>IF('Социально-коммуникативное разви'!AA34="","",IF('Социально-коммуникативное разви'!AF34="","",IF('Социально-коммуникативное разви'!AG34="","",IF('Социально-коммуникативное разви'!AH34="","",IF('Социально-коммуникативное разви'!AJ34="","",IF('Социально-коммуникативное разви'!AK34="","",IF('Познавательное развитие'!D34="","",IF('Познавательное развитие'!I34="","",IF('Познавательное развитие'!M34="","",IF('Познавательное развитие'!N34="","",IF('Познавательное развитие'!O34="","",IF('Познавательное развитие'!P34="","",IF('Познавательное развитие'!Q34="","",IF('Познавательное развитие'!Y34="","",IF('Художественно-эстетическое разв'!D34="","",IF('Художественно-эстетическое разв'!G34="","",IF('Художественно-эстетическое разв'!H34="","",IF('Художественно-эстетическое разв'!I34="","",IF('Физическое развитие'!W33="","",IF('Художественно-эстетическое разв'!L34="","",IF('Художественно-эстетическое разв'!M34="","",IF('Художественно-эстетическое разв'!U34="","",('Социально-коммуникативное разви'!AA34+'Социально-коммуникативное разви'!AF34+'Социально-коммуникативное разви'!AG34+'Социально-коммуникативное разви'!AH34+'Социально-коммуникативное разви'!AJ34+'Социально-коммуникативное разви'!AK34+'Познавательное развитие'!D34+'Познавательное развитие'!I34+'Познавательное развитие'!M34+'Познавательное развитие'!N34+'Познавательное развитие'!O34+'Познавательное развитие'!P34+'Познавательное развитие'!Q34+'Познавательное развитие'!Y34+'Художественно-эстетическое разв'!D34+'Художественно-эстетическое разв'!G34+'Художественно-эстетическое разв'!H34+'Художественно-эстетическое разв'!I34+'Художественно-эстетическое разв'!L34+'Художественно-эстетическое разв'!M34+'Художественно-эстетическое разв'!U34+'Физическое развитие'!W33)/22))))))))))))))))))))))</f>
        <v/>
      </c>
      <c r="AA33" s="82" t="str">
        <f t="shared" si="0"/>
        <v/>
      </c>
      <c r="AB33" s="82" t="str">
        <f>IF('Социально-коммуникативное разви'!G34="","",IF('Социально-коммуникативное разви'!G34&gt;1.5,"сформирован",IF('Социально-коммуникативное разви'!G34&lt;0.5,"не сформирован", "в стадии формирования")))</f>
        <v/>
      </c>
      <c r="AC33" s="82" t="str">
        <f>IF('Социально-коммуникативное разви'!H34="","",IF('Социально-коммуникативное разви'!H34&gt;1.5,"сформирован",IF('Социально-коммуникативное разви'!H34&lt;0.5,"не сформирован", "в стадии формирования")))</f>
        <v/>
      </c>
      <c r="AD33" s="82" t="str">
        <f>IF('Социально-коммуникативное разви'!I34="","",IF('Социально-коммуникативное разви'!I34&gt;1.5,"сформирован",IF('Социально-коммуникативное разви'!I34&lt;0.5,"не сформирован", "в стадии формирования")))</f>
        <v/>
      </c>
      <c r="AE33" s="82" t="str">
        <f>IF('Социально-коммуникативное разви'!J34="","",IF('Социально-коммуникативное разви'!J34&gt;1.5,"сформирован",IF('Социально-коммуникативное разви'!J34&lt;0.5,"не сформирован", "в стадии формирования")))</f>
        <v/>
      </c>
      <c r="AF33" s="82" t="str">
        <f>IF('Социально-коммуникативное разви'!K34="","",IF('Социально-коммуникативное разви'!K34&gt;1.5,"сформирован",IF('Социально-коммуникативное разви'!K34&lt;0.5,"не сформирован", "в стадии формирования")))</f>
        <v/>
      </c>
      <c r="AG33" s="82" t="str">
        <f>IF('Социально-коммуникативное разви'!L34="","",IF('Социально-коммуникативное разви'!L34&gt;1.5,"сформирован",IF('Социально-коммуникативное разви'!L34&lt;0.5,"не сформирован", "в стадии формирования")))</f>
        <v/>
      </c>
      <c r="AH33" s="82" t="str">
        <f>IF('Социально-коммуникативное разви'!M34="","",IF('Социально-коммуникативное разви'!M34&gt;1.5,"сформирован",IF('Социально-коммуникативное разви'!M34&lt;0.5,"не сформирован", "в стадии формирования")))</f>
        <v/>
      </c>
      <c r="AI33" s="82" t="str">
        <f>IF('Познавательное развитие'!V34="","",IF('Познавательное развитие'!V34&gt;1.5,"сформирован",IF('Познавательное развитие'!V34&lt;0.5,"не сформирован", "в стадии формирования")))</f>
        <v/>
      </c>
      <c r="AJ33" s="82" t="str">
        <f>IF('Художественно-эстетическое разв'!Z34="","",IF('Художественно-эстетическое разв'!Z34&gt;1.5,"сформирован",IF('Художественно-эстетическое разв'!Z34&lt;0.5,"не сформирован", "в стадии формирования")))</f>
        <v/>
      </c>
      <c r="AK33" s="82" t="str">
        <f>IF('Художественно-эстетическое разв'!AA34="","",IF('Художественно-эстетическое разв'!AA34&gt;1.5,"сформирован",IF('Художественно-эстетическое разв'!AA34&lt;0.5,"не сформирован", "в стадии формирования")))</f>
        <v/>
      </c>
      <c r="AL33" s="214" t="str">
        <f>IF('Социально-коммуникативное разви'!G34="","",IF('Социально-коммуникативное разви'!H34="","",IF('Социально-коммуникативное разви'!I34="","",IF('Социально-коммуникативное разви'!J34="","",IF('Социально-коммуникативное разви'!K34="","",IF('Социально-коммуникативное разви'!L34="","",IF('Социально-коммуникативное разви'!X34="","",IF('Познавательное развитие'!V34="","",IF('Художественно-эстетическое разв'!Z34="","",IF('Художественно-эстетическое разв'!AE34="","",('Социально-коммуникативное разви'!G34+'Социально-коммуникативное разви'!H34+'Социально-коммуникативное разви'!I34+'Социально-коммуникативное разви'!J34+'Социально-коммуникативное разви'!K34+'Социально-коммуникативное разви'!L34+'Социально-коммуникативное разви'!X34+'Познавательное развитие'!V34+'Художественно-эстетическое разв'!Z34+'Художественно-эстетическое разв'!AE34)/10))))))))))</f>
        <v/>
      </c>
      <c r="AM33" s="82" t="str">
        <f t="shared" si="1"/>
        <v/>
      </c>
      <c r="AN33" s="82" t="str">
        <f>IF('Социально-коммуникативное разви'!U34="","",IF('Социально-коммуникативное разви'!U34&gt;1.5,"сформирован",IF('Социально-коммуникативное разви'!U34&lt;0.5,"не сформирован", "в стадии формирования")))</f>
        <v/>
      </c>
      <c r="AO33" s="82" t="str">
        <f>IF('Социально-коммуникативное разви'!V34="","",IF('Социально-коммуникативное разви'!V34&gt;1.5,"сформирован",IF('Социально-коммуникативное разви'!V34&lt;0.5,"не сформирован", "в стадии формирования")))</f>
        <v/>
      </c>
      <c r="AP33" s="82" t="str">
        <f>IF('Социально-коммуникативное разви'!W34="","",IF('Социально-коммуникативное разви'!W34&gt;1.5,"сформирован",IF('Социально-коммуникативное разви'!W34&lt;0.5,"не сформирован", "в стадии формирования")))</f>
        <v/>
      </c>
      <c r="AQ33" s="82" t="str">
        <f>IF('Художественно-эстетическое разв'!Y34="","",IF('Художественно-эстетическое разв'!Y34&gt;1.5,"сформирован",IF('Художественно-эстетическое разв'!Y34&lt;0.5,"не сформирован", "в стадии формирования")))</f>
        <v/>
      </c>
      <c r="AR33" s="82" t="str">
        <f>IF('Художественно-эстетическое разв'!Z34="","",IF('Художественно-эстетическое разв'!Z34&gt;1.5,"сформирован",IF('Художественно-эстетическое разв'!Z34&lt;0.5,"не сформирован", "в стадии формирования")))</f>
        <v/>
      </c>
      <c r="AS33" s="214" t="str">
        <f>IF('Социально-коммуникативное разви'!U34="","",IF('Социально-коммуникативное разви'!V34="","",IF('Социально-коммуникативное разви'!W34="","",IF('Художественно-эстетическое разв'!AC34="","",IF('Художественно-эстетическое разв'!AD34="","",('Социально-коммуникативное разви'!U34+'Социально-коммуникативное разви'!V34+'Социально-коммуникативное разви'!W34+'Художественно-эстетическое разв'!AC34+'Художественно-эстетическое разв'!AD34)/5)))))</f>
        <v/>
      </c>
      <c r="AT33" s="82" t="str">
        <f t="shared" si="2"/>
        <v/>
      </c>
      <c r="AU33" s="82" t="str">
        <f>IF('Речевое развитие'!D33="","",IF('Речевое развитие'!D33&gt;1.5,"сформирован",IF('Речевое развитие'!D33&lt;0.5,"не сформирован", "в стадии формирования")))</f>
        <v/>
      </c>
      <c r="AV33" s="82" t="str">
        <f>IF('Речевое развитие'!E33="","",IF('Речевое развитие'!E33&gt;1.5,"сформирован",IF('Речевое развитие'!E33&lt;0.5,"не сформирован", "в стадии формирования")))</f>
        <v/>
      </c>
      <c r="AW33" s="82" t="str">
        <f>IF('Речевое развитие'!F33="","",IF('Речевое развитие'!F33&gt;1.5,"сформирован",IF('Речевое развитие'!F33&lt;0.5,"не сформирован", "в стадии формирования")))</f>
        <v/>
      </c>
      <c r="AX33" s="82" t="str">
        <f>IF('Речевое развитие'!G33="","",IF('Речевое развитие'!G33&gt;1.5,"сформирован",IF('Речевое развитие'!G33&lt;0.5,"не сформирован", "в стадии формирования")))</f>
        <v/>
      </c>
      <c r="AY33" s="82" t="str">
        <f>IF('Речевое развитие'!H33="","",IF('Речевое развитие'!H33&gt;1.5,"сформирован",IF('Речевое развитие'!H33&lt;0.5,"не сформирован", "в стадии формирования")))</f>
        <v/>
      </c>
      <c r="AZ33" s="82" t="str">
        <f>IF('Речевое развитие'!I33="","",IF('Речевое развитие'!I33&gt;1.5,"сформирован",IF('Речевое развитие'!I33&lt;0.5,"не сформирован", "в стадии формирования")))</f>
        <v/>
      </c>
      <c r="BA33" s="82" t="str">
        <f>IF('Речевое развитие'!J33="","",IF('Речевое развитие'!J33&gt;1.5,"сформирован",IF('Речевое развитие'!J33&lt;0.5,"не сформирован", "в стадии формирования")))</f>
        <v/>
      </c>
      <c r="BB33" s="82" t="str">
        <f>IF('Речевое развитие'!K33="","",IF('Речевое развитие'!K33&gt;1.5,"сформирован",IF('Речевое развитие'!K33&lt;0.5,"не сформирован", "в стадии формирования")))</f>
        <v/>
      </c>
      <c r="BC33" s="82" t="str">
        <f>IF('Речевое развитие'!L33="","",IF('Речевое развитие'!L33&gt;1.5,"сформирован",IF('Речевое развитие'!L33&lt;0.5,"не сформирован", "в стадии формирования")))</f>
        <v/>
      </c>
      <c r="BD33" s="82" t="str">
        <f>IF('Речевое развитие'!M33="","",IF('Речевое развитие'!M33&gt;1.5,"сформирован",IF('Речевое развитие'!M33&lt;0.5,"не сформирован", "в стадии формирования")))</f>
        <v/>
      </c>
      <c r="BE33" s="82" t="str">
        <f>IF('Речевое развитие'!N33="","",IF('Речевое развитие'!N33&gt;1.5,"сформирован",IF('Речевое развитие'!N33&lt;0.5,"не сформирован", "в стадии формирования")))</f>
        <v/>
      </c>
      <c r="BF33" s="214" t="str">
        <f>IF('Речевое развитие'!D33="","",IF('Речевое развитие'!E33="","",IF('Речевое развитие'!F33="","",IF('Речевое развитие'!G33="","",IF('Речевое развитие'!H33="","",IF('Речевое развитие'!I33="","",IF('Речевое развитие'!J33="","",IF('Речевое развитие'!K33="","",IF('Речевое развитие'!L33="","",IF('Речевое развитие'!M33="","",IF('Речевое развитие'!N33="","",('Речевое развитие'!D33+'Речевое развитие'!E33+'Речевое развитие'!F33+'Речевое развитие'!G33+'Речевое развитие'!H33+'Речевое развитие'!I33+'Речевое развитие'!J33+'Речевое развитие'!K33+'Речевое развитие'!L33+'Речевое развитие'!M33+'Речевое развитие'!N33)/11)))))))))))</f>
        <v/>
      </c>
      <c r="BG33" s="82" t="str">
        <f t="shared" si="3"/>
        <v/>
      </c>
      <c r="BH33" s="82" t="str">
        <f>IF('Художественно-эстетическое разв'!Y34="","",IF('Художественно-эстетическое разв'!Y34&gt;1.5,"сформирован",IF('Художественно-эстетическое разв'!Y34&lt;0.5,"не сформирован", "в стадии формирования")))</f>
        <v/>
      </c>
      <c r="BI33" s="82" t="str">
        <f>IF('Физическое развитие'!D33="","",IF('Физическое развитие'!D33&gt;1.5,"сформирован",IF('Физическое развитие'!D33&lt;0.5,"не сформирован", "в стадии формирования")))</f>
        <v/>
      </c>
      <c r="BJ33" s="82" t="str">
        <f>IF('Физическое развитие'!E33="","",IF('Физическое развитие'!E33&gt;1.5,"сформирован",IF('Физическое развитие'!E33&lt;0.5,"не сформирован", "в стадии формирования")))</f>
        <v/>
      </c>
      <c r="BK33" s="82" t="str">
        <f>IF('Физическое развитие'!F33="","",IF('Физическое развитие'!F33&gt;1.5,"сформирован",IF('Физическое развитие'!F33&lt;0.5,"не сформирован", "в стадии формирования")))</f>
        <v/>
      </c>
      <c r="BL33" s="82" t="str">
        <f>IF('Физическое развитие'!G33="","",IF('Физическое развитие'!G33&gt;1.5,"сформирован",IF('Физическое развитие'!G33&lt;0.5,"не сформирован", "в стадии формирования")))</f>
        <v/>
      </c>
      <c r="BM33" s="82" t="str">
        <f>IF('Физическое развитие'!H33="","",IF('Физическое развитие'!H33&gt;1.5,"сформирован",IF('Физическое развитие'!H33&lt;0.5,"не сформирован", "в стадии формирования")))</f>
        <v/>
      </c>
      <c r="BN33" s="82" t="str">
        <f>IF('Физическое развитие'!I33="","",IF('Физическое развитие'!I33&gt;1.5,"сформирован",IF('Физическое развитие'!I33&lt;0.5,"не сформирован", "в стадии формирования")))</f>
        <v/>
      </c>
      <c r="BO33" s="82" t="str">
        <f>IF('Физическое развитие'!J33="","",IF('Физическое развитие'!J33&gt;1.5,"сформирован",IF('Физическое развитие'!J33&lt;0.5,"не сформирован", "в стадии формирования")))</f>
        <v/>
      </c>
      <c r="BP33" s="82" t="str">
        <f>IF('Физическое развитие'!K33="","",IF('Физическое развитие'!K33&gt;1.5,"сформирован",IF('Физическое развитие'!K33&lt;0.5,"не сформирован", "в стадии формирования")))</f>
        <v/>
      </c>
      <c r="BQ33" s="82" t="str">
        <f>IF('Физическое развитие'!L33="","",IF('Физическое развитие'!L33&gt;1.5,"сформирован",IF('Физическое развитие'!L33&lt;0.5,"не сформирован", "в стадии формирования")))</f>
        <v/>
      </c>
      <c r="BR33" s="82" t="str">
        <f>IF('Физическое развитие'!M33="","",IF('Физическое развитие'!M33&gt;1.5,"сформирован",IF('Физическое развитие'!M33&lt;0.5,"не сформирован", "в стадии формирования")))</f>
        <v/>
      </c>
      <c r="BS33" s="82" t="str">
        <f>IF('Физическое развитие'!N33="","",IF('Физическое развитие'!N33&gt;1.5,"сформирован",IF('Физическое развитие'!N33&lt;0.5,"не сформирован", "в стадии формирования")))</f>
        <v/>
      </c>
      <c r="BT33" s="82" t="str">
        <f>IF('Физическое развитие'!O33="","",IF('Физическое развитие'!O33&gt;1.5,"сформирован",IF('Физическое развитие'!O33&lt;0.5,"не сформирован", "в стадии формирования")))</f>
        <v/>
      </c>
      <c r="BU33" s="82" t="str">
        <f>IF('Физическое развитие'!P33="","",IF('Физическое развитие'!P33&gt;1.5,"сформирован",IF('Физическое развитие'!P33&lt;0.5,"не сформирован", "в стадии формирования")))</f>
        <v/>
      </c>
      <c r="BV33" s="214" t="str">
        <f>IF('Художественно-эстетическое разв'!Y34="","",IF('Физическое развитие'!D33="","",IF('Физическое развитие'!E33="","",IF('Физическое развитие'!F33="","",IF('Физическое развитие'!H33="","",IF('Физическое развитие'!I33="","",IF('Физическое развитие'!J33="","",IF('Физическое развитие'!L33="","",IF('Физическое развитие'!M33="","",IF('Физическое развитие'!G33="","",IF('Физическое развитие'!N33="","",IF('Физическое развитие'!O33="","",IF('Физическое развитие'!P33="","",IF('Физическое развитие'!Q33="","",('Художественно-эстетическое разв'!Y34+'Физическое развитие'!D33+'Физическое развитие'!E33+'Физическое развитие'!F33+'Физическое развитие'!H33+'Физическое развитие'!I33+'Физическое развитие'!J33+'Физическое развитие'!L33+'Физическое развитие'!M33+'Физическое развитие'!G33+'Физическое развитие'!N33+'Физическое развитие'!O33+'Физическое развитие'!P33+'Физическое развитие'!Q33)/14))))))))))))))</f>
        <v/>
      </c>
      <c r="BW33" s="82" t="str">
        <f t="shared" si="4"/>
        <v/>
      </c>
      <c r="BX33" s="82" t="str">
        <f>IF('Социально-коммуникативное разви'!M34="","",IF('Социально-коммуникативное разви'!M34&gt;1.5,"сформирован",IF('Социально-коммуникативное разви'!M34&lt;0.5,"не сформирован", "в стадии формирования")))</f>
        <v/>
      </c>
      <c r="BY33" s="82" t="str">
        <f>IF('Социально-коммуникативное разви'!N34="","",IF('Социально-коммуникативное разви'!N34&gt;1.5,"сформирован",IF('Социально-коммуникативное разви'!N34&lt;0.5,"не сформирован", "в стадии формирования")))</f>
        <v/>
      </c>
      <c r="BZ33" s="82" t="str">
        <f>IF('Социально-коммуникативное разви'!O34="","",IF('Социально-коммуникативное разви'!O34&gt;1.5,"сформирован",IF('Социально-коммуникативное разви'!O34&lt;0.5,"не сформирован", "в стадии формирования")))</f>
        <v/>
      </c>
      <c r="CA33" s="82" t="str">
        <f>IF('Социально-коммуникативное разви'!P34="","",IF('Социально-коммуникативное разви'!P34&gt;1.5,"сформирован",IF('Социально-коммуникативное разви'!P34&lt;0.5,"не сформирован", "в стадии формирования")))</f>
        <v/>
      </c>
      <c r="CB33" s="82" t="str">
        <f>IF('Социально-коммуникативное разви'!Q34="","",IF('Социально-коммуникативное разви'!Q34&gt;1.5,"сформирован",IF('Социально-коммуникативное разви'!Q34&lt;0.5,"не сформирован", "в стадии формирования")))</f>
        <v/>
      </c>
      <c r="CC33" s="82" t="str">
        <f>IF('Социально-коммуникативное разви'!R34="","",IF('Социально-коммуникативное разви'!R34&gt;1.5,"сформирован",IF('Социально-коммуникативное разви'!R34&lt;0.5,"не сформирован", "в стадии формирования")))</f>
        <v/>
      </c>
      <c r="CD33" s="82" t="str">
        <f>IF('Социально-коммуникативное разви'!S34="","",IF('Социально-коммуникативное разви'!S34&gt;1.5,"сформирован",IF('Социально-коммуникативное разви'!S34&lt;0.5,"не сформирован", "в стадии формирования")))</f>
        <v/>
      </c>
      <c r="CE33" s="82" t="str">
        <f>IF('Социально-коммуникативное разви'!T34="","",IF('Социально-коммуникативное разви'!T34&gt;1.5,"сформирован",IF('Социально-коммуникативное разви'!T34&lt;0.5,"не сформирован", "в стадии формирования")))</f>
        <v/>
      </c>
      <c r="CF33" s="82" t="str">
        <f>IF('Социально-коммуникативное разви'!U34="","",IF('Социально-коммуникативное разви'!U34&gt;1.5,"сформирован",IF('Социально-коммуникативное разви'!U34&lt;0.5,"не сформирован", "в стадии формирования")))</f>
        <v/>
      </c>
      <c r="CG33" s="82" t="str">
        <f>IF('Социально-коммуникативное разви'!V34="","",IF('Социально-коммуникативное разви'!V34&gt;1.5,"сформирован",IF('Социально-коммуникативное разви'!V34&lt;0.5,"не сформирован", "в стадии формирования")))</f>
        <v/>
      </c>
      <c r="CH33" s="82" t="str">
        <f>IF('Социально-коммуникативное разви'!W34="","",IF('Социально-коммуникативное разви'!W34&gt;1.5,"сформирован",IF('Социально-коммуникативное разви'!W34&lt;0.5,"не сформирован", "в стадии формирования")))</f>
        <v/>
      </c>
      <c r="CI33" s="82" t="str">
        <f>IF('Социально-коммуникативное разви'!X34="","",IF('Социально-коммуникативное разви'!X34&gt;1.5,"сформирован",IF('Социально-коммуникативное разви'!X34&lt;0.5,"не сформирован", "в стадии формирования")))</f>
        <v/>
      </c>
      <c r="CJ33" s="82" t="str">
        <f>IF('Социально-коммуникативное разви'!Y34="","",IF('Социально-коммуникативное разви'!Y34&gt;1.5,"сформирован",IF('Социально-коммуникативное разви'!Y34&lt;0.5,"не сформирован", "в стадии формирования")))</f>
        <v/>
      </c>
      <c r="CK33" s="82" t="str">
        <f>IF('Социально-коммуникативное разви'!Z34="","",IF('Социально-коммуникативное разви'!Z34&gt;1.5,"сформирован",IF('Социально-коммуникативное разви'!Z34&lt;0.5,"не сформирован", "в стадии формирования")))</f>
        <v/>
      </c>
      <c r="CL33" s="82" t="str">
        <f>IF('Физическое развитие'!K33="","",IF('Физическое развитие'!K33&gt;1.5,"сформирован",IF('Физическое развитие'!K33&lt;0.5,"не сформирован", "в стадии формирования")))</f>
        <v/>
      </c>
      <c r="CM33" s="214" t="str">
        <f>IF('Социально-коммуникативное разви'!M34="","",IF('Социально-коммуникативное разви'!N34="","",IF('Социально-коммуникативное разви'!AI34="","",IF('Социально-коммуникативное разви'!AN34="","",IF('Социально-коммуникативное разви'!AO34="","",IF('Социально-коммуникативное разви'!AP34="","",IF('Социально-коммуникативное разви'!AQ34="","",IF('Социально-коммуникативное разви'!AR34="","",IF('Социально-коммуникативное разви'!AS34="","",IF('Социально-коммуникативное разви'!AT34="","",IF('Социально-коммуникативное разви'!AV34="","",IF('Социально-коммуникативное разви'!AW34="","",IF('Социально-коммуникативное разви'!AX34="","",IF('Социально-коммуникативное разви'!AY34="","",IF('Физическое развитие'!K33="","",('Социально-коммуникативное разви'!M34+'Социально-коммуникативное разви'!N34+'Социально-коммуникативное разви'!AI34+'Социально-коммуникативное разви'!AN34+'Социально-коммуникативное разви'!AO34+'Социально-коммуникативное разви'!AP34+'Социально-коммуникативное разви'!AQ34+'Социально-коммуникативное разви'!AR34+'Социально-коммуникативное разви'!AS34+'Социально-коммуникативное разви'!AT34+'Социально-коммуникативное разви'!AV34+'Социально-коммуникативное разви'!AW34+'Социально-коммуникативное разви'!AX34+'Социально-коммуникативное разви'!AY34+'Физическое развитие'!K33)/15)))))))))))))))</f>
        <v/>
      </c>
      <c r="CN33" s="82" t="str">
        <f t="shared" si="5"/>
        <v/>
      </c>
      <c r="CO33" s="82" t="str">
        <f>IF('Социально-коммуникативное разви'!D34="","",IF('Социально-коммуникативное разви'!D34&gt;1.5,"сформирован",IF('Социально-коммуникативное разви'!D34&lt;0.5,"не сформирован", "в стадии формирования")))</f>
        <v/>
      </c>
      <c r="CP33" s="82" t="str">
        <f>IF('Социально-коммуникативное разви'!E34="","",IF('Социально-коммуникативное разви'!E34&gt;1.5,"сформирован",IF('Социально-коммуникативное разви'!E34&lt;0.5,"не сформирован", "в стадии формирования")))</f>
        <v/>
      </c>
      <c r="CQ33" s="82" t="str">
        <f>IF('Социально-коммуникативное разви'!F34="","",IF('Социально-коммуникативное разви'!F34&gt;1.5,"сформирован",IF('Социально-коммуникативное разви'!F34&lt;0.5,"не сформирован", "в стадии формирования")))</f>
        <v/>
      </c>
      <c r="CR33" s="82" t="str">
        <f>IF('Социально-коммуникативное разви'!Q34="","",IF('Социально-коммуникативное разви'!Q34&gt;1.5,"сформирован",IF('Социально-коммуникативное разви'!Q34&lt;0.5,"не сформирован", "в стадии формирования")))</f>
        <v/>
      </c>
      <c r="CS33" s="82" t="str">
        <f>IF('Социально-коммуникативное разви'!R34="","",IF('Социально-коммуникативное разви'!R34&gt;1.5,"сформирован",IF('Социально-коммуникативное разви'!R34&lt;0.5,"не сформирован", "в стадии формирования")))</f>
        <v/>
      </c>
      <c r="CT33" s="82" t="str">
        <f>IF('Социально-коммуникативное разви'!S34="","",IF('Социально-коммуникативное разви'!S34&gt;1.5,"сформирован",IF('Социально-коммуникативное разви'!S34&lt;0.5,"не сформирован", "в стадии формирования")))</f>
        <v/>
      </c>
      <c r="CU33" s="82" t="str">
        <f>IF('Социально-коммуникативное разви'!T34="","",IF('Социально-коммуникативное разви'!T34&gt;1.5,"сформирован",IF('Социально-коммуникативное разви'!T34&lt;0.5,"не сформирован", "в стадии формирования")))</f>
        <v/>
      </c>
      <c r="CV33" s="82" t="str">
        <f>IF('Социально-коммуникативное разви'!Y34="","",IF('Социально-коммуникативное разви'!Y34&gt;1.5,"сформирован",IF('Социально-коммуникативное разви'!Y34&lt;0.5,"не сформирован", "в стадии формирования")))</f>
        <v/>
      </c>
      <c r="CW33" s="82" t="str">
        <f>IF('Социально-коммуникативное разви'!Z34="","",IF('Социально-коммуникативное разви'!Z34&gt;1.5,"сформирован",IF('Социально-коммуникативное разви'!Z34&lt;0.5,"не сформирован", "в стадии формирования")))</f>
        <v/>
      </c>
      <c r="CX33" s="82" t="str">
        <f>IF('Социально-коммуникативное разви'!AU34="","",IF('Социально-коммуникативное разви'!AU34&gt;1.5,"сформирован",IF('Социально-коммуникативное разви'!AU34&lt;0.5,"не сформирован", "в стадии формирования")))</f>
        <v/>
      </c>
      <c r="CY33" s="82" t="str">
        <f>IF('Социально-коммуникативное разви'!AZ34="","",IF('Социально-коммуникативное разви'!AZ34&gt;1.5,"сформирован",IF('Социально-коммуникативное разви'!AZ34&lt;0.5,"не сформирован", "в стадии формирования")))</f>
        <v/>
      </c>
      <c r="CZ33" s="82" t="str">
        <f>IF('Социально-коммуникативное разви'!BA34="","",IF('Социально-коммуникативное разви'!BA34&gt;1.5,"сформирован",IF('Социально-коммуникативное разви'!BA34&lt;0.5,"не сформирован", "в стадии формирования")))</f>
        <v/>
      </c>
      <c r="DA33" s="82" t="str">
        <f>IF('Социально-коммуникативное разви'!BB34="","",IF('Социально-коммуникативное разви'!BB34&gt;1.5,"сформирован",IF('Социально-коммуникативное разви'!BB34&lt;0.5,"не сформирован", "в стадии формирования")))</f>
        <v/>
      </c>
      <c r="DB33" s="82" t="str">
        <f>IF('Познавательное развитие'!G34="","",IF('Познавательное развитие'!G34&gt;1.5,"сформирован",IF('Познавательное развитие'!G34&lt;0.5,"не сформирован", "в стадии формирования")))</f>
        <v/>
      </c>
      <c r="DC33" s="82" t="str">
        <f>IF('Познавательное развитие'!H34="","",IF('Познавательное развитие'!H34&gt;1.5,"сформирован",IF('Познавательное развитие'!H34&lt;0.5,"не сформирован", "в стадии формирования")))</f>
        <v/>
      </c>
      <c r="DD33" s="82" t="str">
        <f>IF('Познавательное развитие'!T34="","",IF('Познавательное развитие'!T34&gt;1.5,"сформирован",IF('Познавательное развитие'!T34&lt;0.5,"не сформирован", "в стадии формирования")))</f>
        <v/>
      </c>
      <c r="DE33" s="82" t="str">
        <f>IF('Познавательное развитие'!U34="","",IF('Познавательное развитие'!U34&gt;1.5,"сформирован",IF('Познавательное развитие'!U34&lt;0.5,"не сформирован", "в стадии формирования")))</f>
        <v/>
      </c>
      <c r="DF33" s="82" t="str">
        <f>IF('Познавательное развитие'!W34="","",IF('Познавательное развитие'!W34&gt;1.5,"сформирован",IF('Познавательное развитие'!W34&lt;0.5,"не сформирован", "в стадии формирования")))</f>
        <v/>
      </c>
      <c r="DG33" s="82" t="str">
        <f>IF('Познавательное развитие'!X34="","",IF('Познавательное развитие'!X34&gt;1.5,"сформирован",IF('Познавательное развитие'!X34&lt;0.5,"не сформирован", "в стадии формирования")))</f>
        <v/>
      </c>
      <c r="DH33" s="82" t="str">
        <f>IF('Познавательное развитие'!AB34="","",IF('Познавательное развитие'!AB34&gt;1.5,"сформирован",IF('Познавательное развитие'!AB34&lt;0.5,"не сформирован", "в стадии формирования")))</f>
        <v/>
      </c>
      <c r="DI33" s="82" t="str">
        <f>IF('Познавательное развитие'!AC34="","",IF('Познавательное развитие'!AC34&gt;1.5,"сформирован",IF('Познавательное развитие'!AC34&lt;0.5,"не сформирован", "в стадии формирования")))</f>
        <v/>
      </c>
      <c r="DJ33" s="82" t="str">
        <f>IF('Познавательное развитие'!AD34="","",IF('Познавательное развитие'!AD34&gt;1.5,"сформирован",IF('Познавательное развитие'!AD34&lt;0.5,"не сформирован", "в стадии формирования")))</f>
        <v/>
      </c>
      <c r="DK33" s="82" t="str">
        <f>IF('Познавательное развитие'!AE34="","",IF('Познавательное развитие'!AE34&gt;1.5,"сформирован",IF('Познавательное развитие'!AE34&lt;0.5,"не сформирован", "в стадии формирования")))</f>
        <v/>
      </c>
      <c r="DL33" s="82" t="str">
        <f>IF('Познавательное развитие'!AF34="","",IF('Познавательное развитие'!AF34&gt;1.5,"сформирован",IF('Познавательное развитие'!AF34&lt;0.5,"не сформирован", "в стадии формирования")))</f>
        <v/>
      </c>
      <c r="DM33" s="82" t="str">
        <f>IF('Познавательное развитие'!AG34="","",IF('Познавательное развитие'!AG34&gt;1.5,"сформирован",IF('Познавательное развитие'!AG34&lt;0.5,"не сформирован", "в стадии формирования")))</f>
        <v/>
      </c>
      <c r="DN33" s="82" t="str">
        <f>IF('Познавательное развитие'!AI34="","",IF('Познавательное развитие'!AI34&gt;1.5,"сформирован",IF('Познавательное развитие'!AI34&lt;0.5,"не сформирован", "в стадии формирования")))</f>
        <v/>
      </c>
      <c r="DO33" s="82" t="str">
        <f>IF('Познавательное развитие'!AJ34="","",IF('Познавательное развитие'!AJ34&gt;1.5,"сформирован",IF('Познавательное развитие'!AJ34&lt;0.5,"не сформирован", "в стадии формирования")))</f>
        <v/>
      </c>
      <c r="DP33" s="82" t="str">
        <f>IF('Познавательное развитие'!AK34="","",IF('Познавательное развитие'!AK34&gt;1.5,"сформирован",IF('Познавательное развитие'!AK34&lt;0.5,"не сформирован", "в стадии формирования")))</f>
        <v/>
      </c>
      <c r="DQ33" s="82" t="str">
        <f>IF('Познавательное развитие'!AL34="","",IF('Познавательное развитие'!AL34&gt;1.5,"сформирован",IF('Познавательное развитие'!AL34&lt;0.5,"не сформирован", "в стадии формирования")))</f>
        <v/>
      </c>
      <c r="DR33" s="82" t="str">
        <f>IF('Речевое развитие'!Q33="","",IF('Речевое развитие'!Q33&gt;1.5,"сформирован",IF('Речевое развитие'!Q33&lt;0.5,"не сформирован", "в стадии формирования")))</f>
        <v/>
      </c>
      <c r="DS33" s="82" t="str">
        <f>IF('Речевое развитие'!R33="","",IF('Речевое развитие'!R33&gt;1.5,"сформирован",IF('Речевое развитие'!R33&lt;0.5,"не сформирован", "в стадии формирования")))</f>
        <v/>
      </c>
      <c r="DT33" s="82" t="str">
        <f>IF('Речевое развитие'!S33="","",IF('Речевое развитие'!S33&gt;1.5,"сформирован",IF('Речевое развитие'!S33&lt;0.5,"не сформирован", "в стадии формирования")))</f>
        <v/>
      </c>
      <c r="DU33" s="82" t="str">
        <f>IF('Речевое развитие'!T33="","",IF('Речевое развитие'!T33&gt;1.5,"сформирован",IF('Речевое развитие'!T33&lt;0.5,"не сформирован", "в стадии формирования")))</f>
        <v/>
      </c>
      <c r="DV33" s="82" t="str">
        <f>IF('Речевое развитие'!U33="","",IF('Речевое развитие'!U33&gt;1.5,"сформирован",IF('Речевое развитие'!U33&lt;0.5,"не сформирован", "в стадии формирования")))</f>
        <v/>
      </c>
      <c r="DW33" s="82" t="str">
        <f>IF('Художественно-эстетическое разв'!S34="","",IF('Художественно-эстетическое разв'!S34&gt;1.5,"сформирован",IF('Художественно-эстетическое разв'!S34&lt;0.5,"не сформирован", "в стадии формирования")))</f>
        <v/>
      </c>
      <c r="DX33" s="82" t="str">
        <f>IF('Художественно-эстетическое разв'!T34="","",IF('Художественно-эстетическое разв'!T34&gt;1.5,"сформирован",IF('Художественно-эстетическое разв'!T34&lt;0.5,"не сформирован", "в стадии формирования")))</f>
        <v/>
      </c>
      <c r="DY33" s="82" t="str">
        <f>IF('Физическое развитие'!T33="","",IF('Физическое развитие'!T33&gt;1.5,"сформирован",IF('Физическое развитие'!T33&lt;0.5,"не сформирован", "в стадии формирования")))</f>
        <v/>
      </c>
      <c r="DZ33" s="82" t="str">
        <f>IF('Физическое развитие'!U33="","",IF('Физическое развитие'!U33&gt;1.5,"сформирован",IF('Физическое развитие'!U33&lt;0.5,"не сформирован", "в стадии формирования")))</f>
        <v/>
      </c>
      <c r="EA33" s="82" t="str">
        <f>IF('Физическое развитие'!V33="","",IF('Физическое развитие'!V33&gt;1.5,"сформирован",IF('Физическое развитие'!V33&lt;0.5,"не сформирован", "в стадии формирования")))</f>
        <v/>
      </c>
      <c r="EB33" s="214" t="str">
        <f>IF('Социально-коммуникативное разви'!D34="","",IF('Социально-коммуникативное разви'!E34="","",IF('Социально-коммуникативное разви'!F34="","",IF('Социально-коммуникативное разви'!Q34="","",IF('Социально-коммуникативное разви'!R34="","",IF('Социально-коммуникативное разви'!S34="","",IF('Социально-коммуникативное разви'!T34="","",IF('Социально-коммуникативное разви'!Y34="","",IF('Социально-коммуникативное разви'!Z34="","",IF('Социально-коммуникативное разви'!AU34="","",IF('Социально-коммуникативное разви'!AZ34="","",IF('Социально-коммуникативное разви'!BA34="","",IF('Социально-коммуникативное разви'!BB34="","",IF('Познавательное развитие'!G34="","",IF('Познавательное развитие'!H34="","",IF('Познавательное развитие'!T34="","",IF('Познавательное развитие'!U34="","",IF('Познавательное развитие'!W34="","",IF('Познавательное развитие'!X34="","",IF('Познавательное развитие'!AB34="","",IF('Познавательное развитие'!AC34="","",IF('Познавательное развитие'!AD34="","",IF('Познавательное развитие'!AE34="","",IF('Познавательное развитие'!AF34="","",IF('Познавательное развитие'!AG34="","",IF('Познавательное развитие'!AI34="","",IF('Познавательное развитие'!AJ34="","",IF('Познавательное развитие'!AK34="","",IF('Познавательное развитие'!AL34="","",IF('Речевое развитие'!Q33="","",IF('Речевое развитие'!R33="","",IF('Речевое развитие'!S33="","",IF('Речевое развитие'!T33="","",IF('Речевое развитие'!U33="","",IF('Художественно-эстетическое разв'!S34="","",IF('Художественно-эстетическое разв'!T34="","",IF('Физическое развитие'!T33="","",IF('Физическое развитие'!U33="","",IF('Физическое развитие'!V33="","",('Социально-коммуникативное разви'!D34+'Социально-коммуникативное разви'!E34+'Социально-коммуникативное разви'!F34+'Социально-коммуникативное разви'!Q34+'Социально-коммуникативное разви'!R34+'Социально-коммуникативное разви'!S34+'Социально-коммуникативное разви'!T34+'Социально-коммуникативное разви'!Y34+'Социально-коммуникативное разви'!Z34+'Социально-коммуникативное разви'!AU34+'Социально-коммуникативное разви'!AZ34+'Социально-коммуникативное разви'!BA34+'Социально-коммуникативное разви'!BB34+'Познавательное развитие'!G34+'Познавательное развитие'!H34+'Познавательное развитие'!T34+'Познавательное развитие'!U34+'Познавательное развитие'!W34+'Познавательное развитие'!X34+'Познавательное развитие'!AB34+'Познавательное развитие'!AC34+'Познавательное развитие'!AD34+'Познавательное развитие'!AE34+'Познавательное развитие'!AF34+'Познавательное развитие'!AG34+'Познавательное развитие'!AI34+'Познавательное развитие'!AJ34+'Познавательное развитие'!AK34+'Познавательное развитие'!AL34+'Речевое развитие'!Q33+'Речевое развитие'!R33+'Речевое развитие'!S33+'Речевое развитие'!T33+'Речевое развитие'!U33+'Художественно-эстетическое разв'!S34+'Художественно-эстетическое разв'!T34+'Физическое развитие'!T33+'Физическое развитие'!U33+'Физическое развитие'!V33)/39)))))))))))))))))))))))))))))))))))))))</f>
        <v/>
      </c>
      <c r="EC33" s="82" t="str">
        <f t="shared" si="6"/>
        <v/>
      </c>
    </row>
    <row r="34" spans="1:133" x14ac:dyDescent="0.25">
      <c r="A34" s="89">
        <f>список!A32</f>
        <v>31</v>
      </c>
      <c r="B34" s="82" t="str">
        <f>IF(список!B32="","",список!B32)</f>
        <v/>
      </c>
      <c r="C34" s="82">
        <f>IF(список!C32="","",список!C32)</f>
        <v>0</v>
      </c>
      <c r="D34" s="82" t="str">
        <f>IF('Социально-коммуникативное разви'!AA35="","",IF('Социально-коммуникативное разви'!AA35&gt;1.5,"сформирован",IF('Социально-коммуникативное разви'!AA35&lt;0.5,"не сформирован", "в стадии формирования")))</f>
        <v/>
      </c>
      <c r="E34" s="82" t="str">
        <f>IF('Социально-коммуникативное разви'!AB35="","",IF('Социально-коммуникативное разви'!AB35&gt;1.5,"сформирован",IF('Социально-коммуникативное разви'!AB35&lt;0.5,"не сформирован", "в стадии формирования")))</f>
        <v/>
      </c>
      <c r="F34" s="82" t="str">
        <f>IF('Социально-коммуникативное разви'!AC35="","",IF('Социально-коммуникативное разви'!AC35&gt;1.5,"сформирован",IF('Социально-коммуникативное разви'!AC35&lt;0.5,"не сформирован", "в стадии формирования")))</f>
        <v/>
      </c>
      <c r="G34" s="82" t="str">
        <f>IF('Социально-коммуникативное разви'!AD35="","",IF('Социально-коммуникативное разви'!AD35&gt;1.5,"сформирован",IF('Социально-коммуникативное разви'!AD35&lt;0.5,"не сформирован", "в стадии формирования")))</f>
        <v/>
      </c>
      <c r="H34" s="82" t="str">
        <f>IF('Социально-коммуникативное разви'!AE35="","",IF('Социально-коммуникативное разви'!AE35&gt;1.5,"сформирован",IF('Социально-коммуникативное разви'!AE35&lt;0.5,"не сформирован", "в стадии формирования")))</f>
        <v/>
      </c>
      <c r="I34" s="82" t="str">
        <f>IF('Социально-коммуникативное разви'!AF35="","",IF('Социально-коммуникативное разви'!AF35&gt;1.5,"сформирован",IF('Социально-коммуникативное разви'!AF35&lt;0.5,"не сформирован", "в стадии формирования")))</f>
        <v/>
      </c>
      <c r="J34" s="82" t="str">
        <f>IF('Познавательное развитие'!D35="","",IF('Познавательное развитие'!D35&gt;1.5,"сформирован",IF('Познавательное развитие'!D35&lt;0.5,"не сформирован", "в стадии формирования")))</f>
        <v/>
      </c>
      <c r="K34" s="82" t="str">
        <f>IF('Познавательное развитие'!E35="","",IF('Познавательное развитие'!E35&gt;1.5,"сформирован",IF('Познавательное развитие'!E35&lt;0.5,"не сформирован", "в стадии формирования")))</f>
        <v/>
      </c>
      <c r="L34" s="82" t="str">
        <f>IF('Познавательное развитие'!F35="","",IF('Познавательное развитие'!F35&gt;1.5,"сформирован",IF('Познавательное развитие'!F35&lt;0.5,"не сформирован", "в стадии формирования")))</f>
        <v/>
      </c>
      <c r="M34" s="82" t="str">
        <f>IF('Познавательное развитие'!G35="","",IF('Познавательное развитие'!G35&gt;1.5,"сформирован",IF('Познавательное развитие'!G35&lt;0.5,"не сформирован", "в стадии формирования")))</f>
        <v/>
      </c>
      <c r="N34" s="82" t="str">
        <f>IF('Познавательное развитие'!H35="","",IF('Познавательное развитие'!H35&gt;1.5,"сформирован",IF('Познавательное развитие'!H35&lt;0.5,"не сформирован", "в стадии формирования")))</f>
        <v/>
      </c>
      <c r="O34" s="82" t="str">
        <f>IF('Познавательное развитие'!I35="","",IF('Познавательное развитие'!I35&gt;1.5,"сформирован",IF('Познавательное развитие'!I35&lt;0.5,"не сформирован", "в стадии формирования")))</f>
        <v/>
      </c>
      <c r="P34" s="82" t="str">
        <f>IF('Познавательное развитие'!J35="","",IF('Познавательное развитие'!J35&gt;1.5,"сформирован",IF('Познавательное развитие'!J35&lt;0.5,"не сформирован", "в стадии формирования")))</f>
        <v/>
      </c>
      <c r="Q34" s="82" t="str">
        <f>IF('Познавательное развитие'!K35="","",IF('Познавательное развитие'!K35&gt;1.5,"сформирован",IF('Познавательное развитие'!K35&lt;0.5,"не сформирован", "в стадии формирования")))</f>
        <v/>
      </c>
      <c r="R34" s="82" t="str">
        <f>IF('Художественно-эстетическое разв'!D35="","",IF('Художественно-эстетическое разв'!D35&gt;1.5,"сформирован",IF('Художественно-эстетическое разв'!D35&lt;0.5,"не сформирован", "в стадии формирования")))</f>
        <v/>
      </c>
      <c r="S34" s="82" t="str">
        <f>IF('Художественно-эстетическое разв'!E35="","",IF('Художественно-эстетическое разв'!E35&gt;1.5,"сформирован",IF('Художественно-эстетическое разв'!E35&lt;0.5,"не сформирован", "в стадии формирования")))</f>
        <v/>
      </c>
      <c r="T34" s="82" t="str">
        <f>IF('Художественно-эстетическое разв'!F35="","",IF('Художественно-эстетическое разв'!F35&gt;1.5,"сформирован",IF('Художественно-эстетическое разв'!F35&lt;0.5,"не сформирован", "в стадии формирования")))</f>
        <v/>
      </c>
      <c r="U34" s="82" t="str">
        <f>IF('Художественно-эстетическое разв'!G35="","",IF('Художественно-эстетическое разв'!G35&gt;1.5,"сформирован",IF('Художественно-эстетическое разв'!G35&lt;0.5,"не сформирован", "в стадии формирования")))</f>
        <v/>
      </c>
      <c r="V34" s="82" t="str">
        <f>IF('Художественно-эстетическое разв'!H35="","",IF('Художественно-эстетическое разв'!H35&gt;1.5,"сформирован",IF('Художественно-эстетическое разв'!H35&lt;0.5,"не сформирован", "в стадии формирования")))</f>
        <v/>
      </c>
      <c r="W34" s="82" t="str">
        <f>IF('Художественно-эстетическое разв'!I35="","",IF('Художественно-эстетическое разв'!I35&gt;1.5,"сформирован",IF('Художественно-эстетическое разв'!I35&lt;0.5,"не сформирован", "в стадии формирования")))</f>
        <v/>
      </c>
      <c r="X34" s="82" t="str">
        <f>IF('Художественно-эстетическое разв'!J35="","",IF('Художественно-эстетическое разв'!J35&gt;1.5,"сформирован",IF('Художественно-эстетическое разв'!J35&lt;0.5,"не сформирован", "в стадии формирования")))</f>
        <v/>
      </c>
      <c r="Y34" s="82" t="str">
        <f>IF('Физическое развитие'!W34="","",IF('Физическое развитие'!W34&gt;1.5,"сформирован",IF('Физическое развитие'!W34&lt;0.5,"не сформирован", "в стадии формирования")))</f>
        <v/>
      </c>
      <c r="Z34" s="214" t="str">
        <f>IF('Социально-коммуникативное разви'!AA35="","",IF('Социально-коммуникативное разви'!AF35="","",IF('Социально-коммуникативное разви'!AG35="","",IF('Социально-коммуникативное разви'!AH35="","",IF('Социально-коммуникативное разви'!AJ35="","",IF('Социально-коммуникативное разви'!AK35="","",IF('Познавательное развитие'!D35="","",IF('Познавательное развитие'!I35="","",IF('Познавательное развитие'!M35="","",IF('Познавательное развитие'!N35="","",IF('Познавательное развитие'!O35="","",IF('Познавательное развитие'!P35="","",IF('Познавательное развитие'!Q35="","",IF('Познавательное развитие'!Y35="","",IF('Художественно-эстетическое разв'!D35="","",IF('Художественно-эстетическое разв'!G35="","",IF('Художественно-эстетическое разв'!H35="","",IF('Художественно-эстетическое разв'!I35="","",IF('Физическое развитие'!W34="","",IF('Художественно-эстетическое разв'!L35="","",IF('Художественно-эстетическое разв'!M35="","",IF('Художественно-эстетическое разв'!U35="","",('Социально-коммуникативное разви'!AA35+'Социально-коммуникативное разви'!AF35+'Социально-коммуникативное разви'!AG35+'Социально-коммуникативное разви'!AH35+'Социально-коммуникативное разви'!AJ35+'Социально-коммуникативное разви'!AK35+'Познавательное развитие'!D35+'Познавательное развитие'!I35+'Познавательное развитие'!M35+'Познавательное развитие'!N35+'Познавательное развитие'!O35+'Познавательное развитие'!P35+'Познавательное развитие'!Q35+'Познавательное развитие'!Y35+'Художественно-эстетическое разв'!D35+'Художественно-эстетическое разв'!G35+'Художественно-эстетическое разв'!H35+'Художественно-эстетическое разв'!I35+'Художественно-эстетическое разв'!L35+'Художественно-эстетическое разв'!M35+'Художественно-эстетическое разв'!U35+'Физическое развитие'!W34)/22))))))))))))))))))))))</f>
        <v/>
      </c>
      <c r="AA34" s="82" t="str">
        <f t="shared" si="0"/>
        <v/>
      </c>
      <c r="AB34" s="82" t="str">
        <f>IF('Социально-коммуникативное разви'!G35="","",IF('Социально-коммуникативное разви'!G35&gt;1.5,"сформирован",IF('Социально-коммуникативное разви'!G35&lt;0.5,"не сформирован", "в стадии формирования")))</f>
        <v/>
      </c>
      <c r="AC34" s="82" t="str">
        <f>IF('Социально-коммуникативное разви'!H35="","",IF('Социально-коммуникативное разви'!H35&gt;1.5,"сформирован",IF('Социально-коммуникативное разви'!H35&lt;0.5,"не сформирован", "в стадии формирования")))</f>
        <v/>
      </c>
      <c r="AD34" s="82" t="str">
        <f>IF('Социально-коммуникативное разви'!I35="","",IF('Социально-коммуникативное разви'!I35&gt;1.5,"сформирован",IF('Социально-коммуникативное разви'!I35&lt;0.5,"не сформирован", "в стадии формирования")))</f>
        <v/>
      </c>
      <c r="AE34" s="82" t="str">
        <f>IF('Социально-коммуникативное разви'!J35="","",IF('Социально-коммуникативное разви'!J35&gt;1.5,"сформирован",IF('Социально-коммуникативное разви'!J35&lt;0.5,"не сформирован", "в стадии формирования")))</f>
        <v/>
      </c>
      <c r="AF34" s="82" t="str">
        <f>IF('Социально-коммуникативное разви'!K35="","",IF('Социально-коммуникативное разви'!K35&gt;1.5,"сформирован",IF('Социально-коммуникативное разви'!K35&lt;0.5,"не сформирован", "в стадии формирования")))</f>
        <v/>
      </c>
      <c r="AG34" s="82" t="str">
        <f>IF('Социально-коммуникативное разви'!L35="","",IF('Социально-коммуникативное разви'!L35&gt;1.5,"сформирован",IF('Социально-коммуникативное разви'!L35&lt;0.5,"не сформирован", "в стадии формирования")))</f>
        <v/>
      </c>
      <c r="AH34" s="82" t="str">
        <f>IF('Социально-коммуникативное разви'!M35="","",IF('Социально-коммуникативное разви'!M35&gt;1.5,"сформирован",IF('Социально-коммуникативное разви'!M35&lt;0.5,"не сформирован", "в стадии формирования")))</f>
        <v/>
      </c>
      <c r="AI34" s="82" t="str">
        <f>IF('Познавательное развитие'!V35="","",IF('Познавательное развитие'!V35&gt;1.5,"сформирован",IF('Познавательное развитие'!V35&lt;0.5,"не сформирован", "в стадии формирования")))</f>
        <v/>
      </c>
      <c r="AJ34" s="82" t="str">
        <f>IF('Художественно-эстетическое разв'!Z35="","",IF('Художественно-эстетическое разв'!Z35&gt;1.5,"сформирован",IF('Художественно-эстетическое разв'!Z35&lt;0.5,"не сформирован", "в стадии формирования")))</f>
        <v/>
      </c>
      <c r="AK34" s="82" t="str">
        <f>IF('Художественно-эстетическое разв'!AA35="","",IF('Художественно-эстетическое разв'!AA35&gt;1.5,"сформирован",IF('Художественно-эстетическое разв'!AA35&lt;0.5,"не сформирован", "в стадии формирования")))</f>
        <v/>
      </c>
      <c r="AL34" s="214" t="str">
        <f>IF('Социально-коммуникативное разви'!G35="","",IF('Социально-коммуникативное разви'!H35="","",IF('Социально-коммуникативное разви'!I35="","",IF('Социально-коммуникативное разви'!J35="","",IF('Социально-коммуникативное разви'!K35="","",IF('Социально-коммуникативное разви'!L35="","",IF('Социально-коммуникативное разви'!X35="","",IF('Познавательное развитие'!V35="","",IF('Художественно-эстетическое разв'!Z35="","",IF('Художественно-эстетическое разв'!AE35="","",('Социально-коммуникативное разви'!G35+'Социально-коммуникативное разви'!H35+'Социально-коммуникативное разви'!I35+'Социально-коммуникативное разви'!J35+'Социально-коммуникативное разви'!K35+'Социально-коммуникативное разви'!L35+'Социально-коммуникативное разви'!X35+'Познавательное развитие'!V35+'Художественно-эстетическое разв'!Z35+'Художественно-эстетическое разв'!AE35)/10))))))))))</f>
        <v/>
      </c>
      <c r="AM34" s="82" t="str">
        <f t="shared" si="1"/>
        <v/>
      </c>
      <c r="AN34" s="82" t="str">
        <f>IF('Социально-коммуникативное разви'!U35="","",IF('Социально-коммуникативное разви'!U35&gt;1.5,"сформирован",IF('Социально-коммуникативное разви'!U35&lt;0.5,"не сформирован", "в стадии формирования")))</f>
        <v/>
      </c>
      <c r="AO34" s="82" t="str">
        <f>IF('Социально-коммуникативное разви'!V35="","",IF('Социально-коммуникативное разви'!V35&gt;1.5,"сформирован",IF('Социально-коммуникативное разви'!V35&lt;0.5,"не сформирован", "в стадии формирования")))</f>
        <v/>
      </c>
      <c r="AP34" s="82" t="str">
        <f>IF('Социально-коммуникативное разви'!W35="","",IF('Социально-коммуникативное разви'!W35&gt;1.5,"сформирован",IF('Социально-коммуникативное разви'!W35&lt;0.5,"не сформирован", "в стадии формирования")))</f>
        <v/>
      </c>
      <c r="AQ34" s="82" t="str">
        <f>IF('Художественно-эстетическое разв'!Y35="","",IF('Художественно-эстетическое разв'!Y35&gt;1.5,"сформирован",IF('Художественно-эстетическое разв'!Y35&lt;0.5,"не сформирован", "в стадии формирования")))</f>
        <v/>
      </c>
      <c r="AR34" s="82" t="str">
        <f>IF('Художественно-эстетическое разв'!Z35="","",IF('Художественно-эстетическое разв'!Z35&gt;1.5,"сформирован",IF('Художественно-эстетическое разв'!Z35&lt;0.5,"не сформирован", "в стадии формирования")))</f>
        <v/>
      </c>
      <c r="AS34" s="214" t="str">
        <f>IF('Социально-коммуникативное разви'!U35="","",IF('Социально-коммуникативное разви'!V35="","",IF('Социально-коммуникативное разви'!W35="","",IF('Художественно-эстетическое разв'!AC35="","",IF('Художественно-эстетическое разв'!AD35="","",('Социально-коммуникативное разви'!U35+'Социально-коммуникативное разви'!V35+'Социально-коммуникативное разви'!W35+'Художественно-эстетическое разв'!AC35+'Художественно-эстетическое разв'!AD35)/5)))))</f>
        <v/>
      </c>
      <c r="AT34" s="82" t="str">
        <f t="shared" si="2"/>
        <v/>
      </c>
      <c r="AU34" s="82" t="str">
        <f>IF('Речевое развитие'!D34="","",IF('Речевое развитие'!D34&gt;1.5,"сформирован",IF('Речевое развитие'!D34&lt;0.5,"не сформирован", "в стадии формирования")))</f>
        <v/>
      </c>
      <c r="AV34" s="82" t="str">
        <f>IF('Речевое развитие'!E34="","",IF('Речевое развитие'!E34&gt;1.5,"сформирован",IF('Речевое развитие'!E34&lt;0.5,"не сформирован", "в стадии формирования")))</f>
        <v/>
      </c>
      <c r="AW34" s="82" t="str">
        <f>IF('Речевое развитие'!F34="","",IF('Речевое развитие'!F34&gt;1.5,"сформирован",IF('Речевое развитие'!F34&lt;0.5,"не сформирован", "в стадии формирования")))</f>
        <v/>
      </c>
      <c r="AX34" s="82" t="str">
        <f>IF('Речевое развитие'!G34="","",IF('Речевое развитие'!G34&gt;1.5,"сформирован",IF('Речевое развитие'!G34&lt;0.5,"не сформирован", "в стадии формирования")))</f>
        <v/>
      </c>
      <c r="AY34" s="82" t="str">
        <f>IF('Речевое развитие'!H34="","",IF('Речевое развитие'!H34&gt;1.5,"сформирован",IF('Речевое развитие'!H34&lt;0.5,"не сформирован", "в стадии формирования")))</f>
        <v/>
      </c>
      <c r="AZ34" s="82" t="str">
        <f>IF('Речевое развитие'!I34="","",IF('Речевое развитие'!I34&gt;1.5,"сформирован",IF('Речевое развитие'!I34&lt;0.5,"не сформирован", "в стадии формирования")))</f>
        <v/>
      </c>
      <c r="BA34" s="82" t="str">
        <f>IF('Речевое развитие'!J34="","",IF('Речевое развитие'!J34&gt;1.5,"сформирован",IF('Речевое развитие'!J34&lt;0.5,"не сформирован", "в стадии формирования")))</f>
        <v/>
      </c>
      <c r="BB34" s="82" t="str">
        <f>IF('Речевое развитие'!K34="","",IF('Речевое развитие'!K34&gt;1.5,"сформирован",IF('Речевое развитие'!K34&lt;0.5,"не сформирован", "в стадии формирования")))</f>
        <v/>
      </c>
      <c r="BC34" s="82" t="str">
        <f>IF('Речевое развитие'!L34="","",IF('Речевое развитие'!L34&gt;1.5,"сформирован",IF('Речевое развитие'!L34&lt;0.5,"не сформирован", "в стадии формирования")))</f>
        <v/>
      </c>
      <c r="BD34" s="82" t="str">
        <f>IF('Речевое развитие'!M34="","",IF('Речевое развитие'!M34&gt;1.5,"сформирован",IF('Речевое развитие'!M34&lt;0.5,"не сформирован", "в стадии формирования")))</f>
        <v/>
      </c>
      <c r="BE34" s="82" t="str">
        <f>IF('Речевое развитие'!N34="","",IF('Речевое развитие'!N34&gt;1.5,"сформирован",IF('Речевое развитие'!N34&lt;0.5,"не сформирован", "в стадии формирования")))</f>
        <v/>
      </c>
      <c r="BF34" s="214" t="str">
        <f>IF('Речевое развитие'!D34="","",IF('Речевое развитие'!E34="","",IF('Речевое развитие'!F34="","",IF('Речевое развитие'!G34="","",IF('Речевое развитие'!H34="","",IF('Речевое развитие'!I34="","",IF('Речевое развитие'!J34="","",IF('Речевое развитие'!K34="","",IF('Речевое развитие'!L34="","",IF('Речевое развитие'!M34="","",IF('Речевое развитие'!N34="","",('Речевое развитие'!D34+'Речевое развитие'!E34+'Речевое развитие'!F34+'Речевое развитие'!G34+'Речевое развитие'!H34+'Речевое развитие'!I34+'Речевое развитие'!J34+'Речевое развитие'!K34+'Речевое развитие'!L34+'Речевое развитие'!M34+'Речевое развитие'!N34)/11)))))))))))</f>
        <v/>
      </c>
      <c r="BG34" s="82" t="str">
        <f t="shared" si="3"/>
        <v/>
      </c>
      <c r="BH34" s="82" t="str">
        <f>IF('Художественно-эстетическое разв'!Y35="","",IF('Художественно-эстетическое разв'!Y35&gt;1.5,"сформирован",IF('Художественно-эстетическое разв'!Y35&lt;0.5,"не сформирован", "в стадии формирования")))</f>
        <v/>
      </c>
      <c r="BI34" s="82" t="str">
        <f>IF('Физическое развитие'!D34="","",IF('Физическое развитие'!D34&gt;1.5,"сформирован",IF('Физическое развитие'!D34&lt;0.5,"не сформирован", "в стадии формирования")))</f>
        <v/>
      </c>
      <c r="BJ34" s="82" t="str">
        <f>IF('Физическое развитие'!E34="","",IF('Физическое развитие'!E34&gt;1.5,"сформирован",IF('Физическое развитие'!E34&lt;0.5,"не сформирован", "в стадии формирования")))</f>
        <v/>
      </c>
      <c r="BK34" s="82" t="str">
        <f>IF('Физическое развитие'!F34="","",IF('Физическое развитие'!F34&gt;1.5,"сформирован",IF('Физическое развитие'!F34&lt;0.5,"не сформирован", "в стадии формирования")))</f>
        <v/>
      </c>
      <c r="BL34" s="82" t="str">
        <f>IF('Физическое развитие'!G34="","",IF('Физическое развитие'!G34&gt;1.5,"сформирован",IF('Физическое развитие'!G34&lt;0.5,"не сформирован", "в стадии формирования")))</f>
        <v/>
      </c>
      <c r="BM34" s="82" t="str">
        <f>IF('Физическое развитие'!H34="","",IF('Физическое развитие'!H34&gt;1.5,"сформирован",IF('Физическое развитие'!H34&lt;0.5,"не сформирован", "в стадии формирования")))</f>
        <v/>
      </c>
      <c r="BN34" s="82" t="str">
        <f>IF('Физическое развитие'!I34="","",IF('Физическое развитие'!I34&gt;1.5,"сформирован",IF('Физическое развитие'!I34&lt;0.5,"не сформирован", "в стадии формирования")))</f>
        <v/>
      </c>
      <c r="BO34" s="82" t="str">
        <f>IF('Физическое развитие'!J34="","",IF('Физическое развитие'!J34&gt;1.5,"сформирован",IF('Физическое развитие'!J34&lt;0.5,"не сформирован", "в стадии формирования")))</f>
        <v/>
      </c>
      <c r="BP34" s="82" t="str">
        <f>IF('Физическое развитие'!K34="","",IF('Физическое развитие'!K34&gt;1.5,"сформирован",IF('Физическое развитие'!K34&lt;0.5,"не сформирован", "в стадии формирования")))</f>
        <v/>
      </c>
      <c r="BQ34" s="82" t="str">
        <f>IF('Физическое развитие'!L34="","",IF('Физическое развитие'!L34&gt;1.5,"сформирован",IF('Физическое развитие'!L34&lt;0.5,"не сформирован", "в стадии формирования")))</f>
        <v/>
      </c>
      <c r="BR34" s="82" t="str">
        <f>IF('Физическое развитие'!M34="","",IF('Физическое развитие'!M34&gt;1.5,"сформирован",IF('Физическое развитие'!M34&lt;0.5,"не сформирован", "в стадии формирования")))</f>
        <v/>
      </c>
      <c r="BS34" s="82" t="str">
        <f>IF('Физическое развитие'!N34="","",IF('Физическое развитие'!N34&gt;1.5,"сформирован",IF('Физическое развитие'!N34&lt;0.5,"не сформирован", "в стадии формирования")))</f>
        <v/>
      </c>
      <c r="BT34" s="82" t="str">
        <f>IF('Физическое развитие'!O34="","",IF('Физическое развитие'!O34&gt;1.5,"сформирован",IF('Физическое развитие'!O34&lt;0.5,"не сформирован", "в стадии формирования")))</f>
        <v/>
      </c>
      <c r="BU34" s="82" t="str">
        <f>IF('Физическое развитие'!P34="","",IF('Физическое развитие'!P34&gt;1.5,"сформирован",IF('Физическое развитие'!P34&lt;0.5,"не сформирован", "в стадии формирования")))</f>
        <v/>
      </c>
      <c r="BV34" s="214" t="str">
        <f>IF('Художественно-эстетическое разв'!Y35="","",IF('Физическое развитие'!D34="","",IF('Физическое развитие'!E34="","",IF('Физическое развитие'!F34="","",IF('Физическое развитие'!H34="","",IF('Физическое развитие'!I34="","",IF('Физическое развитие'!J34="","",IF('Физическое развитие'!L34="","",IF('Физическое развитие'!M34="","",IF('Физическое развитие'!G34="","",IF('Физическое развитие'!N34="","",IF('Физическое развитие'!O34="","",IF('Физическое развитие'!P34="","",IF('Физическое развитие'!Q34="","",('Художественно-эстетическое разв'!Y35+'Физическое развитие'!D34+'Физическое развитие'!E34+'Физическое развитие'!F34+'Физическое развитие'!H34+'Физическое развитие'!I34+'Физическое развитие'!J34+'Физическое развитие'!L34+'Физическое развитие'!M34+'Физическое развитие'!G34+'Физическое развитие'!N34+'Физическое развитие'!O34+'Физическое развитие'!P34+'Физическое развитие'!Q34)/14))))))))))))))</f>
        <v/>
      </c>
      <c r="BW34" s="82" t="str">
        <f t="shared" si="4"/>
        <v/>
      </c>
      <c r="BX34" s="82" t="str">
        <f>IF('Социально-коммуникативное разви'!M35="","",IF('Социально-коммуникативное разви'!M35&gt;1.5,"сформирован",IF('Социально-коммуникативное разви'!M35&lt;0.5,"не сформирован", "в стадии формирования")))</f>
        <v/>
      </c>
      <c r="BY34" s="82" t="str">
        <f>IF('Социально-коммуникативное разви'!N35="","",IF('Социально-коммуникативное разви'!N35&gt;1.5,"сформирован",IF('Социально-коммуникативное разви'!N35&lt;0.5,"не сформирован", "в стадии формирования")))</f>
        <v/>
      </c>
      <c r="BZ34" s="82" t="str">
        <f>IF('Социально-коммуникативное разви'!O35="","",IF('Социально-коммуникативное разви'!O35&gt;1.5,"сформирован",IF('Социально-коммуникативное разви'!O35&lt;0.5,"не сформирован", "в стадии формирования")))</f>
        <v/>
      </c>
      <c r="CA34" s="82" t="str">
        <f>IF('Социально-коммуникативное разви'!P35="","",IF('Социально-коммуникативное разви'!P35&gt;1.5,"сформирован",IF('Социально-коммуникативное разви'!P35&lt;0.5,"не сформирован", "в стадии формирования")))</f>
        <v/>
      </c>
      <c r="CB34" s="82" t="str">
        <f>IF('Социально-коммуникативное разви'!Q35="","",IF('Социально-коммуникативное разви'!Q35&gt;1.5,"сформирован",IF('Социально-коммуникативное разви'!Q35&lt;0.5,"не сформирован", "в стадии формирования")))</f>
        <v/>
      </c>
      <c r="CC34" s="82" t="str">
        <f>IF('Социально-коммуникативное разви'!R35="","",IF('Социально-коммуникативное разви'!R35&gt;1.5,"сформирован",IF('Социально-коммуникативное разви'!R35&lt;0.5,"не сформирован", "в стадии формирования")))</f>
        <v/>
      </c>
      <c r="CD34" s="82" t="str">
        <f>IF('Социально-коммуникативное разви'!S35="","",IF('Социально-коммуникативное разви'!S35&gt;1.5,"сформирован",IF('Социально-коммуникативное разви'!S35&lt;0.5,"не сформирован", "в стадии формирования")))</f>
        <v/>
      </c>
      <c r="CE34" s="82" t="str">
        <f>IF('Социально-коммуникативное разви'!T35="","",IF('Социально-коммуникативное разви'!T35&gt;1.5,"сформирован",IF('Социально-коммуникативное разви'!T35&lt;0.5,"не сформирован", "в стадии формирования")))</f>
        <v/>
      </c>
      <c r="CF34" s="82" t="str">
        <f>IF('Социально-коммуникативное разви'!U35="","",IF('Социально-коммуникативное разви'!U35&gt;1.5,"сформирован",IF('Социально-коммуникативное разви'!U35&lt;0.5,"не сформирован", "в стадии формирования")))</f>
        <v/>
      </c>
      <c r="CG34" s="82" t="str">
        <f>IF('Социально-коммуникативное разви'!V35="","",IF('Социально-коммуникативное разви'!V35&gt;1.5,"сформирован",IF('Социально-коммуникативное разви'!V35&lt;0.5,"не сформирован", "в стадии формирования")))</f>
        <v/>
      </c>
      <c r="CH34" s="82" t="str">
        <f>IF('Социально-коммуникативное разви'!W35="","",IF('Социально-коммуникативное разви'!W35&gt;1.5,"сформирован",IF('Социально-коммуникативное разви'!W35&lt;0.5,"не сформирован", "в стадии формирования")))</f>
        <v/>
      </c>
      <c r="CI34" s="82" t="str">
        <f>IF('Социально-коммуникативное разви'!X35="","",IF('Социально-коммуникативное разви'!X35&gt;1.5,"сформирован",IF('Социально-коммуникативное разви'!X35&lt;0.5,"не сформирован", "в стадии формирования")))</f>
        <v/>
      </c>
      <c r="CJ34" s="82" t="str">
        <f>IF('Социально-коммуникативное разви'!Y35="","",IF('Социально-коммуникативное разви'!Y35&gt;1.5,"сформирован",IF('Социально-коммуникативное разви'!Y35&lt;0.5,"не сформирован", "в стадии формирования")))</f>
        <v/>
      </c>
      <c r="CK34" s="82" t="str">
        <f>IF('Социально-коммуникативное разви'!Z35="","",IF('Социально-коммуникативное разви'!Z35&gt;1.5,"сформирован",IF('Социально-коммуникативное разви'!Z35&lt;0.5,"не сформирован", "в стадии формирования")))</f>
        <v/>
      </c>
      <c r="CL34" s="82" t="str">
        <f>IF('Физическое развитие'!K34="","",IF('Физическое развитие'!K34&gt;1.5,"сформирован",IF('Физическое развитие'!K34&lt;0.5,"не сформирован", "в стадии формирования")))</f>
        <v/>
      </c>
      <c r="CM34" s="214" t="str">
        <f>IF('Социально-коммуникативное разви'!M35="","",IF('Социально-коммуникативное разви'!N35="","",IF('Социально-коммуникативное разви'!AI35="","",IF('Социально-коммуникативное разви'!AN35="","",IF('Социально-коммуникативное разви'!AO35="","",IF('Социально-коммуникативное разви'!AP35="","",IF('Социально-коммуникативное разви'!AQ35="","",IF('Социально-коммуникативное разви'!AR35="","",IF('Социально-коммуникативное разви'!AS35="","",IF('Социально-коммуникативное разви'!AT35="","",IF('Социально-коммуникативное разви'!AV35="","",IF('Социально-коммуникативное разви'!AW35="","",IF('Социально-коммуникативное разви'!AX35="","",IF('Социально-коммуникативное разви'!AY35="","",IF('Физическое развитие'!K34="","",('Социально-коммуникативное разви'!M35+'Социально-коммуникативное разви'!N35+'Социально-коммуникативное разви'!AI35+'Социально-коммуникативное разви'!AN35+'Социально-коммуникативное разви'!AO35+'Социально-коммуникативное разви'!AP35+'Социально-коммуникативное разви'!AQ35+'Социально-коммуникативное разви'!AR35+'Социально-коммуникативное разви'!AS35+'Социально-коммуникативное разви'!AT35+'Социально-коммуникативное разви'!AV35+'Социально-коммуникативное разви'!AW35+'Социально-коммуникативное разви'!AX35+'Социально-коммуникативное разви'!AY35+'Физическое развитие'!K34)/15)))))))))))))))</f>
        <v/>
      </c>
      <c r="CN34" s="82" t="str">
        <f t="shared" si="5"/>
        <v/>
      </c>
      <c r="CO34" s="82" t="str">
        <f>IF('Социально-коммуникативное разви'!D35="","",IF('Социально-коммуникативное разви'!D35&gt;1.5,"сформирован",IF('Социально-коммуникативное разви'!D35&lt;0.5,"не сформирован", "в стадии формирования")))</f>
        <v/>
      </c>
      <c r="CP34" s="82" t="str">
        <f>IF('Социально-коммуникативное разви'!E35="","",IF('Социально-коммуникативное разви'!E35&gt;1.5,"сформирован",IF('Социально-коммуникативное разви'!E35&lt;0.5,"не сформирован", "в стадии формирования")))</f>
        <v/>
      </c>
      <c r="CQ34" s="82" t="str">
        <f>IF('Социально-коммуникативное разви'!F35="","",IF('Социально-коммуникативное разви'!F35&gt;1.5,"сформирован",IF('Социально-коммуникативное разви'!F35&lt;0.5,"не сформирован", "в стадии формирования")))</f>
        <v/>
      </c>
      <c r="CR34" s="82" t="str">
        <f>IF('Социально-коммуникативное разви'!Q35="","",IF('Социально-коммуникативное разви'!Q35&gt;1.5,"сформирован",IF('Социально-коммуникативное разви'!Q35&lt;0.5,"не сформирован", "в стадии формирования")))</f>
        <v/>
      </c>
      <c r="CS34" s="82" t="str">
        <f>IF('Социально-коммуникативное разви'!R35="","",IF('Социально-коммуникативное разви'!R35&gt;1.5,"сформирован",IF('Социально-коммуникативное разви'!R35&lt;0.5,"не сформирован", "в стадии формирования")))</f>
        <v/>
      </c>
      <c r="CT34" s="82" t="str">
        <f>IF('Социально-коммуникативное разви'!S35="","",IF('Социально-коммуникативное разви'!S35&gt;1.5,"сформирован",IF('Социально-коммуникативное разви'!S35&lt;0.5,"не сформирован", "в стадии формирования")))</f>
        <v/>
      </c>
      <c r="CU34" s="82" t="str">
        <f>IF('Социально-коммуникативное разви'!T35="","",IF('Социально-коммуникативное разви'!T35&gt;1.5,"сформирован",IF('Социально-коммуникативное разви'!T35&lt;0.5,"не сформирован", "в стадии формирования")))</f>
        <v/>
      </c>
      <c r="CV34" s="82" t="str">
        <f>IF('Социально-коммуникативное разви'!Y35="","",IF('Социально-коммуникативное разви'!Y35&gt;1.5,"сформирован",IF('Социально-коммуникативное разви'!Y35&lt;0.5,"не сформирован", "в стадии формирования")))</f>
        <v/>
      </c>
      <c r="CW34" s="82" t="str">
        <f>IF('Социально-коммуникативное разви'!Z35="","",IF('Социально-коммуникативное разви'!Z35&gt;1.5,"сформирован",IF('Социально-коммуникативное разви'!Z35&lt;0.5,"не сформирован", "в стадии формирования")))</f>
        <v/>
      </c>
      <c r="CX34" s="82" t="str">
        <f>IF('Социально-коммуникативное разви'!AU35="","",IF('Социально-коммуникативное разви'!AU35&gt;1.5,"сформирован",IF('Социально-коммуникативное разви'!AU35&lt;0.5,"не сформирован", "в стадии формирования")))</f>
        <v/>
      </c>
      <c r="CY34" s="82" t="str">
        <f>IF('Социально-коммуникативное разви'!AZ35="","",IF('Социально-коммуникативное разви'!AZ35&gt;1.5,"сформирован",IF('Социально-коммуникативное разви'!AZ35&lt;0.5,"не сформирован", "в стадии формирования")))</f>
        <v/>
      </c>
      <c r="CZ34" s="82" t="str">
        <f>IF('Социально-коммуникативное разви'!BA35="","",IF('Социально-коммуникативное разви'!BA35&gt;1.5,"сформирован",IF('Социально-коммуникативное разви'!BA35&lt;0.5,"не сформирован", "в стадии формирования")))</f>
        <v/>
      </c>
      <c r="DA34" s="82" t="str">
        <f>IF('Социально-коммуникативное разви'!BB35="","",IF('Социально-коммуникативное разви'!BB35&gt;1.5,"сформирован",IF('Социально-коммуникативное разви'!BB35&lt;0.5,"не сформирован", "в стадии формирования")))</f>
        <v/>
      </c>
      <c r="DB34" s="82" t="str">
        <f>IF('Познавательное развитие'!G35="","",IF('Познавательное развитие'!G35&gt;1.5,"сформирован",IF('Познавательное развитие'!G35&lt;0.5,"не сформирован", "в стадии формирования")))</f>
        <v/>
      </c>
      <c r="DC34" s="82" t="str">
        <f>IF('Познавательное развитие'!H35="","",IF('Познавательное развитие'!H35&gt;1.5,"сформирован",IF('Познавательное развитие'!H35&lt;0.5,"не сформирован", "в стадии формирования")))</f>
        <v/>
      </c>
      <c r="DD34" s="82" t="str">
        <f>IF('Познавательное развитие'!T35="","",IF('Познавательное развитие'!T35&gt;1.5,"сформирован",IF('Познавательное развитие'!T35&lt;0.5,"не сформирован", "в стадии формирования")))</f>
        <v/>
      </c>
      <c r="DE34" s="82" t="str">
        <f>IF('Познавательное развитие'!U35="","",IF('Познавательное развитие'!U35&gt;1.5,"сформирован",IF('Познавательное развитие'!U35&lt;0.5,"не сформирован", "в стадии формирования")))</f>
        <v/>
      </c>
      <c r="DF34" s="82" t="str">
        <f>IF('Познавательное развитие'!W35="","",IF('Познавательное развитие'!W35&gt;1.5,"сформирован",IF('Познавательное развитие'!W35&lt;0.5,"не сформирован", "в стадии формирования")))</f>
        <v/>
      </c>
      <c r="DG34" s="82" t="str">
        <f>IF('Познавательное развитие'!X35="","",IF('Познавательное развитие'!X35&gt;1.5,"сформирован",IF('Познавательное развитие'!X35&lt;0.5,"не сформирован", "в стадии формирования")))</f>
        <v/>
      </c>
      <c r="DH34" s="82" t="str">
        <f>IF('Познавательное развитие'!AB35="","",IF('Познавательное развитие'!AB35&gt;1.5,"сформирован",IF('Познавательное развитие'!AB35&lt;0.5,"не сформирован", "в стадии формирования")))</f>
        <v/>
      </c>
      <c r="DI34" s="82" t="str">
        <f>IF('Познавательное развитие'!AC35="","",IF('Познавательное развитие'!AC35&gt;1.5,"сформирован",IF('Познавательное развитие'!AC35&lt;0.5,"не сформирован", "в стадии формирования")))</f>
        <v/>
      </c>
      <c r="DJ34" s="82" t="str">
        <f>IF('Познавательное развитие'!AD35="","",IF('Познавательное развитие'!AD35&gt;1.5,"сформирован",IF('Познавательное развитие'!AD35&lt;0.5,"не сформирован", "в стадии формирования")))</f>
        <v/>
      </c>
      <c r="DK34" s="82" t="str">
        <f>IF('Познавательное развитие'!AE35="","",IF('Познавательное развитие'!AE35&gt;1.5,"сформирован",IF('Познавательное развитие'!AE35&lt;0.5,"не сформирован", "в стадии формирования")))</f>
        <v/>
      </c>
      <c r="DL34" s="82" t="str">
        <f>IF('Познавательное развитие'!AF35="","",IF('Познавательное развитие'!AF35&gt;1.5,"сформирован",IF('Познавательное развитие'!AF35&lt;0.5,"не сформирован", "в стадии формирования")))</f>
        <v/>
      </c>
      <c r="DM34" s="82" t="str">
        <f>IF('Познавательное развитие'!AG35="","",IF('Познавательное развитие'!AG35&gt;1.5,"сформирован",IF('Познавательное развитие'!AG35&lt;0.5,"не сформирован", "в стадии формирования")))</f>
        <v/>
      </c>
      <c r="DN34" s="82" t="str">
        <f>IF('Познавательное развитие'!AI35="","",IF('Познавательное развитие'!AI35&gt;1.5,"сформирован",IF('Познавательное развитие'!AI35&lt;0.5,"не сформирован", "в стадии формирования")))</f>
        <v/>
      </c>
      <c r="DO34" s="82" t="str">
        <f>IF('Познавательное развитие'!AJ35="","",IF('Познавательное развитие'!AJ35&gt;1.5,"сформирован",IF('Познавательное развитие'!AJ35&lt;0.5,"не сформирован", "в стадии формирования")))</f>
        <v/>
      </c>
      <c r="DP34" s="82" t="str">
        <f>IF('Познавательное развитие'!AK35="","",IF('Познавательное развитие'!AK35&gt;1.5,"сформирован",IF('Познавательное развитие'!AK35&lt;0.5,"не сформирован", "в стадии формирования")))</f>
        <v/>
      </c>
      <c r="DQ34" s="82" t="str">
        <f>IF('Познавательное развитие'!AL35="","",IF('Познавательное развитие'!AL35&gt;1.5,"сформирован",IF('Познавательное развитие'!AL35&lt;0.5,"не сформирован", "в стадии формирования")))</f>
        <v/>
      </c>
      <c r="DR34" s="82" t="str">
        <f>IF('Речевое развитие'!Q34="","",IF('Речевое развитие'!Q34&gt;1.5,"сформирован",IF('Речевое развитие'!Q34&lt;0.5,"не сформирован", "в стадии формирования")))</f>
        <v/>
      </c>
      <c r="DS34" s="82" t="str">
        <f>IF('Речевое развитие'!R34="","",IF('Речевое развитие'!R34&gt;1.5,"сформирован",IF('Речевое развитие'!R34&lt;0.5,"не сформирован", "в стадии формирования")))</f>
        <v/>
      </c>
      <c r="DT34" s="82" t="str">
        <f>IF('Речевое развитие'!S34="","",IF('Речевое развитие'!S34&gt;1.5,"сформирован",IF('Речевое развитие'!S34&lt;0.5,"не сформирован", "в стадии формирования")))</f>
        <v/>
      </c>
      <c r="DU34" s="82" t="str">
        <f>IF('Речевое развитие'!T34="","",IF('Речевое развитие'!T34&gt;1.5,"сформирован",IF('Речевое развитие'!T34&lt;0.5,"не сформирован", "в стадии формирования")))</f>
        <v/>
      </c>
      <c r="DV34" s="82" t="str">
        <f>IF('Речевое развитие'!U34="","",IF('Речевое развитие'!U34&gt;1.5,"сформирован",IF('Речевое развитие'!U34&lt;0.5,"не сформирован", "в стадии формирования")))</f>
        <v/>
      </c>
      <c r="DW34" s="82" t="str">
        <f>IF('Художественно-эстетическое разв'!S35="","",IF('Художественно-эстетическое разв'!S35&gt;1.5,"сформирован",IF('Художественно-эстетическое разв'!S35&lt;0.5,"не сформирован", "в стадии формирования")))</f>
        <v/>
      </c>
      <c r="DX34" s="82" t="str">
        <f>IF('Художественно-эстетическое разв'!T35="","",IF('Художественно-эстетическое разв'!T35&gt;1.5,"сформирован",IF('Художественно-эстетическое разв'!T35&lt;0.5,"не сформирован", "в стадии формирования")))</f>
        <v/>
      </c>
      <c r="DY34" s="82" t="str">
        <f>IF('Физическое развитие'!T34="","",IF('Физическое развитие'!T34&gt;1.5,"сформирован",IF('Физическое развитие'!T34&lt;0.5,"не сформирован", "в стадии формирования")))</f>
        <v/>
      </c>
      <c r="DZ34" s="82" t="str">
        <f>IF('Физическое развитие'!U34="","",IF('Физическое развитие'!U34&gt;1.5,"сформирован",IF('Физическое развитие'!U34&lt;0.5,"не сформирован", "в стадии формирования")))</f>
        <v/>
      </c>
      <c r="EA34" s="82" t="str">
        <f>IF('Физическое развитие'!V34="","",IF('Физическое развитие'!V34&gt;1.5,"сформирован",IF('Физическое развитие'!V34&lt;0.5,"не сформирован", "в стадии формирования")))</f>
        <v/>
      </c>
      <c r="EB34" s="214" t="str">
        <f>IF('Социально-коммуникативное разви'!D35="","",IF('Социально-коммуникативное разви'!E35="","",IF('Социально-коммуникативное разви'!F35="","",IF('Социально-коммуникативное разви'!Q35="","",IF('Социально-коммуникативное разви'!R35="","",IF('Социально-коммуникативное разви'!S35="","",IF('Социально-коммуникативное разви'!T35="","",IF('Социально-коммуникативное разви'!Y35="","",IF('Социально-коммуникативное разви'!Z35="","",IF('Социально-коммуникативное разви'!AU35="","",IF('Социально-коммуникативное разви'!AZ35="","",IF('Социально-коммуникативное разви'!BA35="","",IF('Социально-коммуникативное разви'!BB35="","",IF('Познавательное развитие'!G35="","",IF('Познавательное развитие'!H35="","",IF('Познавательное развитие'!T35="","",IF('Познавательное развитие'!U35="","",IF('Познавательное развитие'!W35="","",IF('Познавательное развитие'!X35="","",IF('Познавательное развитие'!AB35="","",IF('Познавательное развитие'!AC35="","",IF('Познавательное развитие'!AD35="","",IF('Познавательное развитие'!AE35="","",IF('Познавательное развитие'!AF35="","",IF('Познавательное развитие'!AG35="","",IF('Познавательное развитие'!AI35="","",IF('Познавательное развитие'!AJ35="","",IF('Познавательное развитие'!AK35="","",IF('Познавательное развитие'!AL35="","",IF('Речевое развитие'!Q34="","",IF('Речевое развитие'!R34="","",IF('Речевое развитие'!S34="","",IF('Речевое развитие'!T34="","",IF('Речевое развитие'!U34="","",IF('Художественно-эстетическое разв'!S35="","",IF('Художественно-эстетическое разв'!T35="","",IF('Физическое развитие'!T34="","",IF('Физическое развитие'!U34="","",IF('Физическое развитие'!V34="","",('Социально-коммуникативное разви'!D35+'Социально-коммуникативное разви'!E35+'Социально-коммуникативное разви'!F35+'Социально-коммуникативное разви'!Q35+'Социально-коммуникативное разви'!R35+'Социально-коммуникативное разви'!S35+'Социально-коммуникативное разви'!T35+'Социально-коммуникативное разви'!Y35+'Социально-коммуникативное разви'!Z35+'Социально-коммуникативное разви'!AU35+'Социально-коммуникативное разви'!AZ35+'Социально-коммуникативное разви'!BA35+'Социально-коммуникативное разви'!BB35+'Познавательное развитие'!G35+'Познавательное развитие'!H35+'Познавательное развитие'!T35+'Познавательное развитие'!U35+'Познавательное развитие'!W35+'Познавательное развитие'!X35+'Познавательное развитие'!AB35+'Познавательное развитие'!AC35+'Познавательное развитие'!AD35+'Познавательное развитие'!AE35+'Познавательное развитие'!AF35+'Познавательное развитие'!AG35+'Познавательное развитие'!AI35+'Познавательное развитие'!AJ35+'Познавательное развитие'!AK35+'Познавательное развитие'!AL35+'Речевое развитие'!Q34+'Речевое развитие'!R34+'Речевое развитие'!S34+'Речевое развитие'!T34+'Речевое развитие'!U34+'Художественно-эстетическое разв'!S35+'Художественно-эстетическое разв'!T35+'Физическое развитие'!T34+'Физическое развитие'!U34+'Физическое развитие'!V34)/39)))))))))))))))))))))))))))))))))))))))</f>
        <v/>
      </c>
      <c r="EC34" s="82" t="str">
        <f t="shared" si="6"/>
        <v/>
      </c>
    </row>
    <row r="35" spans="1:133" x14ac:dyDescent="0.25">
      <c r="A35" s="89">
        <f>список!A33</f>
        <v>32</v>
      </c>
      <c r="B35" s="82" t="str">
        <f>IF(список!B33="","",список!B33)</f>
        <v/>
      </c>
      <c r="C35" s="82">
        <f>IF(список!C33="","",список!C33)</f>
        <v>0</v>
      </c>
      <c r="D35" s="82" t="str">
        <f>IF('Социально-коммуникативное разви'!AA36="","",IF('Социально-коммуникативное разви'!AA36&gt;1.5,"сформирован",IF('Социально-коммуникативное разви'!AA36&lt;0.5,"не сформирован", "в стадии формирования")))</f>
        <v/>
      </c>
      <c r="E35" s="82" t="str">
        <f>IF('Социально-коммуникативное разви'!AB36="","",IF('Социально-коммуникативное разви'!AB36&gt;1.5,"сформирован",IF('Социально-коммуникативное разви'!AB36&lt;0.5,"не сформирован", "в стадии формирования")))</f>
        <v/>
      </c>
      <c r="F35" s="82" t="str">
        <f>IF('Социально-коммуникативное разви'!AC36="","",IF('Социально-коммуникативное разви'!AC36&gt;1.5,"сформирован",IF('Социально-коммуникативное разви'!AC36&lt;0.5,"не сформирован", "в стадии формирования")))</f>
        <v/>
      </c>
      <c r="G35" s="82" t="str">
        <f>IF('Социально-коммуникативное разви'!AD36="","",IF('Социально-коммуникативное разви'!AD36&gt;1.5,"сформирован",IF('Социально-коммуникативное разви'!AD36&lt;0.5,"не сформирован", "в стадии формирования")))</f>
        <v/>
      </c>
      <c r="H35" s="82" t="str">
        <f>IF('Социально-коммуникативное разви'!AE36="","",IF('Социально-коммуникативное разви'!AE36&gt;1.5,"сформирован",IF('Социально-коммуникативное разви'!AE36&lt;0.5,"не сформирован", "в стадии формирования")))</f>
        <v/>
      </c>
      <c r="I35" s="82" t="str">
        <f>IF('Социально-коммуникативное разви'!AF36="","",IF('Социально-коммуникативное разви'!AF36&gt;1.5,"сформирован",IF('Социально-коммуникативное разви'!AF36&lt;0.5,"не сформирован", "в стадии формирования")))</f>
        <v/>
      </c>
      <c r="J35" s="82" t="str">
        <f>IF('Познавательное развитие'!D36="","",IF('Познавательное развитие'!D36&gt;1.5,"сформирован",IF('Познавательное развитие'!D36&lt;0.5,"не сформирован", "в стадии формирования")))</f>
        <v/>
      </c>
      <c r="K35" s="82" t="str">
        <f>IF('Познавательное развитие'!E36="","",IF('Познавательное развитие'!E36&gt;1.5,"сформирован",IF('Познавательное развитие'!E36&lt;0.5,"не сформирован", "в стадии формирования")))</f>
        <v/>
      </c>
      <c r="L35" s="82" t="str">
        <f>IF('Познавательное развитие'!F36="","",IF('Познавательное развитие'!F36&gt;1.5,"сформирован",IF('Познавательное развитие'!F36&lt;0.5,"не сформирован", "в стадии формирования")))</f>
        <v/>
      </c>
      <c r="M35" s="82" t="str">
        <f>IF('Познавательное развитие'!G36="","",IF('Познавательное развитие'!G36&gt;1.5,"сформирован",IF('Познавательное развитие'!G36&lt;0.5,"не сформирован", "в стадии формирования")))</f>
        <v/>
      </c>
      <c r="N35" s="82" t="str">
        <f>IF('Познавательное развитие'!H36="","",IF('Познавательное развитие'!H36&gt;1.5,"сформирован",IF('Познавательное развитие'!H36&lt;0.5,"не сформирован", "в стадии формирования")))</f>
        <v/>
      </c>
      <c r="O35" s="82" t="str">
        <f>IF('Познавательное развитие'!I36="","",IF('Познавательное развитие'!I36&gt;1.5,"сформирован",IF('Познавательное развитие'!I36&lt;0.5,"не сформирован", "в стадии формирования")))</f>
        <v/>
      </c>
      <c r="P35" s="82" t="str">
        <f>IF('Познавательное развитие'!J36="","",IF('Познавательное развитие'!J36&gt;1.5,"сформирован",IF('Познавательное развитие'!J36&lt;0.5,"не сформирован", "в стадии формирования")))</f>
        <v/>
      </c>
      <c r="Q35" s="82" t="str">
        <f>IF('Познавательное развитие'!K36="","",IF('Познавательное развитие'!K36&gt;1.5,"сформирован",IF('Познавательное развитие'!K36&lt;0.5,"не сформирован", "в стадии формирования")))</f>
        <v/>
      </c>
      <c r="R35" s="82" t="str">
        <f>IF('Художественно-эстетическое разв'!D36="","",IF('Художественно-эстетическое разв'!D36&gt;1.5,"сформирован",IF('Художественно-эстетическое разв'!D36&lt;0.5,"не сформирован", "в стадии формирования")))</f>
        <v/>
      </c>
      <c r="S35" s="82" t="str">
        <f>IF('Художественно-эстетическое разв'!E36="","",IF('Художественно-эстетическое разв'!E36&gt;1.5,"сформирован",IF('Художественно-эстетическое разв'!E36&lt;0.5,"не сформирован", "в стадии формирования")))</f>
        <v/>
      </c>
      <c r="T35" s="82" t="str">
        <f>IF('Художественно-эстетическое разв'!F36="","",IF('Художественно-эстетическое разв'!F36&gt;1.5,"сформирован",IF('Художественно-эстетическое разв'!F36&lt;0.5,"не сформирован", "в стадии формирования")))</f>
        <v/>
      </c>
      <c r="U35" s="82" t="str">
        <f>IF('Художественно-эстетическое разв'!G36="","",IF('Художественно-эстетическое разв'!G36&gt;1.5,"сформирован",IF('Художественно-эстетическое разв'!G36&lt;0.5,"не сформирован", "в стадии формирования")))</f>
        <v/>
      </c>
      <c r="V35" s="82" t="str">
        <f>IF('Художественно-эстетическое разв'!H36="","",IF('Художественно-эстетическое разв'!H36&gt;1.5,"сформирован",IF('Художественно-эстетическое разв'!H36&lt;0.5,"не сформирован", "в стадии формирования")))</f>
        <v/>
      </c>
      <c r="W35" s="82" t="str">
        <f>IF('Художественно-эстетическое разв'!I36="","",IF('Художественно-эстетическое разв'!I36&gt;1.5,"сформирован",IF('Художественно-эстетическое разв'!I36&lt;0.5,"не сформирован", "в стадии формирования")))</f>
        <v/>
      </c>
      <c r="X35" s="82" t="str">
        <f>IF('Художественно-эстетическое разв'!J36="","",IF('Художественно-эстетическое разв'!J36&gt;1.5,"сформирован",IF('Художественно-эстетическое разв'!J36&lt;0.5,"не сформирован", "в стадии формирования")))</f>
        <v/>
      </c>
      <c r="Y35" s="82" t="str">
        <f>IF('Физическое развитие'!W35="","",IF('Физическое развитие'!W35&gt;1.5,"сформирован",IF('Физическое развитие'!W35&lt;0.5,"не сформирован", "в стадии формирования")))</f>
        <v/>
      </c>
      <c r="Z35" s="214" t="str">
        <f>IF('Социально-коммуникативное разви'!AA36="","",IF('Социально-коммуникативное разви'!AF36="","",IF('Социально-коммуникативное разви'!AG36="","",IF('Социально-коммуникативное разви'!AH36="","",IF('Социально-коммуникативное разви'!AJ36="","",IF('Социально-коммуникативное разви'!AK36="","",IF('Познавательное развитие'!D36="","",IF('Познавательное развитие'!I36="","",IF('Познавательное развитие'!M36="","",IF('Познавательное развитие'!N36="","",IF('Познавательное развитие'!O36="","",IF('Познавательное развитие'!P36="","",IF('Познавательное развитие'!Q36="","",IF('Познавательное развитие'!Y36="","",IF('Художественно-эстетическое разв'!D36="","",IF('Художественно-эстетическое разв'!G36="","",IF('Художественно-эстетическое разв'!H36="","",IF('Художественно-эстетическое разв'!I36="","",IF('Физическое развитие'!W35="","",IF('Художественно-эстетическое разв'!L36="","",IF('Художественно-эстетическое разв'!M36="","",IF('Художественно-эстетическое разв'!U36="","",('Социально-коммуникативное разви'!AA36+'Социально-коммуникативное разви'!AF36+'Социально-коммуникативное разви'!AG36+'Социально-коммуникативное разви'!AH36+'Социально-коммуникативное разви'!AJ36+'Социально-коммуникативное разви'!AK36+'Познавательное развитие'!D36+'Познавательное развитие'!I36+'Познавательное развитие'!M36+'Познавательное развитие'!N36+'Познавательное развитие'!O36+'Познавательное развитие'!P36+'Познавательное развитие'!Q36+'Познавательное развитие'!Y36+'Художественно-эстетическое разв'!D36+'Художественно-эстетическое разв'!G36+'Художественно-эстетическое разв'!H36+'Художественно-эстетическое разв'!I36+'Художественно-эстетическое разв'!L36+'Художественно-эстетическое разв'!M36+'Художественно-эстетическое разв'!U36+'Физическое развитие'!W35)/22))))))))))))))))))))))</f>
        <v/>
      </c>
      <c r="AA35" s="82" t="str">
        <f t="shared" si="0"/>
        <v/>
      </c>
      <c r="AB35" s="82" t="str">
        <f>IF('Социально-коммуникативное разви'!G36="","",IF('Социально-коммуникативное разви'!G36&gt;1.5,"сформирован",IF('Социально-коммуникативное разви'!G36&lt;0.5,"не сформирован", "в стадии формирования")))</f>
        <v/>
      </c>
      <c r="AC35" s="82" t="str">
        <f>IF('Социально-коммуникативное разви'!H36="","",IF('Социально-коммуникативное разви'!H36&gt;1.5,"сформирован",IF('Социально-коммуникативное разви'!H36&lt;0.5,"не сформирован", "в стадии формирования")))</f>
        <v/>
      </c>
      <c r="AD35" s="82" t="str">
        <f>IF('Социально-коммуникативное разви'!I36="","",IF('Социально-коммуникативное разви'!I36&gt;1.5,"сформирован",IF('Социально-коммуникативное разви'!I36&lt;0.5,"не сформирован", "в стадии формирования")))</f>
        <v/>
      </c>
      <c r="AE35" s="82" t="str">
        <f>IF('Социально-коммуникативное разви'!J36="","",IF('Социально-коммуникативное разви'!J36&gt;1.5,"сформирован",IF('Социально-коммуникативное разви'!J36&lt;0.5,"не сформирован", "в стадии формирования")))</f>
        <v/>
      </c>
      <c r="AF35" s="82" t="str">
        <f>IF('Социально-коммуникативное разви'!K36="","",IF('Социально-коммуникативное разви'!K36&gt;1.5,"сформирован",IF('Социально-коммуникативное разви'!K36&lt;0.5,"не сформирован", "в стадии формирования")))</f>
        <v/>
      </c>
      <c r="AG35" s="82" t="str">
        <f>IF('Социально-коммуникативное разви'!L36="","",IF('Социально-коммуникативное разви'!L36&gt;1.5,"сформирован",IF('Социально-коммуникативное разви'!L36&lt;0.5,"не сформирован", "в стадии формирования")))</f>
        <v/>
      </c>
      <c r="AH35" s="82" t="str">
        <f>IF('Социально-коммуникативное разви'!M36="","",IF('Социально-коммуникативное разви'!M36&gt;1.5,"сформирован",IF('Социально-коммуникативное разви'!M36&lt;0.5,"не сформирован", "в стадии формирования")))</f>
        <v/>
      </c>
      <c r="AI35" s="82" t="str">
        <f>IF('Познавательное развитие'!V36="","",IF('Познавательное развитие'!V36&gt;1.5,"сформирован",IF('Познавательное развитие'!V36&lt;0.5,"не сформирован", "в стадии формирования")))</f>
        <v/>
      </c>
      <c r="AJ35" s="82" t="str">
        <f>IF('Художественно-эстетическое разв'!Z36="","",IF('Художественно-эстетическое разв'!Z36&gt;1.5,"сформирован",IF('Художественно-эстетическое разв'!Z36&lt;0.5,"не сформирован", "в стадии формирования")))</f>
        <v/>
      </c>
      <c r="AK35" s="82" t="str">
        <f>IF('Художественно-эстетическое разв'!AA36="","",IF('Художественно-эстетическое разв'!AA36&gt;1.5,"сформирован",IF('Художественно-эстетическое разв'!AA36&lt;0.5,"не сформирован", "в стадии формирования")))</f>
        <v/>
      </c>
      <c r="AL35" s="214" t="str">
        <f>IF('Социально-коммуникативное разви'!G36="","",IF('Социально-коммуникативное разви'!H36="","",IF('Социально-коммуникативное разви'!I36="","",IF('Социально-коммуникативное разви'!J36="","",IF('Социально-коммуникативное разви'!K36="","",IF('Социально-коммуникативное разви'!L36="","",IF('Социально-коммуникативное разви'!X36="","",IF('Познавательное развитие'!V36="","",IF('Художественно-эстетическое разв'!Z36="","",IF('Художественно-эстетическое разв'!AE36="","",('Социально-коммуникативное разви'!G36+'Социально-коммуникативное разви'!H36+'Социально-коммуникативное разви'!I36+'Социально-коммуникативное разви'!J36+'Социально-коммуникативное разви'!K36+'Социально-коммуникативное разви'!L36+'Социально-коммуникативное разви'!X36+'Познавательное развитие'!V36+'Художественно-эстетическое разв'!Z36+'Художественно-эстетическое разв'!AE36)/10))))))))))</f>
        <v/>
      </c>
      <c r="AM35" s="82" t="str">
        <f t="shared" si="1"/>
        <v/>
      </c>
      <c r="AN35" s="82" t="str">
        <f>IF('Социально-коммуникативное разви'!U36="","",IF('Социально-коммуникативное разви'!U36&gt;1.5,"сформирован",IF('Социально-коммуникативное разви'!U36&lt;0.5,"не сформирован", "в стадии формирования")))</f>
        <v/>
      </c>
      <c r="AO35" s="82" t="str">
        <f>IF('Социально-коммуникативное разви'!V36="","",IF('Социально-коммуникативное разви'!V36&gt;1.5,"сформирован",IF('Социально-коммуникативное разви'!V36&lt;0.5,"не сформирован", "в стадии формирования")))</f>
        <v/>
      </c>
      <c r="AP35" s="82" t="str">
        <f>IF('Социально-коммуникативное разви'!W36="","",IF('Социально-коммуникативное разви'!W36&gt;1.5,"сформирован",IF('Социально-коммуникативное разви'!W36&lt;0.5,"не сформирован", "в стадии формирования")))</f>
        <v/>
      </c>
      <c r="AQ35" s="82" t="str">
        <f>IF('Художественно-эстетическое разв'!Y36="","",IF('Художественно-эстетическое разв'!Y36&gt;1.5,"сформирован",IF('Художественно-эстетическое разв'!Y36&lt;0.5,"не сформирован", "в стадии формирования")))</f>
        <v/>
      </c>
      <c r="AR35" s="82" t="str">
        <f>IF('Художественно-эстетическое разв'!Z36="","",IF('Художественно-эстетическое разв'!Z36&gt;1.5,"сформирован",IF('Художественно-эстетическое разв'!Z36&lt;0.5,"не сформирован", "в стадии формирования")))</f>
        <v/>
      </c>
      <c r="AS35" s="214" t="str">
        <f>IF('Социально-коммуникативное разви'!U36="","",IF('Социально-коммуникативное разви'!V36="","",IF('Социально-коммуникативное разви'!W36="","",IF('Художественно-эстетическое разв'!AC36="","",IF('Художественно-эстетическое разв'!AD36="","",('Социально-коммуникативное разви'!U36+'Социально-коммуникативное разви'!V36+'Социально-коммуникативное разви'!W36+'Художественно-эстетическое разв'!AC36+'Художественно-эстетическое разв'!AD36)/5)))))</f>
        <v/>
      </c>
      <c r="AT35" s="82" t="str">
        <f t="shared" si="2"/>
        <v/>
      </c>
      <c r="AU35" s="82" t="str">
        <f>IF('Речевое развитие'!D35="","",IF('Речевое развитие'!D35&gt;1.5,"сформирован",IF('Речевое развитие'!D35&lt;0.5,"не сформирован", "в стадии формирования")))</f>
        <v/>
      </c>
      <c r="AV35" s="82" t="str">
        <f>IF('Речевое развитие'!E35="","",IF('Речевое развитие'!E35&gt;1.5,"сформирован",IF('Речевое развитие'!E35&lt;0.5,"не сформирован", "в стадии формирования")))</f>
        <v/>
      </c>
      <c r="AW35" s="82" t="str">
        <f>IF('Речевое развитие'!F35="","",IF('Речевое развитие'!F35&gt;1.5,"сформирован",IF('Речевое развитие'!F35&lt;0.5,"не сформирован", "в стадии формирования")))</f>
        <v/>
      </c>
      <c r="AX35" s="82" t="str">
        <f>IF('Речевое развитие'!G35="","",IF('Речевое развитие'!G35&gt;1.5,"сформирован",IF('Речевое развитие'!G35&lt;0.5,"не сформирован", "в стадии формирования")))</f>
        <v/>
      </c>
      <c r="AY35" s="82" t="str">
        <f>IF('Речевое развитие'!H35="","",IF('Речевое развитие'!H35&gt;1.5,"сформирован",IF('Речевое развитие'!H35&lt;0.5,"не сформирован", "в стадии формирования")))</f>
        <v/>
      </c>
      <c r="AZ35" s="82" t="str">
        <f>IF('Речевое развитие'!I35="","",IF('Речевое развитие'!I35&gt;1.5,"сформирован",IF('Речевое развитие'!I35&lt;0.5,"не сформирован", "в стадии формирования")))</f>
        <v/>
      </c>
      <c r="BA35" s="82" t="str">
        <f>IF('Речевое развитие'!J35="","",IF('Речевое развитие'!J35&gt;1.5,"сформирован",IF('Речевое развитие'!J35&lt;0.5,"не сформирован", "в стадии формирования")))</f>
        <v/>
      </c>
      <c r="BB35" s="82" t="str">
        <f>IF('Речевое развитие'!K35="","",IF('Речевое развитие'!K35&gt;1.5,"сформирован",IF('Речевое развитие'!K35&lt;0.5,"не сформирован", "в стадии формирования")))</f>
        <v/>
      </c>
      <c r="BC35" s="82" t="str">
        <f>IF('Речевое развитие'!L35="","",IF('Речевое развитие'!L35&gt;1.5,"сформирован",IF('Речевое развитие'!L35&lt;0.5,"не сформирован", "в стадии формирования")))</f>
        <v/>
      </c>
      <c r="BD35" s="82" t="str">
        <f>IF('Речевое развитие'!M35="","",IF('Речевое развитие'!M35&gt;1.5,"сформирован",IF('Речевое развитие'!M35&lt;0.5,"не сформирован", "в стадии формирования")))</f>
        <v/>
      </c>
      <c r="BE35" s="82" t="str">
        <f>IF('Речевое развитие'!N35="","",IF('Речевое развитие'!N35&gt;1.5,"сформирован",IF('Речевое развитие'!N35&lt;0.5,"не сформирован", "в стадии формирования")))</f>
        <v/>
      </c>
      <c r="BF35" s="214" t="str">
        <f>IF('Речевое развитие'!D35="","",IF('Речевое развитие'!E35="","",IF('Речевое развитие'!F35="","",IF('Речевое развитие'!G35="","",IF('Речевое развитие'!H35="","",IF('Речевое развитие'!I35="","",IF('Речевое развитие'!J35="","",IF('Речевое развитие'!K35="","",IF('Речевое развитие'!L35="","",IF('Речевое развитие'!M35="","",IF('Речевое развитие'!N35="","",('Речевое развитие'!D35+'Речевое развитие'!E35+'Речевое развитие'!F35+'Речевое развитие'!G35+'Речевое развитие'!H35+'Речевое развитие'!I35+'Речевое развитие'!J35+'Речевое развитие'!K35+'Речевое развитие'!L35+'Речевое развитие'!M35+'Речевое развитие'!N35)/11)))))))))))</f>
        <v/>
      </c>
      <c r="BG35" s="82" t="str">
        <f t="shared" si="3"/>
        <v/>
      </c>
      <c r="BH35" s="82" t="str">
        <f>IF('Художественно-эстетическое разв'!Y36="","",IF('Художественно-эстетическое разв'!Y36&gt;1.5,"сформирован",IF('Художественно-эстетическое разв'!Y36&lt;0.5,"не сформирован", "в стадии формирования")))</f>
        <v/>
      </c>
      <c r="BI35" s="82" t="str">
        <f>IF('Физическое развитие'!D35="","",IF('Физическое развитие'!D35&gt;1.5,"сформирован",IF('Физическое развитие'!D35&lt;0.5,"не сформирован", "в стадии формирования")))</f>
        <v/>
      </c>
      <c r="BJ35" s="82" t="str">
        <f>IF('Физическое развитие'!E35="","",IF('Физическое развитие'!E35&gt;1.5,"сформирован",IF('Физическое развитие'!E35&lt;0.5,"не сформирован", "в стадии формирования")))</f>
        <v/>
      </c>
      <c r="BK35" s="82" t="str">
        <f>IF('Физическое развитие'!F35="","",IF('Физическое развитие'!F35&gt;1.5,"сформирован",IF('Физическое развитие'!F35&lt;0.5,"не сформирован", "в стадии формирования")))</f>
        <v/>
      </c>
      <c r="BL35" s="82" t="str">
        <f>IF('Физическое развитие'!G35="","",IF('Физическое развитие'!G35&gt;1.5,"сформирован",IF('Физическое развитие'!G35&lt;0.5,"не сформирован", "в стадии формирования")))</f>
        <v/>
      </c>
      <c r="BM35" s="82" t="str">
        <f>IF('Физическое развитие'!H35="","",IF('Физическое развитие'!H35&gt;1.5,"сформирован",IF('Физическое развитие'!H35&lt;0.5,"не сформирован", "в стадии формирования")))</f>
        <v/>
      </c>
      <c r="BN35" s="82" t="str">
        <f>IF('Физическое развитие'!I35="","",IF('Физическое развитие'!I35&gt;1.5,"сформирован",IF('Физическое развитие'!I35&lt;0.5,"не сформирован", "в стадии формирования")))</f>
        <v/>
      </c>
      <c r="BO35" s="82" t="str">
        <f>IF('Физическое развитие'!J35="","",IF('Физическое развитие'!J35&gt;1.5,"сформирован",IF('Физическое развитие'!J35&lt;0.5,"не сформирован", "в стадии формирования")))</f>
        <v/>
      </c>
      <c r="BP35" s="82" t="str">
        <f>IF('Физическое развитие'!K35="","",IF('Физическое развитие'!K35&gt;1.5,"сформирован",IF('Физическое развитие'!K35&lt;0.5,"не сформирован", "в стадии формирования")))</f>
        <v/>
      </c>
      <c r="BQ35" s="82" t="str">
        <f>IF('Физическое развитие'!L35="","",IF('Физическое развитие'!L35&gt;1.5,"сформирован",IF('Физическое развитие'!L35&lt;0.5,"не сформирован", "в стадии формирования")))</f>
        <v/>
      </c>
      <c r="BR35" s="82" t="str">
        <f>IF('Физическое развитие'!M35="","",IF('Физическое развитие'!M35&gt;1.5,"сформирован",IF('Физическое развитие'!M35&lt;0.5,"не сформирован", "в стадии формирования")))</f>
        <v/>
      </c>
      <c r="BS35" s="82" t="str">
        <f>IF('Физическое развитие'!N35="","",IF('Физическое развитие'!N35&gt;1.5,"сформирован",IF('Физическое развитие'!N35&lt;0.5,"не сформирован", "в стадии формирования")))</f>
        <v/>
      </c>
      <c r="BT35" s="82" t="str">
        <f>IF('Физическое развитие'!O35="","",IF('Физическое развитие'!O35&gt;1.5,"сформирован",IF('Физическое развитие'!O35&lt;0.5,"не сформирован", "в стадии формирования")))</f>
        <v/>
      </c>
      <c r="BU35" s="82" t="str">
        <f>IF('Физическое развитие'!P35="","",IF('Физическое развитие'!P35&gt;1.5,"сформирован",IF('Физическое развитие'!P35&lt;0.5,"не сформирован", "в стадии формирования")))</f>
        <v/>
      </c>
      <c r="BV35" s="214" t="str">
        <f>IF('Художественно-эстетическое разв'!Y36="","",IF('Физическое развитие'!D35="","",IF('Физическое развитие'!E35="","",IF('Физическое развитие'!F35="","",IF('Физическое развитие'!H35="","",IF('Физическое развитие'!I35="","",IF('Физическое развитие'!J35="","",IF('Физическое развитие'!L35="","",IF('Физическое развитие'!M35="","",IF('Физическое развитие'!G35="","",IF('Физическое развитие'!N35="","",IF('Физическое развитие'!O35="","",IF('Физическое развитие'!P35="","",IF('Физическое развитие'!Q35="","",('Художественно-эстетическое разв'!Y36+'Физическое развитие'!D35+'Физическое развитие'!E35+'Физическое развитие'!F35+'Физическое развитие'!H35+'Физическое развитие'!I35+'Физическое развитие'!J35+'Физическое развитие'!L35+'Физическое развитие'!M35+'Физическое развитие'!G35+'Физическое развитие'!N35+'Физическое развитие'!O35+'Физическое развитие'!P35+'Физическое развитие'!Q35)/14))))))))))))))</f>
        <v/>
      </c>
      <c r="BW35" s="82" t="str">
        <f t="shared" si="4"/>
        <v/>
      </c>
      <c r="BX35" s="82" t="str">
        <f>IF('Социально-коммуникативное разви'!M36="","",IF('Социально-коммуникативное разви'!M36&gt;1.5,"сформирован",IF('Социально-коммуникативное разви'!M36&lt;0.5,"не сформирован", "в стадии формирования")))</f>
        <v/>
      </c>
      <c r="BY35" s="82" t="str">
        <f>IF('Социально-коммуникативное разви'!N36="","",IF('Социально-коммуникативное разви'!N36&gt;1.5,"сформирован",IF('Социально-коммуникативное разви'!N36&lt;0.5,"не сформирован", "в стадии формирования")))</f>
        <v/>
      </c>
      <c r="BZ35" s="82" t="str">
        <f>IF('Социально-коммуникативное разви'!O36="","",IF('Социально-коммуникативное разви'!O36&gt;1.5,"сформирован",IF('Социально-коммуникативное разви'!O36&lt;0.5,"не сформирован", "в стадии формирования")))</f>
        <v/>
      </c>
      <c r="CA35" s="82" t="str">
        <f>IF('Социально-коммуникативное разви'!P36="","",IF('Социально-коммуникативное разви'!P36&gt;1.5,"сформирован",IF('Социально-коммуникативное разви'!P36&lt;0.5,"не сформирован", "в стадии формирования")))</f>
        <v/>
      </c>
      <c r="CB35" s="82" t="str">
        <f>IF('Социально-коммуникативное разви'!Q36="","",IF('Социально-коммуникативное разви'!Q36&gt;1.5,"сформирован",IF('Социально-коммуникативное разви'!Q36&lt;0.5,"не сформирован", "в стадии формирования")))</f>
        <v/>
      </c>
      <c r="CC35" s="82" t="str">
        <f>IF('Социально-коммуникативное разви'!R36="","",IF('Социально-коммуникативное разви'!R36&gt;1.5,"сформирован",IF('Социально-коммуникативное разви'!R36&lt;0.5,"не сформирован", "в стадии формирования")))</f>
        <v/>
      </c>
      <c r="CD35" s="82" t="str">
        <f>IF('Социально-коммуникативное разви'!S36="","",IF('Социально-коммуникативное разви'!S36&gt;1.5,"сформирован",IF('Социально-коммуникативное разви'!S36&lt;0.5,"не сформирован", "в стадии формирования")))</f>
        <v/>
      </c>
      <c r="CE35" s="82" t="str">
        <f>IF('Социально-коммуникативное разви'!T36="","",IF('Социально-коммуникативное разви'!T36&gt;1.5,"сформирован",IF('Социально-коммуникативное разви'!T36&lt;0.5,"не сформирован", "в стадии формирования")))</f>
        <v/>
      </c>
      <c r="CF35" s="82" t="str">
        <f>IF('Социально-коммуникативное разви'!U36="","",IF('Социально-коммуникативное разви'!U36&gt;1.5,"сформирован",IF('Социально-коммуникативное разви'!U36&lt;0.5,"не сформирован", "в стадии формирования")))</f>
        <v/>
      </c>
      <c r="CG35" s="82" t="str">
        <f>IF('Социально-коммуникативное разви'!V36="","",IF('Социально-коммуникативное разви'!V36&gt;1.5,"сформирован",IF('Социально-коммуникативное разви'!V36&lt;0.5,"не сформирован", "в стадии формирования")))</f>
        <v/>
      </c>
      <c r="CH35" s="82" t="str">
        <f>IF('Социально-коммуникативное разви'!W36="","",IF('Социально-коммуникативное разви'!W36&gt;1.5,"сформирован",IF('Социально-коммуникативное разви'!W36&lt;0.5,"не сформирован", "в стадии формирования")))</f>
        <v/>
      </c>
      <c r="CI35" s="82" t="str">
        <f>IF('Социально-коммуникативное разви'!X36="","",IF('Социально-коммуникативное разви'!X36&gt;1.5,"сформирован",IF('Социально-коммуникативное разви'!X36&lt;0.5,"не сформирован", "в стадии формирования")))</f>
        <v/>
      </c>
      <c r="CJ35" s="82" t="str">
        <f>IF('Социально-коммуникативное разви'!Y36="","",IF('Социально-коммуникативное разви'!Y36&gt;1.5,"сформирован",IF('Социально-коммуникативное разви'!Y36&lt;0.5,"не сформирован", "в стадии формирования")))</f>
        <v/>
      </c>
      <c r="CK35" s="82" t="str">
        <f>IF('Социально-коммуникативное разви'!Z36="","",IF('Социально-коммуникативное разви'!Z36&gt;1.5,"сформирован",IF('Социально-коммуникативное разви'!Z36&lt;0.5,"не сформирован", "в стадии формирования")))</f>
        <v/>
      </c>
      <c r="CL35" s="82" t="str">
        <f>IF('Физическое развитие'!K35="","",IF('Физическое развитие'!K35&gt;1.5,"сформирован",IF('Физическое развитие'!K35&lt;0.5,"не сформирован", "в стадии формирования")))</f>
        <v/>
      </c>
      <c r="CM35" s="214" t="str">
        <f>IF('Социально-коммуникативное разви'!M36="","",IF('Социально-коммуникативное разви'!N36="","",IF('Социально-коммуникативное разви'!AI36="","",IF('Социально-коммуникативное разви'!AN36="","",IF('Социально-коммуникативное разви'!AO36="","",IF('Социально-коммуникативное разви'!AP36="","",IF('Социально-коммуникативное разви'!AQ36="","",IF('Социально-коммуникативное разви'!AR36="","",IF('Социально-коммуникативное разви'!AS36="","",IF('Социально-коммуникативное разви'!AT36="","",IF('Социально-коммуникативное разви'!AV36="","",IF('Социально-коммуникативное разви'!AW36="","",IF('Социально-коммуникативное разви'!AX36="","",IF('Социально-коммуникативное разви'!AY36="","",IF('Физическое развитие'!K35="","",('Социально-коммуникативное разви'!M36+'Социально-коммуникативное разви'!N36+'Социально-коммуникативное разви'!AI36+'Социально-коммуникативное разви'!AN36+'Социально-коммуникативное разви'!AO36+'Социально-коммуникативное разви'!AP36+'Социально-коммуникативное разви'!AQ36+'Социально-коммуникативное разви'!AR36+'Социально-коммуникативное разви'!AS36+'Социально-коммуникативное разви'!AT36+'Социально-коммуникативное разви'!AV36+'Социально-коммуникативное разви'!AW36+'Социально-коммуникативное разви'!AX36+'Социально-коммуникативное разви'!AY36+'Физическое развитие'!K35)/15)))))))))))))))</f>
        <v/>
      </c>
      <c r="CN35" s="82" t="str">
        <f t="shared" si="5"/>
        <v/>
      </c>
      <c r="CO35" s="82" t="str">
        <f>IF('Социально-коммуникативное разви'!D36="","",IF('Социально-коммуникативное разви'!D36&gt;1.5,"сформирован",IF('Социально-коммуникативное разви'!D36&lt;0.5,"не сформирован", "в стадии формирования")))</f>
        <v/>
      </c>
      <c r="CP35" s="82" t="str">
        <f>IF('Социально-коммуникативное разви'!E36="","",IF('Социально-коммуникативное разви'!E36&gt;1.5,"сформирован",IF('Социально-коммуникативное разви'!E36&lt;0.5,"не сформирован", "в стадии формирования")))</f>
        <v/>
      </c>
      <c r="CQ35" s="82" t="str">
        <f>IF('Социально-коммуникативное разви'!F36="","",IF('Социально-коммуникативное разви'!F36&gt;1.5,"сформирован",IF('Социально-коммуникативное разви'!F36&lt;0.5,"не сформирован", "в стадии формирования")))</f>
        <v/>
      </c>
      <c r="CR35" s="82" t="str">
        <f>IF('Социально-коммуникативное разви'!Q36="","",IF('Социально-коммуникативное разви'!Q36&gt;1.5,"сформирован",IF('Социально-коммуникативное разви'!Q36&lt;0.5,"не сформирован", "в стадии формирования")))</f>
        <v/>
      </c>
      <c r="CS35" s="82" t="str">
        <f>IF('Социально-коммуникативное разви'!R36="","",IF('Социально-коммуникативное разви'!R36&gt;1.5,"сформирован",IF('Социально-коммуникативное разви'!R36&lt;0.5,"не сформирован", "в стадии формирования")))</f>
        <v/>
      </c>
      <c r="CT35" s="82" t="str">
        <f>IF('Социально-коммуникативное разви'!S36="","",IF('Социально-коммуникативное разви'!S36&gt;1.5,"сформирован",IF('Социально-коммуникативное разви'!S36&lt;0.5,"не сформирован", "в стадии формирования")))</f>
        <v/>
      </c>
      <c r="CU35" s="82" t="str">
        <f>IF('Социально-коммуникативное разви'!T36="","",IF('Социально-коммуникативное разви'!T36&gt;1.5,"сформирован",IF('Социально-коммуникативное разви'!T36&lt;0.5,"не сформирован", "в стадии формирования")))</f>
        <v/>
      </c>
      <c r="CV35" s="82" t="str">
        <f>IF('Социально-коммуникативное разви'!Y36="","",IF('Социально-коммуникативное разви'!Y36&gt;1.5,"сформирован",IF('Социально-коммуникативное разви'!Y36&lt;0.5,"не сформирован", "в стадии формирования")))</f>
        <v/>
      </c>
      <c r="CW35" s="82" t="str">
        <f>IF('Социально-коммуникативное разви'!Z36="","",IF('Социально-коммуникативное разви'!Z36&gt;1.5,"сформирован",IF('Социально-коммуникативное разви'!Z36&lt;0.5,"не сформирован", "в стадии формирования")))</f>
        <v/>
      </c>
      <c r="CX35" s="82" t="str">
        <f>IF('Социально-коммуникативное разви'!AU36="","",IF('Социально-коммуникативное разви'!AU36&gt;1.5,"сформирован",IF('Социально-коммуникативное разви'!AU36&lt;0.5,"не сформирован", "в стадии формирования")))</f>
        <v/>
      </c>
      <c r="CY35" s="82" t="str">
        <f>IF('Социально-коммуникативное разви'!AZ36="","",IF('Социально-коммуникативное разви'!AZ36&gt;1.5,"сформирован",IF('Социально-коммуникативное разви'!AZ36&lt;0.5,"не сформирован", "в стадии формирования")))</f>
        <v/>
      </c>
      <c r="CZ35" s="82" t="str">
        <f>IF('Социально-коммуникативное разви'!BA36="","",IF('Социально-коммуникативное разви'!BA36&gt;1.5,"сформирован",IF('Социально-коммуникативное разви'!BA36&lt;0.5,"не сформирован", "в стадии формирования")))</f>
        <v/>
      </c>
      <c r="DA35" s="82" t="str">
        <f>IF('Социально-коммуникативное разви'!BB36="","",IF('Социально-коммуникативное разви'!BB36&gt;1.5,"сформирован",IF('Социально-коммуникативное разви'!BB36&lt;0.5,"не сформирован", "в стадии формирования")))</f>
        <v/>
      </c>
      <c r="DB35" s="82" t="str">
        <f>IF('Познавательное развитие'!G36="","",IF('Познавательное развитие'!G36&gt;1.5,"сформирован",IF('Познавательное развитие'!G36&lt;0.5,"не сформирован", "в стадии формирования")))</f>
        <v/>
      </c>
      <c r="DC35" s="82" t="str">
        <f>IF('Познавательное развитие'!H36="","",IF('Познавательное развитие'!H36&gt;1.5,"сформирован",IF('Познавательное развитие'!H36&lt;0.5,"не сформирован", "в стадии формирования")))</f>
        <v/>
      </c>
      <c r="DD35" s="82" t="str">
        <f>IF('Познавательное развитие'!T36="","",IF('Познавательное развитие'!T36&gt;1.5,"сформирован",IF('Познавательное развитие'!T36&lt;0.5,"не сформирован", "в стадии формирования")))</f>
        <v/>
      </c>
      <c r="DE35" s="82" t="str">
        <f>IF('Познавательное развитие'!U36="","",IF('Познавательное развитие'!U36&gt;1.5,"сформирован",IF('Познавательное развитие'!U36&lt;0.5,"не сформирован", "в стадии формирования")))</f>
        <v/>
      </c>
      <c r="DF35" s="82" t="str">
        <f>IF('Познавательное развитие'!W36="","",IF('Познавательное развитие'!W36&gt;1.5,"сформирован",IF('Познавательное развитие'!W36&lt;0.5,"не сформирован", "в стадии формирования")))</f>
        <v/>
      </c>
      <c r="DG35" s="82" t="str">
        <f>IF('Познавательное развитие'!X36="","",IF('Познавательное развитие'!X36&gt;1.5,"сформирован",IF('Познавательное развитие'!X36&lt;0.5,"не сформирован", "в стадии формирования")))</f>
        <v/>
      </c>
      <c r="DH35" s="82" t="str">
        <f>IF('Познавательное развитие'!AB36="","",IF('Познавательное развитие'!AB36&gt;1.5,"сформирован",IF('Познавательное развитие'!AB36&lt;0.5,"не сформирован", "в стадии формирования")))</f>
        <v/>
      </c>
      <c r="DI35" s="82" t="str">
        <f>IF('Познавательное развитие'!AC36="","",IF('Познавательное развитие'!AC36&gt;1.5,"сформирован",IF('Познавательное развитие'!AC36&lt;0.5,"не сформирован", "в стадии формирования")))</f>
        <v/>
      </c>
      <c r="DJ35" s="82" t="str">
        <f>IF('Познавательное развитие'!AD36="","",IF('Познавательное развитие'!AD36&gt;1.5,"сформирован",IF('Познавательное развитие'!AD36&lt;0.5,"не сформирован", "в стадии формирования")))</f>
        <v/>
      </c>
      <c r="DK35" s="82" t="str">
        <f>IF('Познавательное развитие'!AE36="","",IF('Познавательное развитие'!AE36&gt;1.5,"сформирован",IF('Познавательное развитие'!AE36&lt;0.5,"не сформирован", "в стадии формирования")))</f>
        <v/>
      </c>
      <c r="DL35" s="82" t="str">
        <f>IF('Познавательное развитие'!AF36="","",IF('Познавательное развитие'!AF36&gt;1.5,"сформирован",IF('Познавательное развитие'!AF36&lt;0.5,"не сформирован", "в стадии формирования")))</f>
        <v/>
      </c>
      <c r="DM35" s="82" t="str">
        <f>IF('Познавательное развитие'!AG36="","",IF('Познавательное развитие'!AG36&gt;1.5,"сформирован",IF('Познавательное развитие'!AG36&lt;0.5,"не сформирован", "в стадии формирования")))</f>
        <v/>
      </c>
      <c r="DN35" s="82" t="str">
        <f>IF('Познавательное развитие'!AI36="","",IF('Познавательное развитие'!AI36&gt;1.5,"сформирован",IF('Познавательное развитие'!AI36&lt;0.5,"не сформирован", "в стадии формирования")))</f>
        <v/>
      </c>
      <c r="DO35" s="82" t="str">
        <f>IF('Познавательное развитие'!AJ36="","",IF('Познавательное развитие'!AJ36&gt;1.5,"сформирован",IF('Познавательное развитие'!AJ36&lt;0.5,"не сформирован", "в стадии формирования")))</f>
        <v/>
      </c>
      <c r="DP35" s="82" t="str">
        <f>IF('Познавательное развитие'!AK36="","",IF('Познавательное развитие'!AK36&gt;1.5,"сформирован",IF('Познавательное развитие'!AK36&lt;0.5,"не сформирован", "в стадии формирования")))</f>
        <v/>
      </c>
      <c r="DQ35" s="82" t="str">
        <f>IF('Познавательное развитие'!AL36="","",IF('Познавательное развитие'!AL36&gt;1.5,"сформирован",IF('Познавательное развитие'!AL36&lt;0.5,"не сформирован", "в стадии формирования")))</f>
        <v/>
      </c>
      <c r="DR35" s="82" t="str">
        <f>IF('Речевое развитие'!Q35="","",IF('Речевое развитие'!Q35&gt;1.5,"сформирован",IF('Речевое развитие'!Q35&lt;0.5,"не сформирован", "в стадии формирования")))</f>
        <v/>
      </c>
      <c r="DS35" s="82" t="str">
        <f>IF('Речевое развитие'!R35="","",IF('Речевое развитие'!R35&gt;1.5,"сформирован",IF('Речевое развитие'!R35&lt;0.5,"не сформирован", "в стадии формирования")))</f>
        <v/>
      </c>
      <c r="DT35" s="82" t="str">
        <f>IF('Речевое развитие'!S35="","",IF('Речевое развитие'!S35&gt;1.5,"сформирован",IF('Речевое развитие'!S35&lt;0.5,"не сформирован", "в стадии формирования")))</f>
        <v/>
      </c>
      <c r="DU35" s="82" t="str">
        <f>IF('Речевое развитие'!T35="","",IF('Речевое развитие'!T35&gt;1.5,"сформирован",IF('Речевое развитие'!T35&lt;0.5,"не сформирован", "в стадии формирования")))</f>
        <v/>
      </c>
      <c r="DV35" s="82" t="str">
        <f>IF('Речевое развитие'!U35="","",IF('Речевое развитие'!U35&gt;1.5,"сформирован",IF('Речевое развитие'!U35&lt;0.5,"не сформирован", "в стадии формирования")))</f>
        <v/>
      </c>
      <c r="DW35" s="82" t="str">
        <f>IF('Художественно-эстетическое разв'!S36="","",IF('Художественно-эстетическое разв'!S36&gt;1.5,"сформирован",IF('Художественно-эстетическое разв'!S36&lt;0.5,"не сформирован", "в стадии формирования")))</f>
        <v/>
      </c>
      <c r="DX35" s="82" t="str">
        <f>IF('Художественно-эстетическое разв'!T36="","",IF('Художественно-эстетическое разв'!T36&gt;1.5,"сформирован",IF('Художественно-эстетическое разв'!T36&lt;0.5,"не сформирован", "в стадии формирования")))</f>
        <v/>
      </c>
      <c r="DY35" s="82" t="str">
        <f>IF('Физическое развитие'!T35="","",IF('Физическое развитие'!T35&gt;1.5,"сформирован",IF('Физическое развитие'!T35&lt;0.5,"не сформирован", "в стадии формирования")))</f>
        <v/>
      </c>
      <c r="DZ35" s="82" t="str">
        <f>IF('Физическое развитие'!U35="","",IF('Физическое развитие'!U35&gt;1.5,"сформирован",IF('Физическое развитие'!U35&lt;0.5,"не сформирован", "в стадии формирования")))</f>
        <v/>
      </c>
      <c r="EA35" s="82" t="str">
        <f>IF('Физическое развитие'!V35="","",IF('Физическое развитие'!V35&gt;1.5,"сформирован",IF('Физическое развитие'!V35&lt;0.5,"не сформирован", "в стадии формирования")))</f>
        <v/>
      </c>
      <c r="EB35" s="214" t="str">
        <f>IF('Социально-коммуникативное разви'!D36="","",IF('Социально-коммуникативное разви'!E36="","",IF('Социально-коммуникативное разви'!F36="","",IF('Социально-коммуникативное разви'!Q36="","",IF('Социально-коммуникативное разви'!R36="","",IF('Социально-коммуникативное разви'!S36="","",IF('Социально-коммуникативное разви'!T36="","",IF('Социально-коммуникативное разви'!Y36="","",IF('Социально-коммуникативное разви'!Z36="","",IF('Социально-коммуникативное разви'!AU36="","",IF('Социально-коммуникативное разви'!AZ36="","",IF('Социально-коммуникативное разви'!BA36="","",IF('Социально-коммуникативное разви'!BB36="","",IF('Познавательное развитие'!G36="","",IF('Познавательное развитие'!H36="","",IF('Познавательное развитие'!T36="","",IF('Познавательное развитие'!U36="","",IF('Познавательное развитие'!W36="","",IF('Познавательное развитие'!X36="","",IF('Познавательное развитие'!AB36="","",IF('Познавательное развитие'!AC36="","",IF('Познавательное развитие'!AD36="","",IF('Познавательное развитие'!AE36="","",IF('Познавательное развитие'!AF36="","",IF('Познавательное развитие'!AG36="","",IF('Познавательное развитие'!AI36="","",IF('Познавательное развитие'!AJ36="","",IF('Познавательное развитие'!AK36="","",IF('Познавательное развитие'!AL36="","",IF('Речевое развитие'!Q35="","",IF('Речевое развитие'!R35="","",IF('Речевое развитие'!S35="","",IF('Речевое развитие'!T35="","",IF('Речевое развитие'!U35="","",IF('Художественно-эстетическое разв'!S36="","",IF('Художественно-эстетическое разв'!T36="","",IF('Физическое развитие'!T35="","",IF('Физическое развитие'!U35="","",IF('Физическое развитие'!V35="","",('Социально-коммуникативное разви'!D36+'Социально-коммуникативное разви'!E36+'Социально-коммуникативное разви'!F36+'Социально-коммуникативное разви'!Q36+'Социально-коммуникативное разви'!R36+'Социально-коммуникативное разви'!S36+'Социально-коммуникативное разви'!T36+'Социально-коммуникативное разви'!Y36+'Социально-коммуникативное разви'!Z36+'Социально-коммуникативное разви'!AU36+'Социально-коммуникативное разви'!AZ36+'Социально-коммуникативное разви'!BA36+'Социально-коммуникативное разви'!BB36+'Познавательное развитие'!G36+'Познавательное развитие'!H36+'Познавательное развитие'!T36+'Познавательное развитие'!U36+'Познавательное развитие'!W36+'Познавательное развитие'!X36+'Познавательное развитие'!AB36+'Познавательное развитие'!AC36+'Познавательное развитие'!AD36+'Познавательное развитие'!AE36+'Познавательное развитие'!AF36+'Познавательное развитие'!AG36+'Познавательное развитие'!AI36+'Познавательное развитие'!AJ36+'Познавательное развитие'!AK36+'Познавательное развитие'!AL36+'Речевое развитие'!Q35+'Речевое развитие'!R35+'Речевое развитие'!S35+'Речевое развитие'!T35+'Речевое развитие'!U35+'Художественно-эстетическое разв'!S36+'Художественно-эстетическое разв'!T36+'Физическое развитие'!T35+'Физическое развитие'!U35+'Физическое развитие'!V35)/39)))))))))))))))))))))))))))))))))))))))</f>
        <v/>
      </c>
      <c r="EC35" s="82" t="str">
        <f t="shared" si="6"/>
        <v/>
      </c>
    </row>
    <row r="36" spans="1:133" x14ac:dyDescent="0.25">
      <c r="A36" s="296">
        <f>список!A34</f>
        <v>33</v>
      </c>
      <c r="B36" s="156" t="str">
        <f>IF(список!B34="","",список!B34)</f>
        <v/>
      </c>
      <c r="C36" s="156">
        <f>IF(список!C34="","",список!C34)</f>
        <v>0</v>
      </c>
      <c r="D36" s="156" t="str">
        <f>IF('Социально-коммуникативное разви'!AA37="","",IF('Социально-коммуникативное разви'!AA37&gt;1.5,"сформирован",IF('Социально-коммуникативное разви'!AA37&lt;0.5,"не сформирован", "в стадии формирования")))</f>
        <v/>
      </c>
      <c r="E36" s="156" t="str">
        <f>IF('Социально-коммуникативное разви'!AB37="","",IF('Социально-коммуникативное разви'!AB37&gt;1.5,"сформирован",IF('Социально-коммуникативное разви'!AB37&lt;0.5,"не сформирован", "в стадии формирования")))</f>
        <v/>
      </c>
      <c r="F36" s="156" t="str">
        <f>IF('Социально-коммуникативное разви'!AC37="","",IF('Социально-коммуникативное разви'!AC37&gt;1.5,"сформирован",IF('Социально-коммуникативное разви'!AC37&lt;0.5,"не сформирован", "в стадии формирования")))</f>
        <v/>
      </c>
      <c r="G36" s="156" t="str">
        <f>IF('Социально-коммуникативное разви'!AD37="","",IF('Социально-коммуникативное разви'!AD37&gt;1.5,"сформирован",IF('Социально-коммуникативное разви'!AD37&lt;0.5,"не сформирован", "в стадии формирования")))</f>
        <v/>
      </c>
      <c r="H36" s="156" t="str">
        <f>IF('Социально-коммуникативное разви'!AE37="","",IF('Социально-коммуникативное разви'!AE37&gt;1.5,"сформирован",IF('Социально-коммуникативное разви'!AE37&lt;0.5,"не сформирован", "в стадии формирования")))</f>
        <v/>
      </c>
      <c r="I36" s="156" t="str">
        <f>IF('Социально-коммуникативное разви'!AF37="","",IF('Социально-коммуникативное разви'!AF37&gt;1.5,"сформирован",IF('Социально-коммуникативное разви'!AF37&lt;0.5,"не сформирован", "в стадии формирования")))</f>
        <v/>
      </c>
      <c r="J36" s="156" t="str">
        <f>IF('Познавательное развитие'!D37="","",IF('Познавательное развитие'!D37&gt;1.5,"сформирован",IF('Познавательное развитие'!D37&lt;0.5,"не сформирован", "в стадии формирования")))</f>
        <v/>
      </c>
      <c r="K36" s="156" t="str">
        <f>IF('Познавательное развитие'!E37="","",IF('Познавательное развитие'!E37&gt;1.5,"сформирован",IF('Познавательное развитие'!E37&lt;0.5,"не сформирован", "в стадии формирования")))</f>
        <v/>
      </c>
      <c r="L36" s="156" t="str">
        <f>IF('Познавательное развитие'!F37="","",IF('Познавательное развитие'!F37&gt;1.5,"сформирован",IF('Познавательное развитие'!F37&lt;0.5,"не сформирован", "в стадии формирования")))</f>
        <v/>
      </c>
      <c r="M36" s="156" t="str">
        <f>IF('Познавательное развитие'!G37="","",IF('Познавательное развитие'!G37&gt;1.5,"сформирован",IF('Познавательное развитие'!G37&lt;0.5,"не сформирован", "в стадии формирования")))</f>
        <v/>
      </c>
      <c r="N36" s="156" t="str">
        <f>IF('Познавательное развитие'!H37="","",IF('Познавательное развитие'!H37&gt;1.5,"сформирован",IF('Познавательное развитие'!H37&lt;0.5,"не сформирован", "в стадии формирования")))</f>
        <v/>
      </c>
      <c r="O36" s="156" t="str">
        <f>IF('Познавательное развитие'!I37="","",IF('Познавательное развитие'!I37&gt;1.5,"сформирован",IF('Познавательное развитие'!I37&lt;0.5,"не сформирован", "в стадии формирования")))</f>
        <v/>
      </c>
      <c r="P36" s="156" t="str">
        <f>IF('Познавательное развитие'!J37="","",IF('Познавательное развитие'!J37&gt;1.5,"сформирован",IF('Познавательное развитие'!J37&lt;0.5,"не сформирован", "в стадии формирования")))</f>
        <v/>
      </c>
      <c r="Q36" s="156" t="str">
        <f>IF('Познавательное развитие'!K37="","",IF('Познавательное развитие'!K37&gt;1.5,"сформирован",IF('Познавательное развитие'!K37&lt;0.5,"не сформирован", "в стадии формирования")))</f>
        <v/>
      </c>
      <c r="R36" s="82" t="str">
        <f>IF('Художественно-эстетическое разв'!D37="","",IF('Художественно-эстетическое разв'!D37&gt;1.5,"сформирован",IF('Художественно-эстетическое разв'!D37&lt;0.5,"не сформирован", "в стадии формирования")))</f>
        <v/>
      </c>
      <c r="S36" s="82" t="str">
        <f>IF('Художественно-эстетическое разв'!E37="","",IF('Художественно-эстетическое разв'!E37&gt;1.5,"сформирован",IF('Художественно-эстетическое разв'!E37&lt;0.5,"не сформирован", "в стадии формирования")))</f>
        <v/>
      </c>
      <c r="T36" s="82" t="str">
        <f>IF('Художественно-эстетическое разв'!F37="","",IF('Художественно-эстетическое разв'!F37&gt;1.5,"сформирован",IF('Художественно-эстетическое разв'!F37&lt;0.5,"не сформирован", "в стадии формирования")))</f>
        <v/>
      </c>
      <c r="U36" s="82" t="str">
        <f>IF('Художественно-эстетическое разв'!G37="","",IF('Художественно-эстетическое разв'!G37&gt;1.5,"сформирован",IF('Художественно-эстетическое разв'!G37&lt;0.5,"не сформирован", "в стадии формирования")))</f>
        <v/>
      </c>
      <c r="V36" s="82" t="str">
        <f>IF('Художественно-эстетическое разв'!H37="","",IF('Художественно-эстетическое разв'!H37&gt;1.5,"сформирован",IF('Художественно-эстетическое разв'!H37&lt;0.5,"не сформирован", "в стадии формирования")))</f>
        <v/>
      </c>
      <c r="W36" s="82" t="str">
        <f>IF('Художественно-эстетическое разв'!I37="","",IF('Художественно-эстетическое разв'!I37&gt;1.5,"сформирован",IF('Художественно-эстетическое разв'!I37&lt;0.5,"не сформирован", "в стадии формирования")))</f>
        <v/>
      </c>
      <c r="X36" s="82" t="str">
        <f>IF('Художественно-эстетическое разв'!J37="","",IF('Художественно-эстетическое разв'!J37&gt;1.5,"сформирован",IF('Художественно-эстетическое разв'!J37&lt;0.5,"не сформирован", "в стадии формирования")))</f>
        <v/>
      </c>
      <c r="Y36" s="82" t="str">
        <f>IF('Физическое развитие'!W36="","",IF('Физическое развитие'!W36&gt;1.5,"сформирован",IF('Физическое развитие'!W36&lt;0.5,"не сформирован", "в стадии формирования")))</f>
        <v/>
      </c>
      <c r="Z36" s="214" t="str">
        <f>IF('Социально-коммуникативное разви'!AA37="","",IF('Социально-коммуникативное разви'!AF37="","",IF('Социально-коммуникативное разви'!AG37="","",IF('Социально-коммуникативное разви'!AH37="","",IF('Социально-коммуникативное разви'!AJ37="","",IF('Социально-коммуникативное разви'!AK37="","",IF('Познавательное развитие'!D37="","",IF('Познавательное развитие'!I37="","",IF('Познавательное развитие'!M37="","",IF('Познавательное развитие'!N37="","",IF('Познавательное развитие'!O37="","",IF('Познавательное развитие'!P37="","",IF('Познавательное развитие'!Q37="","",IF('Познавательное развитие'!Y37="","",IF('Художественно-эстетическое разв'!D37="","",IF('Художественно-эстетическое разв'!G37="","",IF('Художественно-эстетическое разв'!H37="","",IF('Художественно-эстетическое разв'!I37="","",IF('Физическое развитие'!W36="","",IF('Художественно-эстетическое разв'!L37="","",IF('Художественно-эстетическое разв'!M37="","",IF('Художественно-эстетическое разв'!U37="","",('Социально-коммуникативное разви'!AA37+'Социально-коммуникативное разви'!AF37+'Социально-коммуникативное разви'!AG37+'Социально-коммуникативное разви'!AH37+'Социально-коммуникативное разви'!AJ37+'Социально-коммуникативное разви'!AK37+'Познавательное развитие'!D37+'Познавательное развитие'!I37+'Познавательное развитие'!M37+'Познавательное развитие'!N37+'Познавательное развитие'!O37+'Познавательное развитие'!P37+'Познавательное развитие'!Q37+'Познавательное развитие'!Y37+'Художественно-эстетическое разв'!D37+'Художественно-эстетическое разв'!G37+'Художественно-эстетическое разв'!H37+'Художественно-эстетическое разв'!I37+'Художественно-эстетическое разв'!L37+'Художественно-эстетическое разв'!M37+'Художественно-эстетическое разв'!U37+'Физическое развитие'!W36)/22))))))))))))))))))))))</f>
        <v/>
      </c>
      <c r="AA36" s="82" t="str">
        <f t="shared" si="0"/>
        <v/>
      </c>
      <c r="AB36" s="82" t="str">
        <f>IF('Социально-коммуникативное разви'!G37="","",IF('Социально-коммуникативное разви'!G37&gt;1.5,"сформирован",IF('Социально-коммуникативное разви'!G37&lt;0.5,"не сформирован", "в стадии формирования")))</f>
        <v/>
      </c>
      <c r="AC36" s="82" t="str">
        <f>IF('Социально-коммуникативное разви'!H37="","",IF('Социально-коммуникативное разви'!H37&gt;1.5,"сформирован",IF('Социально-коммуникативное разви'!H37&lt;0.5,"не сформирован", "в стадии формирования")))</f>
        <v/>
      </c>
      <c r="AD36" s="82" t="str">
        <f>IF('Социально-коммуникативное разви'!I37="","",IF('Социально-коммуникативное разви'!I37&gt;1.5,"сформирован",IF('Социально-коммуникативное разви'!I37&lt;0.5,"не сформирован", "в стадии формирования")))</f>
        <v/>
      </c>
      <c r="AE36" s="82" t="str">
        <f>IF('Социально-коммуникативное разви'!J37="","",IF('Социально-коммуникативное разви'!J37&gt;1.5,"сформирован",IF('Социально-коммуникативное разви'!J37&lt;0.5,"не сформирован", "в стадии формирования")))</f>
        <v/>
      </c>
      <c r="AF36" s="82" t="str">
        <f>IF('Социально-коммуникативное разви'!K37="","",IF('Социально-коммуникативное разви'!K37&gt;1.5,"сформирован",IF('Социально-коммуникативное разви'!K37&lt;0.5,"не сформирован", "в стадии формирования")))</f>
        <v/>
      </c>
      <c r="AG36" s="82" t="str">
        <f>IF('Социально-коммуникативное разви'!L37="","",IF('Социально-коммуникативное разви'!L37&gt;1.5,"сформирован",IF('Социально-коммуникативное разви'!L37&lt;0.5,"не сформирован", "в стадии формирования")))</f>
        <v/>
      </c>
      <c r="AH36" s="82" t="str">
        <f>IF('Социально-коммуникативное разви'!M37="","",IF('Социально-коммуникативное разви'!M37&gt;1.5,"сформирован",IF('Социально-коммуникативное разви'!M37&lt;0.5,"не сформирован", "в стадии формирования")))</f>
        <v/>
      </c>
      <c r="AI36" s="82" t="str">
        <f>IF('Познавательное развитие'!V37="","",IF('Познавательное развитие'!V37&gt;1.5,"сформирован",IF('Познавательное развитие'!V37&lt;0.5,"не сформирован", "в стадии формирования")))</f>
        <v/>
      </c>
      <c r="AJ36" s="82" t="str">
        <f>IF('Художественно-эстетическое разв'!Z37="","",IF('Художественно-эстетическое разв'!Z37&gt;1.5,"сформирован",IF('Художественно-эстетическое разв'!Z37&lt;0.5,"не сформирован", "в стадии формирования")))</f>
        <v/>
      </c>
      <c r="AK36" s="82" t="str">
        <f>IF('Художественно-эстетическое разв'!AA37="","",IF('Художественно-эстетическое разв'!AA37&gt;1.5,"сформирован",IF('Художественно-эстетическое разв'!AA37&lt;0.5,"не сформирован", "в стадии формирования")))</f>
        <v/>
      </c>
      <c r="AL36" s="214" t="str">
        <f>IF('Социально-коммуникативное разви'!G37="","",IF('Социально-коммуникативное разви'!H37="","",IF('Социально-коммуникативное разви'!I37="","",IF('Социально-коммуникативное разви'!J37="","",IF('Социально-коммуникативное разви'!K37="","",IF('Социально-коммуникативное разви'!L37="","",IF('Социально-коммуникативное разви'!X37="","",IF('Познавательное развитие'!V37="","",IF('Художественно-эстетическое разв'!Z37="","",IF('Художественно-эстетическое разв'!AE37="","",('Социально-коммуникативное разви'!G37+'Социально-коммуникативное разви'!H37+'Социально-коммуникативное разви'!I37+'Социально-коммуникативное разви'!J37+'Социально-коммуникативное разви'!K37+'Социально-коммуникативное разви'!L37+'Социально-коммуникативное разви'!X37+'Познавательное развитие'!V37+'Художественно-эстетическое разв'!Z37+'Художественно-эстетическое разв'!AE37)/10))))))))))</f>
        <v/>
      </c>
      <c r="AM36" s="82" t="str">
        <f t="shared" si="1"/>
        <v/>
      </c>
      <c r="AN36" s="82" t="str">
        <f>IF('Социально-коммуникативное разви'!U37="","",IF('Социально-коммуникативное разви'!U37&gt;1.5,"сформирован",IF('Социально-коммуникативное разви'!U37&lt;0.5,"не сформирован", "в стадии формирования")))</f>
        <v/>
      </c>
      <c r="AO36" s="82" t="str">
        <f>IF('Социально-коммуникативное разви'!V37="","",IF('Социально-коммуникативное разви'!V37&gt;1.5,"сформирован",IF('Социально-коммуникативное разви'!V37&lt;0.5,"не сформирован", "в стадии формирования")))</f>
        <v/>
      </c>
      <c r="AP36" s="82" t="str">
        <f>IF('Социально-коммуникативное разви'!W37="","",IF('Социально-коммуникативное разви'!W37&gt;1.5,"сформирован",IF('Социально-коммуникативное разви'!W37&lt;0.5,"не сформирован", "в стадии формирования")))</f>
        <v/>
      </c>
      <c r="AQ36" s="82" t="str">
        <f>IF('Художественно-эстетическое разв'!Y37="","",IF('Художественно-эстетическое разв'!Y37&gt;1.5,"сформирован",IF('Художественно-эстетическое разв'!Y37&lt;0.5,"не сформирован", "в стадии формирования")))</f>
        <v/>
      </c>
      <c r="AR36" s="82" t="str">
        <f>IF('Художественно-эстетическое разв'!Z37="","",IF('Художественно-эстетическое разв'!Z37&gt;1.5,"сформирован",IF('Художественно-эстетическое разв'!Z37&lt;0.5,"не сформирован", "в стадии формирования")))</f>
        <v/>
      </c>
      <c r="AS36" s="214" t="str">
        <f>IF('Социально-коммуникативное разви'!U37="","",IF('Социально-коммуникативное разви'!V37="","",IF('Социально-коммуникативное разви'!W37="","",IF('Художественно-эстетическое разв'!AC37="","",IF('Художественно-эстетическое разв'!AD37="","",('Социально-коммуникативное разви'!U37+'Социально-коммуникативное разви'!V37+'Социально-коммуникативное разви'!W37+'Художественно-эстетическое разв'!AC37+'Художественно-эстетическое разв'!AD37)/5)))))</f>
        <v/>
      </c>
      <c r="AT36" s="82" t="str">
        <f t="shared" si="2"/>
        <v/>
      </c>
      <c r="AU36" s="82" t="str">
        <f>IF('Речевое развитие'!D36="","",IF('Речевое развитие'!D36&gt;1.5,"сформирован",IF('Речевое развитие'!D36&lt;0.5,"не сформирован", "в стадии формирования")))</f>
        <v/>
      </c>
      <c r="AV36" s="82" t="str">
        <f>IF('Речевое развитие'!E36="","",IF('Речевое развитие'!E36&gt;1.5,"сформирован",IF('Речевое развитие'!E36&lt;0.5,"не сформирован", "в стадии формирования")))</f>
        <v/>
      </c>
      <c r="AW36" s="82" t="str">
        <f>IF('Речевое развитие'!F36="","",IF('Речевое развитие'!F36&gt;1.5,"сформирован",IF('Речевое развитие'!F36&lt;0.5,"не сформирован", "в стадии формирования")))</f>
        <v/>
      </c>
      <c r="AX36" s="82" t="str">
        <f>IF('Речевое развитие'!G36="","",IF('Речевое развитие'!G36&gt;1.5,"сформирован",IF('Речевое развитие'!G36&lt;0.5,"не сформирован", "в стадии формирования")))</f>
        <v/>
      </c>
      <c r="AY36" s="82" t="str">
        <f>IF('Речевое развитие'!H36="","",IF('Речевое развитие'!H36&gt;1.5,"сформирован",IF('Речевое развитие'!H36&lt;0.5,"не сформирован", "в стадии формирования")))</f>
        <v/>
      </c>
      <c r="AZ36" s="82" t="str">
        <f>IF('Речевое развитие'!I36="","",IF('Речевое развитие'!I36&gt;1.5,"сформирован",IF('Речевое развитие'!I36&lt;0.5,"не сформирован", "в стадии формирования")))</f>
        <v/>
      </c>
      <c r="BA36" s="82" t="str">
        <f>IF('Речевое развитие'!J36="","",IF('Речевое развитие'!J36&gt;1.5,"сформирован",IF('Речевое развитие'!J36&lt;0.5,"не сформирован", "в стадии формирования")))</f>
        <v/>
      </c>
      <c r="BB36" s="82" t="str">
        <f>IF('Речевое развитие'!K36="","",IF('Речевое развитие'!K36&gt;1.5,"сформирован",IF('Речевое развитие'!K36&lt;0.5,"не сформирован", "в стадии формирования")))</f>
        <v/>
      </c>
      <c r="BC36" s="82" t="str">
        <f>IF('Речевое развитие'!L36="","",IF('Речевое развитие'!L36&gt;1.5,"сформирован",IF('Речевое развитие'!L36&lt;0.5,"не сформирован", "в стадии формирования")))</f>
        <v/>
      </c>
      <c r="BD36" s="82" t="str">
        <f>IF('Речевое развитие'!M36="","",IF('Речевое развитие'!M36&gt;1.5,"сформирован",IF('Речевое развитие'!M36&lt;0.5,"не сформирован", "в стадии формирования")))</f>
        <v/>
      </c>
      <c r="BE36" s="82" t="str">
        <f>IF('Речевое развитие'!N36="","",IF('Речевое развитие'!N36&gt;1.5,"сформирован",IF('Речевое развитие'!N36&lt;0.5,"не сформирован", "в стадии формирования")))</f>
        <v/>
      </c>
      <c r="BF36" s="214" t="str">
        <f>IF('Речевое развитие'!D36="","",IF('Речевое развитие'!E36="","",IF('Речевое развитие'!F36="","",IF('Речевое развитие'!G36="","",IF('Речевое развитие'!H36="","",IF('Речевое развитие'!I36="","",IF('Речевое развитие'!J36="","",IF('Речевое развитие'!K36="","",IF('Речевое развитие'!L36="","",IF('Речевое развитие'!M36="","",IF('Речевое развитие'!N36="","",('Речевое развитие'!D36+'Речевое развитие'!E36+'Речевое развитие'!F36+'Речевое развитие'!G36+'Речевое развитие'!H36+'Речевое развитие'!I36+'Речевое развитие'!J36+'Речевое развитие'!K36+'Речевое развитие'!L36+'Речевое развитие'!M36+'Речевое развитие'!N36)/11)))))))))))</f>
        <v/>
      </c>
      <c r="BG36" s="82" t="str">
        <f t="shared" si="3"/>
        <v/>
      </c>
      <c r="BH36" s="82" t="str">
        <f>IF('Художественно-эстетическое разв'!Y37="","",IF('Художественно-эстетическое разв'!Y37&gt;1.5,"сформирован",IF('Художественно-эстетическое разв'!Y37&lt;0.5,"не сформирован", "в стадии формирования")))</f>
        <v/>
      </c>
      <c r="BI36" s="82" t="str">
        <f>IF('Физическое развитие'!D36="","",IF('Физическое развитие'!D36&gt;1.5,"сформирован",IF('Физическое развитие'!D36&lt;0.5,"не сформирован", "в стадии формирования")))</f>
        <v/>
      </c>
      <c r="BJ36" s="82" t="str">
        <f>IF('Физическое развитие'!E36="","",IF('Физическое развитие'!E36&gt;1.5,"сформирован",IF('Физическое развитие'!E36&lt;0.5,"не сформирован", "в стадии формирования")))</f>
        <v/>
      </c>
      <c r="BK36" s="82" t="str">
        <f>IF('Физическое развитие'!F36="","",IF('Физическое развитие'!F36&gt;1.5,"сформирован",IF('Физическое развитие'!F36&lt;0.5,"не сформирован", "в стадии формирования")))</f>
        <v/>
      </c>
      <c r="BL36" s="82" t="str">
        <f>IF('Физическое развитие'!G36="","",IF('Физическое развитие'!G36&gt;1.5,"сформирован",IF('Физическое развитие'!G36&lt;0.5,"не сформирован", "в стадии формирования")))</f>
        <v/>
      </c>
      <c r="BM36" s="82" t="str">
        <f>IF('Физическое развитие'!H36="","",IF('Физическое развитие'!H36&gt;1.5,"сформирован",IF('Физическое развитие'!H36&lt;0.5,"не сформирован", "в стадии формирования")))</f>
        <v/>
      </c>
      <c r="BN36" s="82" t="str">
        <f>IF('Физическое развитие'!I36="","",IF('Физическое развитие'!I36&gt;1.5,"сформирован",IF('Физическое развитие'!I36&lt;0.5,"не сформирован", "в стадии формирования")))</f>
        <v/>
      </c>
      <c r="BO36" s="82" t="str">
        <f>IF('Физическое развитие'!J36="","",IF('Физическое развитие'!J36&gt;1.5,"сформирован",IF('Физическое развитие'!J36&lt;0.5,"не сформирован", "в стадии формирования")))</f>
        <v/>
      </c>
      <c r="BP36" s="82" t="str">
        <f>IF('Физическое развитие'!K36="","",IF('Физическое развитие'!K36&gt;1.5,"сформирован",IF('Физическое развитие'!K36&lt;0.5,"не сформирован", "в стадии формирования")))</f>
        <v/>
      </c>
      <c r="BQ36" s="82" t="str">
        <f>IF('Физическое развитие'!L36="","",IF('Физическое развитие'!L36&gt;1.5,"сформирован",IF('Физическое развитие'!L36&lt;0.5,"не сформирован", "в стадии формирования")))</f>
        <v/>
      </c>
      <c r="BR36" s="82" t="str">
        <f>IF('Физическое развитие'!M36="","",IF('Физическое развитие'!M36&gt;1.5,"сформирован",IF('Физическое развитие'!M36&lt;0.5,"не сформирован", "в стадии формирования")))</f>
        <v/>
      </c>
      <c r="BS36" s="82" t="str">
        <f>IF('Физическое развитие'!N36="","",IF('Физическое развитие'!N36&gt;1.5,"сформирован",IF('Физическое развитие'!N36&lt;0.5,"не сформирован", "в стадии формирования")))</f>
        <v/>
      </c>
      <c r="BT36" s="82" t="str">
        <f>IF('Физическое развитие'!O36="","",IF('Физическое развитие'!O36&gt;1.5,"сформирован",IF('Физическое развитие'!O36&lt;0.5,"не сформирован", "в стадии формирования")))</f>
        <v/>
      </c>
      <c r="BU36" s="82" t="str">
        <f>IF('Физическое развитие'!P36="","",IF('Физическое развитие'!P36&gt;1.5,"сформирован",IF('Физическое развитие'!P36&lt;0.5,"не сформирован", "в стадии формирования")))</f>
        <v/>
      </c>
      <c r="BV36" s="214" t="str">
        <f>IF('Художественно-эстетическое разв'!Y37="","",IF('Физическое развитие'!D36="","",IF('Физическое развитие'!E36="","",IF('Физическое развитие'!F36="","",IF('Физическое развитие'!H36="","",IF('Физическое развитие'!I36="","",IF('Физическое развитие'!J36="","",IF('Физическое развитие'!L36="","",IF('Физическое развитие'!M36="","",IF('Физическое развитие'!G36="","",IF('Физическое развитие'!N36="","",IF('Физическое развитие'!O36="","",IF('Физическое развитие'!P36="","",IF('Физическое развитие'!Q36="","",('Художественно-эстетическое разв'!Y37+'Физическое развитие'!D36+'Физическое развитие'!E36+'Физическое развитие'!F36+'Физическое развитие'!H36+'Физическое развитие'!I36+'Физическое развитие'!J36+'Физическое развитие'!L36+'Физическое развитие'!M36+'Физическое развитие'!G36+'Физическое развитие'!N36+'Физическое развитие'!O36+'Физическое развитие'!P36+'Физическое развитие'!Q36)/14))))))))))))))</f>
        <v/>
      </c>
      <c r="BW36" s="82" t="str">
        <f t="shared" si="4"/>
        <v/>
      </c>
      <c r="BX36" s="82" t="str">
        <f>IF('Социально-коммуникативное разви'!M37="","",IF('Социально-коммуникативное разви'!M37&gt;1.5,"сформирован",IF('Социально-коммуникативное разви'!M37&lt;0.5,"не сформирован", "в стадии формирования")))</f>
        <v/>
      </c>
      <c r="BY36" s="82" t="str">
        <f>IF('Социально-коммуникативное разви'!N37="","",IF('Социально-коммуникативное разви'!N37&gt;1.5,"сформирован",IF('Социально-коммуникативное разви'!N37&lt;0.5,"не сформирован", "в стадии формирования")))</f>
        <v/>
      </c>
      <c r="BZ36" s="82" t="str">
        <f>IF('Социально-коммуникативное разви'!O37="","",IF('Социально-коммуникативное разви'!O37&gt;1.5,"сформирован",IF('Социально-коммуникативное разви'!O37&lt;0.5,"не сформирован", "в стадии формирования")))</f>
        <v/>
      </c>
      <c r="CA36" s="82" t="str">
        <f>IF('Социально-коммуникативное разви'!P37="","",IF('Социально-коммуникативное разви'!P37&gt;1.5,"сформирован",IF('Социально-коммуникативное разви'!P37&lt;0.5,"не сформирован", "в стадии формирования")))</f>
        <v/>
      </c>
      <c r="CB36" s="82" t="str">
        <f>IF('Социально-коммуникативное разви'!Q37="","",IF('Социально-коммуникативное разви'!Q37&gt;1.5,"сформирован",IF('Социально-коммуникативное разви'!Q37&lt;0.5,"не сформирован", "в стадии формирования")))</f>
        <v/>
      </c>
      <c r="CC36" s="82" t="str">
        <f>IF('Социально-коммуникативное разви'!R37="","",IF('Социально-коммуникативное разви'!R37&gt;1.5,"сформирован",IF('Социально-коммуникативное разви'!R37&lt;0.5,"не сформирован", "в стадии формирования")))</f>
        <v/>
      </c>
      <c r="CD36" s="82" t="str">
        <f>IF('Социально-коммуникативное разви'!S37="","",IF('Социально-коммуникативное разви'!S37&gt;1.5,"сформирован",IF('Социально-коммуникативное разви'!S37&lt;0.5,"не сформирован", "в стадии формирования")))</f>
        <v/>
      </c>
      <c r="CE36" s="82" t="str">
        <f>IF('Социально-коммуникативное разви'!T37="","",IF('Социально-коммуникативное разви'!T37&gt;1.5,"сформирован",IF('Социально-коммуникативное разви'!T37&lt;0.5,"не сформирован", "в стадии формирования")))</f>
        <v/>
      </c>
      <c r="CF36" s="82" t="str">
        <f>IF('Социально-коммуникативное разви'!U37="","",IF('Социально-коммуникативное разви'!U37&gt;1.5,"сформирован",IF('Социально-коммуникативное разви'!U37&lt;0.5,"не сформирован", "в стадии формирования")))</f>
        <v/>
      </c>
      <c r="CG36" s="82" t="str">
        <f>IF('Социально-коммуникативное разви'!V37="","",IF('Социально-коммуникативное разви'!V37&gt;1.5,"сформирован",IF('Социально-коммуникативное разви'!V37&lt;0.5,"не сформирован", "в стадии формирования")))</f>
        <v/>
      </c>
      <c r="CH36" s="82" t="str">
        <f>IF('Социально-коммуникативное разви'!W37="","",IF('Социально-коммуникативное разви'!W37&gt;1.5,"сформирован",IF('Социально-коммуникативное разви'!W37&lt;0.5,"не сформирован", "в стадии формирования")))</f>
        <v/>
      </c>
      <c r="CI36" s="82" t="str">
        <f>IF('Социально-коммуникативное разви'!X37="","",IF('Социально-коммуникативное разви'!X37&gt;1.5,"сформирован",IF('Социально-коммуникативное разви'!X37&lt;0.5,"не сформирован", "в стадии формирования")))</f>
        <v/>
      </c>
      <c r="CJ36" s="82" t="str">
        <f>IF('Социально-коммуникативное разви'!Y37="","",IF('Социально-коммуникативное разви'!Y37&gt;1.5,"сформирован",IF('Социально-коммуникативное разви'!Y37&lt;0.5,"не сформирован", "в стадии формирования")))</f>
        <v/>
      </c>
      <c r="CK36" s="82" t="str">
        <f>IF('Социально-коммуникативное разви'!Z37="","",IF('Социально-коммуникативное разви'!Z37&gt;1.5,"сформирован",IF('Социально-коммуникативное разви'!Z37&lt;0.5,"не сформирован", "в стадии формирования")))</f>
        <v/>
      </c>
      <c r="CL36" s="82" t="str">
        <f>IF('Физическое развитие'!K36="","",IF('Физическое развитие'!K36&gt;1.5,"сформирован",IF('Физическое развитие'!K36&lt;0.5,"не сформирован", "в стадии формирования")))</f>
        <v/>
      </c>
      <c r="CM36" s="214" t="str">
        <f>IF('Социально-коммуникативное разви'!M37="","",IF('Социально-коммуникативное разви'!N37="","",IF('Социально-коммуникативное разви'!AI37="","",IF('Социально-коммуникативное разви'!AN37="","",IF('Социально-коммуникативное разви'!AO37="","",IF('Социально-коммуникативное разви'!AP37="","",IF('Социально-коммуникативное разви'!AQ37="","",IF('Социально-коммуникативное разви'!AR37="","",IF('Социально-коммуникативное разви'!AS37="","",IF('Социально-коммуникативное разви'!AT37="","",IF('Социально-коммуникативное разви'!AV37="","",IF('Социально-коммуникативное разви'!AW37="","",IF('Социально-коммуникативное разви'!AX37="","",IF('Социально-коммуникативное разви'!AY37="","",IF('Физическое развитие'!K36="","",('Социально-коммуникативное разви'!M37+'Социально-коммуникативное разви'!N37+'Социально-коммуникативное разви'!AI37+'Социально-коммуникативное разви'!AN37+'Социально-коммуникативное разви'!AO37+'Социально-коммуникативное разви'!AP37+'Социально-коммуникативное разви'!AQ37+'Социально-коммуникативное разви'!AR37+'Социально-коммуникативное разви'!AS37+'Социально-коммуникативное разви'!AT37+'Социально-коммуникативное разви'!AV37+'Социально-коммуникативное разви'!AW37+'Социально-коммуникативное разви'!AX37+'Социально-коммуникативное разви'!AY37+'Физическое развитие'!K36)/15)))))))))))))))</f>
        <v/>
      </c>
      <c r="CN36" s="82" t="str">
        <f t="shared" si="5"/>
        <v/>
      </c>
      <c r="CO36" s="82" t="str">
        <f>IF('Социально-коммуникативное разви'!D37="","",IF('Социально-коммуникативное разви'!D37&gt;1.5,"сформирован",IF('Социально-коммуникативное разви'!D37&lt;0.5,"не сформирован", "в стадии формирования")))</f>
        <v/>
      </c>
      <c r="CP36" s="82" t="str">
        <f>IF('Социально-коммуникативное разви'!E37="","",IF('Социально-коммуникативное разви'!E37&gt;1.5,"сформирован",IF('Социально-коммуникативное разви'!E37&lt;0.5,"не сформирован", "в стадии формирования")))</f>
        <v/>
      </c>
      <c r="CQ36" s="82" t="str">
        <f>IF('Социально-коммуникативное разви'!F37="","",IF('Социально-коммуникативное разви'!F37&gt;1.5,"сформирован",IF('Социально-коммуникативное разви'!F37&lt;0.5,"не сформирован", "в стадии формирования")))</f>
        <v/>
      </c>
      <c r="CR36" s="82" t="str">
        <f>IF('Социально-коммуникативное разви'!Q37="","",IF('Социально-коммуникативное разви'!Q37&gt;1.5,"сформирован",IF('Социально-коммуникативное разви'!Q37&lt;0.5,"не сформирован", "в стадии формирования")))</f>
        <v/>
      </c>
      <c r="CS36" s="82" t="str">
        <f>IF('Социально-коммуникативное разви'!R37="","",IF('Социально-коммуникативное разви'!R37&gt;1.5,"сформирован",IF('Социально-коммуникативное разви'!R37&lt;0.5,"не сформирован", "в стадии формирования")))</f>
        <v/>
      </c>
      <c r="CT36" s="82" t="str">
        <f>IF('Социально-коммуникативное разви'!S37="","",IF('Социально-коммуникативное разви'!S37&gt;1.5,"сформирован",IF('Социально-коммуникативное разви'!S37&lt;0.5,"не сформирован", "в стадии формирования")))</f>
        <v/>
      </c>
      <c r="CU36" s="82" t="str">
        <f>IF('Социально-коммуникативное разви'!T37="","",IF('Социально-коммуникативное разви'!T37&gt;1.5,"сформирован",IF('Социально-коммуникативное разви'!T37&lt;0.5,"не сформирован", "в стадии формирования")))</f>
        <v/>
      </c>
      <c r="CV36" s="82" t="str">
        <f>IF('Социально-коммуникативное разви'!Y37="","",IF('Социально-коммуникативное разви'!Y37&gt;1.5,"сформирован",IF('Социально-коммуникативное разви'!Y37&lt;0.5,"не сформирован", "в стадии формирования")))</f>
        <v/>
      </c>
      <c r="CW36" s="82" t="str">
        <f>IF('Социально-коммуникативное разви'!Z37="","",IF('Социально-коммуникативное разви'!Z37&gt;1.5,"сформирован",IF('Социально-коммуникативное разви'!Z37&lt;0.5,"не сформирован", "в стадии формирования")))</f>
        <v/>
      </c>
      <c r="CX36" s="82" t="str">
        <f>IF('Социально-коммуникативное разви'!AU37="","",IF('Социально-коммуникативное разви'!AU37&gt;1.5,"сформирован",IF('Социально-коммуникативное разви'!AU37&lt;0.5,"не сформирован", "в стадии формирования")))</f>
        <v/>
      </c>
      <c r="CY36" s="82" t="str">
        <f>IF('Социально-коммуникативное разви'!AZ37="","",IF('Социально-коммуникативное разви'!AZ37&gt;1.5,"сформирован",IF('Социально-коммуникативное разви'!AZ37&lt;0.5,"не сформирован", "в стадии формирования")))</f>
        <v/>
      </c>
      <c r="CZ36" s="82" t="str">
        <f>IF('Социально-коммуникативное разви'!BA37="","",IF('Социально-коммуникативное разви'!BA37&gt;1.5,"сформирован",IF('Социально-коммуникативное разви'!BA37&lt;0.5,"не сформирован", "в стадии формирования")))</f>
        <v/>
      </c>
      <c r="DA36" s="82" t="str">
        <f>IF('Социально-коммуникативное разви'!BB37="","",IF('Социально-коммуникативное разви'!BB37&gt;1.5,"сформирован",IF('Социально-коммуникативное разви'!BB37&lt;0.5,"не сформирован", "в стадии формирования")))</f>
        <v/>
      </c>
      <c r="DB36" s="82" t="str">
        <f>IF('Познавательное развитие'!G37="","",IF('Познавательное развитие'!G37&gt;1.5,"сформирован",IF('Познавательное развитие'!G37&lt;0.5,"не сформирован", "в стадии формирования")))</f>
        <v/>
      </c>
      <c r="DC36" s="82" t="str">
        <f>IF('Познавательное развитие'!H37="","",IF('Познавательное развитие'!H37&gt;1.5,"сформирован",IF('Познавательное развитие'!H37&lt;0.5,"не сформирован", "в стадии формирования")))</f>
        <v/>
      </c>
      <c r="DD36" s="82" t="str">
        <f>IF('Познавательное развитие'!T37="","",IF('Познавательное развитие'!T37&gt;1.5,"сформирован",IF('Познавательное развитие'!T37&lt;0.5,"не сформирован", "в стадии формирования")))</f>
        <v/>
      </c>
      <c r="DE36" s="82" t="str">
        <f>IF('Познавательное развитие'!U37="","",IF('Познавательное развитие'!U37&gt;1.5,"сформирован",IF('Познавательное развитие'!U37&lt;0.5,"не сформирован", "в стадии формирования")))</f>
        <v/>
      </c>
      <c r="DF36" s="82" t="str">
        <f>IF('Познавательное развитие'!W37="","",IF('Познавательное развитие'!W37&gt;1.5,"сформирован",IF('Познавательное развитие'!W37&lt;0.5,"не сформирован", "в стадии формирования")))</f>
        <v/>
      </c>
      <c r="DG36" s="82" t="str">
        <f>IF('Познавательное развитие'!X37="","",IF('Познавательное развитие'!X37&gt;1.5,"сформирован",IF('Познавательное развитие'!X37&lt;0.5,"не сформирован", "в стадии формирования")))</f>
        <v/>
      </c>
      <c r="DH36" s="82" t="str">
        <f>IF('Познавательное развитие'!AB37="","",IF('Познавательное развитие'!AB37&gt;1.5,"сформирован",IF('Познавательное развитие'!AB37&lt;0.5,"не сформирован", "в стадии формирования")))</f>
        <v/>
      </c>
      <c r="DI36" s="82" t="str">
        <f>IF('Познавательное развитие'!AC37="","",IF('Познавательное развитие'!AC37&gt;1.5,"сформирован",IF('Познавательное развитие'!AC37&lt;0.5,"не сформирован", "в стадии формирования")))</f>
        <v/>
      </c>
      <c r="DJ36" s="82" t="str">
        <f>IF('Познавательное развитие'!AD37="","",IF('Познавательное развитие'!AD37&gt;1.5,"сформирован",IF('Познавательное развитие'!AD37&lt;0.5,"не сформирован", "в стадии формирования")))</f>
        <v/>
      </c>
      <c r="DK36" s="82" t="str">
        <f>IF('Познавательное развитие'!AE37="","",IF('Познавательное развитие'!AE37&gt;1.5,"сформирован",IF('Познавательное развитие'!AE37&lt;0.5,"не сформирован", "в стадии формирования")))</f>
        <v/>
      </c>
      <c r="DL36" s="82" t="str">
        <f>IF('Познавательное развитие'!AF37="","",IF('Познавательное развитие'!AF37&gt;1.5,"сформирован",IF('Познавательное развитие'!AF37&lt;0.5,"не сформирован", "в стадии формирования")))</f>
        <v/>
      </c>
      <c r="DM36" s="82" t="str">
        <f>IF('Познавательное развитие'!AG37="","",IF('Познавательное развитие'!AG37&gt;1.5,"сформирован",IF('Познавательное развитие'!AG37&lt;0.5,"не сформирован", "в стадии формирования")))</f>
        <v/>
      </c>
      <c r="DN36" s="82" t="str">
        <f>IF('Познавательное развитие'!AI37="","",IF('Познавательное развитие'!AI37&gt;1.5,"сформирован",IF('Познавательное развитие'!AI37&lt;0.5,"не сформирован", "в стадии формирования")))</f>
        <v/>
      </c>
      <c r="DO36" s="82" t="str">
        <f>IF('Познавательное развитие'!AJ37="","",IF('Познавательное развитие'!AJ37&gt;1.5,"сформирован",IF('Познавательное развитие'!AJ37&lt;0.5,"не сформирован", "в стадии формирования")))</f>
        <v/>
      </c>
      <c r="DP36" s="82" t="str">
        <f>IF('Познавательное развитие'!AK37="","",IF('Познавательное развитие'!AK37&gt;1.5,"сформирован",IF('Познавательное развитие'!AK37&lt;0.5,"не сформирован", "в стадии формирования")))</f>
        <v/>
      </c>
      <c r="DQ36" s="82" t="str">
        <f>IF('Познавательное развитие'!AL37="","",IF('Познавательное развитие'!AL37&gt;1.5,"сформирован",IF('Познавательное развитие'!AL37&lt;0.5,"не сформирован", "в стадии формирования")))</f>
        <v/>
      </c>
      <c r="DR36" s="82" t="str">
        <f>IF('Речевое развитие'!Q36="","",IF('Речевое развитие'!Q36&gt;1.5,"сформирован",IF('Речевое развитие'!Q36&lt;0.5,"не сформирован", "в стадии формирования")))</f>
        <v/>
      </c>
      <c r="DS36" s="82" t="str">
        <f>IF('Речевое развитие'!R36="","",IF('Речевое развитие'!R36&gt;1.5,"сформирован",IF('Речевое развитие'!R36&lt;0.5,"не сформирован", "в стадии формирования")))</f>
        <v/>
      </c>
      <c r="DT36" s="82" t="str">
        <f>IF('Речевое развитие'!S36="","",IF('Речевое развитие'!S36&gt;1.5,"сформирован",IF('Речевое развитие'!S36&lt;0.5,"не сформирован", "в стадии формирования")))</f>
        <v/>
      </c>
      <c r="DU36" s="82" t="str">
        <f>IF('Речевое развитие'!T36="","",IF('Речевое развитие'!T36&gt;1.5,"сформирован",IF('Речевое развитие'!T36&lt;0.5,"не сформирован", "в стадии формирования")))</f>
        <v/>
      </c>
      <c r="DV36" s="82" t="str">
        <f>IF('Речевое развитие'!U36="","",IF('Речевое развитие'!U36&gt;1.5,"сформирован",IF('Речевое развитие'!U36&lt;0.5,"не сформирован", "в стадии формирования")))</f>
        <v/>
      </c>
      <c r="DW36" s="82" t="str">
        <f>IF('Художественно-эстетическое разв'!S37="","",IF('Художественно-эстетическое разв'!S37&gt;1.5,"сформирован",IF('Художественно-эстетическое разв'!S37&lt;0.5,"не сформирован", "в стадии формирования")))</f>
        <v/>
      </c>
      <c r="DX36" s="82" t="str">
        <f>IF('Художественно-эстетическое разв'!T37="","",IF('Художественно-эстетическое разв'!T37&gt;1.5,"сформирован",IF('Художественно-эстетическое разв'!T37&lt;0.5,"не сформирован", "в стадии формирования")))</f>
        <v/>
      </c>
      <c r="DY36" s="82" t="str">
        <f>IF('Физическое развитие'!T36="","",IF('Физическое развитие'!T36&gt;1.5,"сформирован",IF('Физическое развитие'!T36&lt;0.5,"не сформирован", "в стадии формирования")))</f>
        <v/>
      </c>
      <c r="DZ36" s="82" t="str">
        <f>IF('Физическое развитие'!U36="","",IF('Физическое развитие'!U36&gt;1.5,"сформирован",IF('Физическое развитие'!U36&lt;0.5,"не сформирован", "в стадии формирования")))</f>
        <v/>
      </c>
      <c r="EA36" s="82" t="str">
        <f>IF('Физическое развитие'!V36="","",IF('Физическое развитие'!V36&gt;1.5,"сформирован",IF('Физическое развитие'!V36&lt;0.5,"не сформирован", "в стадии формирования")))</f>
        <v/>
      </c>
      <c r="EB36" s="214" t="str">
        <f>IF('Социально-коммуникативное разви'!D37="","",IF('Социально-коммуникативное разви'!E37="","",IF('Социально-коммуникативное разви'!F37="","",IF('Социально-коммуникативное разви'!Q37="","",IF('Социально-коммуникативное разви'!R37="","",IF('Социально-коммуникативное разви'!S37="","",IF('Социально-коммуникативное разви'!T37="","",IF('Социально-коммуникативное разви'!Y37="","",IF('Социально-коммуникативное разви'!Z37="","",IF('Социально-коммуникативное разви'!AU37="","",IF('Социально-коммуникативное разви'!AZ37="","",IF('Социально-коммуникативное разви'!BA37="","",IF('Социально-коммуникативное разви'!BB37="","",IF('Познавательное развитие'!G37="","",IF('Познавательное развитие'!H37="","",IF('Познавательное развитие'!T37="","",IF('Познавательное развитие'!U37="","",IF('Познавательное развитие'!W37="","",IF('Познавательное развитие'!X37="","",IF('Познавательное развитие'!AB37="","",IF('Познавательное развитие'!AC37="","",IF('Познавательное развитие'!AD37="","",IF('Познавательное развитие'!AE37="","",IF('Познавательное развитие'!AF37="","",IF('Познавательное развитие'!AG37="","",IF('Познавательное развитие'!AI37="","",IF('Познавательное развитие'!AJ37="","",IF('Познавательное развитие'!AK37="","",IF('Познавательное развитие'!AL37="","",IF('Речевое развитие'!Q36="","",IF('Речевое развитие'!R36="","",IF('Речевое развитие'!S36="","",IF('Речевое развитие'!T36="","",IF('Речевое развитие'!U36="","",IF('Художественно-эстетическое разв'!S37="","",IF('Художественно-эстетическое разв'!T37="","",IF('Физическое развитие'!T36="","",IF('Физическое развитие'!U36="","",IF('Физическое развитие'!V36="","",('Социально-коммуникативное разви'!D37+'Социально-коммуникативное разви'!E37+'Социально-коммуникативное разви'!F37+'Социально-коммуникативное разви'!Q37+'Социально-коммуникативное разви'!R37+'Социально-коммуникативное разви'!S37+'Социально-коммуникативное разви'!T37+'Социально-коммуникативное разви'!Y37+'Социально-коммуникативное разви'!Z37+'Социально-коммуникативное разви'!AU37+'Социально-коммуникативное разви'!AZ37+'Социально-коммуникативное разви'!BA37+'Социально-коммуникативное разви'!BB37+'Познавательное развитие'!G37+'Познавательное развитие'!H37+'Познавательное развитие'!T37+'Познавательное развитие'!U37+'Познавательное развитие'!W37+'Познавательное развитие'!X37+'Познавательное развитие'!AB37+'Познавательное развитие'!AC37+'Познавательное развитие'!AD37+'Познавательное развитие'!AE37+'Познавательное развитие'!AF37+'Познавательное развитие'!AG37+'Познавательное развитие'!AI37+'Познавательное развитие'!AJ37+'Познавательное развитие'!AK37+'Познавательное развитие'!AL37+'Речевое развитие'!Q36+'Речевое развитие'!R36+'Речевое развитие'!S36+'Речевое развитие'!T36+'Речевое развитие'!U36+'Художественно-эстетическое разв'!S37+'Художественно-эстетическое разв'!T37+'Физическое развитие'!T36+'Физическое развитие'!U36+'Физическое развитие'!V36)/39)))))))))))))))))))))))))))))))))))))))</f>
        <v/>
      </c>
      <c r="EC36" s="82" t="str">
        <f t="shared" si="6"/>
        <v/>
      </c>
    </row>
    <row r="37" spans="1:133" x14ac:dyDescent="0.25">
      <c r="A37" s="82">
        <f>список!A35</f>
        <v>34</v>
      </c>
      <c r="B37" s="82" t="str">
        <f>IF(список!B35="","",список!B35)</f>
        <v/>
      </c>
      <c r="C37" s="82">
        <f>IF(список!C35="","",список!C35)</f>
        <v>0</v>
      </c>
      <c r="D37" s="82" t="str">
        <f>IF('Социально-коммуникативное разви'!AA38="","",IF('Социально-коммуникативное разви'!AA38&gt;1.5,"сформирован",IF('Социально-коммуникативное разви'!AA38&lt;0.5,"не сформирован", "в стадии формирования")))</f>
        <v/>
      </c>
      <c r="E37" s="82" t="str">
        <f>IF('Социально-коммуникативное разви'!AB38="","",IF('Социально-коммуникативное разви'!AB38&gt;1.5,"сформирован",IF('Социально-коммуникативное разви'!AB38&lt;0.5,"не сформирован", "в стадии формирования")))</f>
        <v/>
      </c>
      <c r="F37" s="82" t="str">
        <f>IF('Социально-коммуникативное разви'!AC38="","",IF('Социально-коммуникативное разви'!AC38&gt;1.5,"сформирован",IF('Социально-коммуникативное разви'!AC38&lt;0.5,"не сформирован", "в стадии формирования")))</f>
        <v/>
      </c>
      <c r="G37" s="82" t="str">
        <f>IF('Социально-коммуникативное разви'!AD38="","",IF('Социально-коммуникативное разви'!AD38&gt;1.5,"сформирован",IF('Социально-коммуникативное разви'!AD38&lt;0.5,"не сформирован", "в стадии формирования")))</f>
        <v/>
      </c>
      <c r="H37" s="82" t="str">
        <f>IF('Социально-коммуникативное разви'!AE38="","",IF('Социально-коммуникативное разви'!AE38&gt;1.5,"сформирован",IF('Социально-коммуникативное разви'!AE38&lt;0.5,"не сформирован", "в стадии формирования")))</f>
        <v/>
      </c>
      <c r="I37" s="82" t="str">
        <f>IF('Социально-коммуникативное разви'!AF38="","",IF('Социально-коммуникативное разви'!AF38&gt;1.5,"сформирован",IF('Социально-коммуникативное разви'!AF38&lt;0.5,"не сформирован", "в стадии формирования")))</f>
        <v/>
      </c>
      <c r="J37" s="82" t="str">
        <f>IF('Познавательное развитие'!D38="","",IF('Познавательное развитие'!D38&gt;1.5,"сформирован",IF('Познавательное развитие'!D38&lt;0.5,"не сформирован", "в стадии формирования")))</f>
        <v/>
      </c>
      <c r="K37" s="82" t="str">
        <f>IF('Познавательное развитие'!E38="","",IF('Познавательное развитие'!E38&gt;1.5,"сформирован",IF('Познавательное развитие'!E38&lt;0.5,"не сформирован", "в стадии формирования")))</f>
        <v/>
      </c>
      <c r="L37" s="82" t="str">
        <f>IF('Познавательное развитие'!F38="","",IF('Познавательное развитие'!F38&gt;1.5,"сформирован",IF('Познавательное развитие'!F38&lt;0.5,"не сформирован", "в стадии формирования")))</f>
        <v/>
      </c>
      <c r="M37" s="82" t="str">
        <f>IF('Познавательное развитие'!G38="","",IF('Познавательное развитие'!G38&gt;1.5,"сформирован",IF('Познавательное развитие'!G38&lt;0.5,"не сформирован", "в стадии формирования")))</f>
        <v/>
      </c>
      <c r="N37" s="82" t="str">
        <f>IF('Познавательное развитие'!H38="","",IF('Познавательное развитие'!H38&gt;1.5,"сформирован",IF('Познавательное развитие'!H38&lt;0.5,"не сформирован", "в стадии формирования")))</f>
        <v/>
      </c>
      <c r="O37" s="82" t="str">
        <f>IF('Познавательное развитие'!I38="","",IF('Познавательное развитие'!I38&gt;1.5,"сформирован",IF('Познавательное развитие'!I38&lt;0.5,"не сформирован", "в стадии формирования")))</f>
        <v/>
      </c>
      <c r="P37" s="82" t="str">
        <f>IF('Познавательное развитие'!J38="","",IF('Познавательное развитие'!J38&gt;1.5,"сформирован",IF('Познавательное развитие'!J38&lt;0.5,"не сформирован", "в стадии формирования")))</f>
        <v/>
      </c>
      <c r="Q37" s="82" t="str">
        <f>IF('Познавательное развитие'!K38="","",IF('Познавательное развитие'!K38&gt;1.5,"сформирован",IF('Познавательное развитие'!K38&lt;0.5,"не сформирован", "в стадии формирования")))</f>
        <v/>
      </c>
      <c r="R37" s="82" t="str">
        <f>IF('Художественно-эстетическое разв'!D38="","",IF('Художественно-эстетическое разв'!D38&gt;1.5,"сформирован",IF('Художественно-эстетическое разв'!D38&lt;0.5,"не сформирован", "в стадии формирования")))</f>
        <v/>
      </c>
      <c r="S37" s="82" t="str">
        <f>IF('Художественно-эстетическое разв'!E38="","",IF('Художественно-эстетическое разв'!E38&gt;1.5,"сформирован",IF('Художественно-эстетическое разв'!E38&lt;0.5,"не сформирован", "в стадии формирования")))</f>
        <v/>
      </c>
      <c r="T37" s="82" t="str">
        <f>IF('Художественно-эстетическое разв'!F38="","",IF('Художественно-эстетическое разв'!F38&gt;1.5,"сформирован",IF('Художественно-эстетическое разв'!F38&lt;0.5,"не сформирован", "в стадии формирования")))</f>
        <v/>
      </c>
      <c r="U37" s="82" t="str">
        <f>IF('Художественно-эстетическое разв'!G38="","",IF('Художественно-эстетическое разв'!G38&gt;1.5,"сформирован",IF('Художественно-эстетическое разв'!G38&lt;0.5,"не сформирован", "в стадии формирования")))</f>
        <v/>
      </c>
      <c r="V37" s="82" t="str">
        <f>IF('Художественно-эстетическое разв'!H38="","",IF('Художественно-эстетическое разв'!H38&gt;1.5,"сформирован",IF('Художественно-эстетическое разв'!H38&lt;0.5,"не сформирован", "в стадии формирования")))</f>
        <v/>
      </c>
      <c r="W37" s="82" t="str">
        <f>IF('Художественно-эстетическое разв'!I38="","",IF('Художественно-эстетическое разв'!I38&gt;1.5,"сформирован",IF('Художественно-эстетическое разв'!I38&lt;0.5,"не сформирован", "в стадии формирования")))</f>
        <v/>
      </c>
      <c r="X37" s="82" t="str">
        <f>IF('Художественно-эстетическое разв'!J38="","",IF('Художественно-эстетическое разв'!J38&gt;1.5,"сформирован",IF('Художественно-эстетическое разв'!J38&lt;0.5,"не сформирован", "в стадии формирования")))</f>
        <v/>
      </c>
      <c r="Y37" s="82" t="str">
        <f>IF('Физическое развитие'!W37="","",IF('Физическое развитие'!W37&gt;1.5,"сформирован",IF('Физическое развитие'!W37&lt;0.5,"не сформирован", "в стадии формирования")))</f>
        <v/>
      </c>
      <c r="Z37" s="214" t="str">
        <f>IF('Социально-коммуникативное разви'!AA38="","",IF('Социально-коммуникативное разви'!AF38="","",IF('Социально-коммуникативное разви'!AG38="","",IF('Социально-коммуникативное разви'!AH38="","",IF('Социально-коммуникативное разви'!AJ38="","",IF('Социально-коммуникативное разви'!AK38="","",IF('Познавательное развитие'!D38="","",IF('Познавательное развитие'!I38="","",IF('Познавательное развитие'!M38="","",IF('Познавательное развитие'!N38="","",IF('Познавательное развитие'!O38="","",IF('Познавательное развитие'!P38="","",IF('Познавательное развитие'!Q38="","",IF('Познавательное развитие'!Y38="","",IF('Художественно-эстетическое разв'!D38="","",IF('Художественно-эстетическое разв'!G38="","",IF('Художественно-эстетическое разв'!H38="","",IF('Художественно-эстетическое разв'!I38="","",IF('Физическое развитие'!W37="","",IF('Художественно-эстетическое разв'!L38="","",IF('Художественно-эстетическое разв'!M38="","",IF('Художественно-эстетическое разв'!U38="","",('Социально-коммуникативное разви'!AA38+'Социально-коммуникативное разви'!AF38+'Социально-коммуникативное разви'!AG38+'Социально-коммуникативное разви'!AH38+'Социально-коммуникативное разви'!AJ38+'Социально-коммуникативное разви'!AK38+'Познавательное развитие'!D38+'Познавательное развитие'!I38+'Познавательное развитие'!M38+'Познавательное развитие'!N38+'Познавательное развитие'!O38+'Познавательное развитие'!P38+'Познавательное развитие'!Q38+'Познавательное развитие'!Y38+'Художественно-эстетическое разв'!D38+'Художественно-эстетическое разв'!G38+'Художественно-эстетическое разв'!H38+'Художественно-эстетическое разв'!I38+'Художественно-эстетическое разв'!L38+'Художественно-эстетическое разв'!M38+'Художественно-эстетическое разв'!U38+'Физическое развитие'!W37)/22))))))))))))))))))))))</f>
        <v/>
      </c>
      <c r="AA37" s="82" t="str">
        <f t="shared" si="0"/>
        <v/>
      </c>
      <c r="AB37" s="82" t="str">
        <f>IF('Социально-коммуникативное разви'!G38="","",IF('Социально-коммуникативное разви'!G38&gt;1.5,"сформирован",IF('Социально-коммуникативное разви'!G38&lt;0.5,"не сформирован", "в стадии формирования")))</f>
        <v/>
      </c>
      <c r="AC37" s="82" t="str">
        <f>IF('Социально-коммуникативное разви'!H38="","",IF('Социально-коммуникативное разви'!H38&gt;1.5,"сформирован",IF('Социально-коммуникативное разви'!H38&lt;0.5,"не сформирован", "в стадии формирования")))</f>
        <v/>
      </c>
      <c r="AD37" s="82" t="str">
        <f>IF('Социально-коммуникативное разви'!I38="","",IF('Социально-коммуникативное разви'!I38&gt;1.5,"сформирован",IF('Социально-коммуникативное разви'!I38&lt;0.5,"не сформирован", "в стадии формирования")))</f>
        <v/>
      </c>
      <c r="AE37" s="82" t="str">
        <f>IF('Социально-коммуникативное разви'!J38="","",IF('Социально-коммуникативное разви'!J38&gt;1.5,"сформирован",IF('Социально-коммуникативное разви'!J38&lt;0.5,"не сформирован", "в стадии формирования")))</f>
        <v/>
      </c>
      <c r="AF37" s="82" t="str">
        <f>IF('Социально-коммуникативное разви'!K38="","",IF('Социально-коммуникативное разви'!K38&gt;1.5,"сформирован",IF('Социально-коммуникативное разви'!K38&lt;0.5,"не сформирован", "в стадии формирования")))</f>
        <v/>
      </c>
      <c r="AG37" s="82" t="str">
        <f>IF('Социально-коммуникативное разви'!L38="","",IF('Социально-коммуникативное разви'!L38&gt;1.5,"сформирован",IF('Социально-коммуникативное разви'!L38&lt;0.5,"не сформирован", "в стадии формирования")))</f>
        <v/>
      </c>
      <c r="AH37" s="82" t="str">
        <f>IF('Социально-коммуникативное разви'!M38="","",IF('Социально-коммуникативное разви'!M38&gt;1.5,"сформирован",IF('Социально-коммуникативное разви'!M38&lt;0.5,"не сформирован", "в стадии формирования")))</f>
        <v/>
      </c>
      <c r="AI37" s="82" t="str">
        <f>IF('Познавательное развитие'!V38="","",IF('Познавательное развитие'!V38&gt;1.5,"сформирован",IF('Познавательное развитие'!V38&lt;0.5,"не сформирован", "в стадии формирования")))</f>
        <v/>
      </c>
      <c r="AJ37" s="82" t="str">
        <f>IF('Художественно-эстетическое разв'!Z38="","",IF('Художественно-эстетическое разв'!Z38&gt;1.5,"сформирован",IF('Художественно-эстетическое разв'!Z38&lt;0.5,"не сформирован", "в стадии формирования")))</f>
        <v/>
      </c>
      <c r="AK37" s="82" t="str">
        <f>IF('Художественно-эстетическое разв'!AA38="","",IF('Художественно-эстетическое разв'!AA38&gt;1.5,"сформирован",IF('Художественно-эстетическое разв'!AA38&lt;0.5,"не сформирован", "в стадии формирования")))</f>
        <v/>
      </c>
      <c r="AL37" s="214" t="str">
        <f>IF('Социально-коммуникативное разви'!G38="","",IF('Социально-коммуникативное разви'!H38="","",IF('Социально-коммуникативное разви'!I38="","",IF('Социально-коммуникативное разви'!J38="","",IF('Социально-коммуникативное разви'!K38="","",IF('Социально-коммуникативное разви'!L38="","",IF('Социально-коммуникативное разви'!X38="","",IF('Познавательное развитие'!V38="","",IF('Художественно-эстетическое разв'!Z38="","",IF('Художественно-эстетическое разв'!AE38="","",('Социально-коммуникативное разви'!G38+'Социально-коммуникативное разви'!H38+'Социально-коммуникативное разви'!I38+'Социально-коммуникативное разви'!J38+'Социально-коммуникативное разви'!K38+'Социально-коммуникативное разви'!L38+'Социально-коммуникативное разви'!X38+'Познавательное развитие'!V38+'Художественно-эстетическое разв'!Z38+'Художественно-эстетическое разв'!AE38)/10))))))))))</f>
        <v/>
      </c>
      <c r="AM37" s="82" t="str">
        <f t="shared" si="1"/>
        <v/>
      </c>
      <c r="AN37" s="82" t="str">
        <f>IF('Социально-коммуникативное разви'!U38="","",IF('Социально-коммуникативное разви'!U38&gt;1.5,"сформирован",IF('Социально-коммуникативное разви'!U38&lt;0.5,"не сформирован", "в стадии формирования")))</f>
        <v/>
      </c>
      <c r="AO37" s="82" t="str">
        <f>IF('Социально-коммуникативное разви'!V38="","",IF('Социально-коммуникативное разви'!V38&gt;1.5,"сформирован",IF('Социально-коммуникативное разви'!V38&lt;0.5,"не сформирован", "в стадии формирования")))</f>
        <v/>
      </c>
      <c r="AP37" s="82" t="str">
        <f>IF('Социально-коммуникативное разви'!W38="","",IF('Социально-коммуникативное разви'!W38&gt;1.5,"сформирован",IF('Социально-коммуникативное разви'!W38&lt;0.5,"не сформирован", "в стадии формирования")))</f>
        <v/>
      </c>
      <c r="AQ37" s="82" t="str">
        <f>IF('Художественно-эстетическое разв'!Y38="","",IF('Художественно-эстетическое разв'!Y38&gt;1.5,"сформирован",IF('Художественно-эстетическое разв'!Y38&lt;0.5,"не сформирован", "в стадии формирования")))</f>
        <v/>
      </c>
      <c r="AR37" s="82" t="str">
        <f>IF('Художественно-эстетическое разв'!Z38="","",IF('Художественно-эстетическое разв'!Z38&gt;1.5,"сформирован",IF('Художественно-эстетическое разв'!Z38&lt;0.5,"не сформирован", "в стадии формирования")))</f>
        <v/>
      </c>
      <c r="AS37" s="214" t="str">
        <f>IF('Социально-коммуникативное разви'!U38="","",IF('Социально-коммуникативное разви'!V38="","",IF('Социально-коммуникативное разви'!W38="","",IF('Художественно-эстетическое разв'!AC38="","",IF('Художественно-эстетическое разв'!AD38="","",('Социально-коммуникативное разви'!U38+'Социально-коммуникативное разви'!V38+'Социально-коммуникативное разви'!W38+'Художественно-эстетическое разв'!AC38+'Художественно-эстетическое разв'!AD38)/5)))))</f>
        <v/>
      </c>
      <c r="AT37" s="82" t="str">
        <f t="shared" si="2"/>
        <v/>
      </c>
      <c r="AU37" s="82" t="str">
        <f>IF('Речевое развитие'!D37="","",IF('Речевое развитие'!D37&gt;1.5,"сформирован",IF('Речевое развитие'!D37&lt;0.5,"не сформирован", "в стадии формирования")))</f>
        <v/>
      </c>
      <c r="AV37" s="82" t="str">
        <f>IF('Речевое развитие'!E37="","",IF('Речевое развитие'!E37&gt;1.5,"сформирован",IF('Речевое развитие'!E37&lt;0.5,"не сформирован", "в стадии формирования")))</f>
        <v/>
      </c>
      <c r="AW37" s="82" t="str">
        <f>IF('Речевое развитие'!F37="","",IF('Речевое развитие'!F37&gt;1.5,"сформирован",IF('Речевое развитие'!F37&lt;0.5,"не сформирован", "в стадии формирования")))</f>
        <v/>
      </c>
      <c r="AX37" s="82" t="str">
        <f>IF('Речевое развитие'!G37="","",IF('Речевое развитие'!G37&gt;1.5,"сформирован",IF('Речевое развитие'!G37&lt;0.5,"не сформирован", "в стадии формирования")))</f>
        <v/>
      </c>
      <c r="AY37" s="82" t="str">
        <f>IF('Речевое развитие'!H37="","",IF('Речевое развитие'!H37&gt;1.5,"сформирован",IF('Речевое развитие'!H37&lt;0.5,"не сформирован", "в стадии формирования")))</f>
        <v/>
      </c>
      <c r="AZ37" s="82" t="str">
        <f>IF('Речевое развитие'!I37="","",IF('Речевое развитие'!I37&gt;1.5,"сформирован",IF('Речевое развитие'!I37&lt;0.5,"не сформирован", "в стадии формирования")))</f>
        <v/>
      </c>
      <c r="BA37" s="82" t="str">
        <f>IF('Речевое развитие'!J37="","",IF('Речевое развитие'!J37&gt;1.5,"сформирован",IF('Речевое развитие'!J37&lt;0.5,"не сформирован", "в стадии формирования")))</f>
        <v/>
      </c>
      <c r="BB37" s="82" t="str">
        <f>IF('Речевое развитие'!K37="","",IF('Речевое развитие'!K37&gt;1.5,"сформирован",IF('Речевое развитие'!K37&lt;0.5,"не сформирован", "в стадии формирования")))</f>
        <v/>
      </c>
      <c r="BC37" s="82" t="str">
        <f>IF('Речевое развитие'!L37="","",IF('Речевое развитие'!L37&gt;1.5,"сформирован",IF('Речевое развитие'!L37&lt;0.5,"не сформирован", "в стадии формирования")))</f>
        <v/>
      </c>
      <c r="BD37" s="82" t="str">
        <f>IF('Речевое развитие'!M37="","",IF('Речевое развитие'!M37&gt;1.5,"сформирован",IF('Речевое развитие'!M37&lt;0.5,"не сформирован", "в стадии формирования")))</f>
        <v/>
      </c>
      <c r="BE37" s="82" t="str">
        <f>IF('Речевое развитие'!N37="","",IF('Речевое развитие'!N37&gt;1.5,"сформирован",IF('Речевое развитие'!N37&lt;0.5,"не сформирован", "в стадии формирования")))</f>
        <v/>
      </c>
      <c r="BF37" s="214" t="str">
        <f>IF('Речевое развитие'!D37="","",IF('Речевое развитие'!E37="","",IF('Речевое развитие'!F37="","",IF('Речевое развитие'!G37="","",IF('Речевое развитие'!H37="","",IF('Речевое развитие'!I37="","",IF('Речевое развитие'!J37="","",IF('Речевое развитие'!K37="","",IF('Речевое развитие'!L37="","",IF('Речевое развитие'!M37="","",IF('Речевое развитие'!N37="","",('Речевое развитие'!D37+'Речевое развитие'!E37+'Речевое развитие'!F37+'Речевое развитие'!G37+'Речевое развитие'!H37+'Речевое развитие'!I37+'Речевое развитие'!J37+'Речевое развитие'!K37+'Речевое развитие'!L37+'Речевое развитие'!M37+'Речевое развитие'!N37)/11)))))))))))</f>
        <v/>
      </c>
      <c r="BG37" s="82" t="str">
        <f t="shared" si="3"/>
        <v/>
      </c>
      <c r="BH37" s="82" t="str">
        <f>IF('Художественно-эстетическое разв'!Y38="","",IF('Художественно-эстетическое разв'!Y38&gt;1.5,"сформирован",IF('Художественно-эстетическое разв'!Y38&lt;0.5,"не сформирован", "в стадии формирования")))</f>
        <v/>
      </c>
      <c r="BI37" s="82" t="str">
        <f>IF('Физическое развитие'!D37="","",IF('Физическое развитие'!D37&gt;1.5,"сформирован",IF('Физическое развитие'!D37&lt;0.5,"не сформирован", "в стадии формирования")))</f>
        <v/>
      </c>
      <c r="BJ37" s="82" t="str">
        <f>IF('Физическое развитие'!E37="","",IF('Физическое развитие'!E37&gt;1.5,"сформирован",IF('Физическое развитие'!E37&lt;0.5,"не сформирован", "в стадии формирования")))</f>
        <v/>
      </c>
      <c r="BK37" s="82" t="str">
        <f>IF('Физическое развитие'!F37="","",IF('Физическое развитие'!F37&gt;1.5,"сформирован",IF('Физическое развитие'!F37&lt;0.5,"не сформирован", "в стадии формирования")))</f>
        <v/>
      </c>
      <c r="BL37" s="82" t="str">
        <f>IF('Физическое развитие'!G37="","",IF('Физическое развитие'!G37&gt;1.5,"сформирован",IF('Физическое развитие'!G37&lt;0.5,"не сформирован", "в стадии формирования")))</f>
        <v/>
      </c>
      <c r="BM37" s="82" t="str">
        <f>IF('Физическое развитие'!H37="","",IF('Физическое развитие'!H37&gt;1.5,"сформирован",IF('Физическое развитие'!H37&lt;0.5,"не сформирован", "в стадии формирования")))</f>
        <v/>
      </c>
      <c r="BN37" s="82" t="str">
        <f>IF('Физическое развитие'!I37="","",IF('Физическое развитие'!I37&gt;1.5,"сформирован",IF('Физическое развитие'!I37&lt;0.5,"не сформирован", "в стадии формирования")))</f>
        <v/>
      </c>
      <c r="BO37" s="82" t="str">
        <f>IF('Физическое развитие'!J37="","",IF('Физическое развитие'!J37&gt;1.5,"сформирован",IF('Физическое развитие'!J37&lt;0.5,"не сформирован", "в стадии формирования")))</f>
        <v/>
      </c>
      <c r="BP37" s="82" t="str">
        <f>IF('Физическое развитие'!K37="","",IF('Физическое развитие'!K37&gt;1.5,"сформирован",IF('Физическое развитие'!K37&lt;0.5,"не сформирован", "в стадии формирования")))</f>
        <v/>
      </c>
      <c r="BQ37" s="82" t="str">
        <f>IF('Физическое развитие'!L37="","",IF('Физическое развитие'!L37&gt;1.5,"сформирован",IF('Физическое развитие'!L37&lt;0.5,"не сформирован", "в стадии формирования")))</f>
        <v/>
      </c>
      <c r="BR37" s="82" t="str">
        <f>IF('Физическое развитие'!M37="","",IF('Физическое развитие'!M37&gt;1.5,"сформирован",IF('Физическое развитие'!M37&lt;0.5,"не сформирован", "в стадии формирования")))</f>
        <v/>
      </c>
      <c r="BS37" s="82" t="str">
        <f>IF('Физическое развитие'!N37="","",IF('Физическое развитие'!N37&gt;1.5,"сформирован",IF('Физическое развитие'!N37&lt;0.5,"не сформирован", "в стадии формирования")))</f>
        <v/>
      </c>
      <c r="BT37" s="82" t="str">
        <f>IF('Физическое развитие'!O37="","",IF('Физическое развитие'!O37&gt;1.5,"сформирован",IF('Физическое развитие'!O37&lt;0.5,"не сформирован", "в стадии формирования")))</f>
        <v/>
      </c>
      <c r="BU37" s="82" t="str">
        <f>IF('Физическое развитие'!P37="","",IF('Физическое развитие'!P37&gt;1.5,"сформирован",IF('Физическое развитие'!P37&lt;0.5,"не сформирован", "в стадии формирования")))</f>
        <v/>
      </c>
      <c r="BV37" s="214" t="str">
        <f>IF('Художественно-эстетическое разв'!Y38="","",IF('Физическое развитие'!D37="","",IF('Физическое развитие'!E37="","",IF('Физическое развитие'!F37="","",IF('Физическое развитие'!H37="","",IF('Физическое развитие'!I37="","",IF('Физическое развитие'!J37="","",IF('Физическое развитие'!L37="","",IF('Физическое развитие'!M37="","",IF('Физическое развитие'!G37="","",IF('Физическое развитие'!N37="","",IF('Физическое развитие'!O37="","",IF('Физическое развитие'!P37="","",IF('Физическое развитие'!Q37="","",('Художественно-эстетическое разв'!Y38+'Физическое развитие'!D37+'Физическое развитие'!E37+'Физическое развитие'!F37+'Физическое развитие'!H37+'Физическое развитие'!I37+'Физическое развитие'!J37+'Физическое развитие'!L37+'Физическое развитие'!M37+'Физическое развитие'!G37+'Физическое развитие'!N37+'Физическое развитие'!O37+'Физическое развитие'!P37+'Физическое развитие'!Q37)/14))))))))))))))</f>
        <v/>
      </c>
      <c r="BW37" s="82" t="str">
        <f t="shared" si="4"/>
        <v/>
      </c>
      <c r="BX37" s="82" t="str">
        <f>IF('Социально-коммуникативное разви'!M38="","",IF('Социально-коммуникативное разви'!M38&gt;1.5,"сформирован",IF('Социально-коммуникативное разви'!M38&lt;0.5,"не сформирован", "в стадии формирования")))</f>
        <v/>
      </c>
      <c r="BY37" s="82" t="str">
        <f>IF('Социально-коммуникативное разви'!N38="","",IF('Социально-коммуникативное разви'!N38&gt;1.5,"сформирован",IF('Социально-коммуникативное разви'!N38&lt;0.5,"не сформирован", "в стадии формирования")))</f>
        <v/>
      </c>
      <c r="BZ37" s="82" t="str">
        <f>IF('Социально-коммуникативное разви'!O38="","",IF('Социально-коммуникативное разви'!O38&gt;1.5,"сформирован",IF('Социально-коммуникативное разви'!O38&lt;0.5,"не сформирован", "в стадии формирования")))</f>
        <v/>
      </c>
      <c r="CA37" s="82" t="str">
        <f>IF('Социально-коммуникативное разви'!P38="","",IF('Социально-коммуникативное разви'!P38&gt;1.5,"сформирован",IF('Социально-коммуникативное разви'!P38&lt;0.5,"не сформирован", "в стадии формирования")))</f>
        <v/>
      </c>
      <c r="CB37" s="82" t="str">
        <f>IF('Социально-коммуникативное разви'!Q38="","",IF('Социально-коммуникативное разви'!Q38&gt;1.5,"сформирован",IF('Социально-коммуникативное разви'!Q38&lt;0.5,"не сформирован", "в стадии формирования")))</f>
        <v/>
      </c>
      <c r="CC37" s="82" t="str">
        <f>IF('Социально-коммуникативное разви'!R38="","",IF('Социально-коммуникативное разви'!R38&gt;1.5,"сформирован",IF('Социально-коммуникативное разви'!R38&lt;0.5,"не сформирован", "в стадии формирования")))</f>
        <v/>
      </c>
      <c r="CD37" s="82" t="str">
        <f>IF('Социально-коммуникативное разви'!S38="","",IF('Социально-коммуникативное разви'!S38&gt;1.5,"сформирован",IF('Социально-коммуникативное разви'!S38&lt;0.5,"не сформирован", "в стадии формирования")))</f>
        <v/>
      </c>
      <c r="CE37" s="82" t="str">
        <f>IF('Социально-коммуникативное разви'!T38="","",IF('Социально-коммуникативное разви'!T38&gt;1.5,"сформирован",IF('Социально-коммуникативное разви'!T38&lt;0.5,"не сформирован", "в стадии формирования")))</f>
        <v/>
      </c>
      <c r="CF37" s="82" t="str">
        <f>IF('Социально-коммуникативное разви'!U38="","",IF('Социально-коммуникативное разви'!U38&gt;1.5,"сформирован",IF('Социально-коммуникативное разви'!U38&lt;0.5,"не сформирован", "в стадии формирования")))</f>
        <v/>
      </c>
      <c r="CG37" s="82" t="str">
        <f>IF('Социально-коммуникативное разви'!V38="","",IF('Социально-коммуникативное разви'!V38&gt;1.5,"сформирован",IF('Социально-коммуникативное разви'!V38&lt;0.5,"не сформирован", "в стадии формирования")))</f>
        <v/>
      </c>
      <c r="CH37" s="82" t="str">
        <f>IF('Социально-коммуникативное разви'!W38="","",IF('Социально-коммуникативное разви'!W38&gt;1.5,"сформирован",IF('Социально-коммуникативное разви'!W38&lt;0.5,"не сформирован", "в стадии формирования")))</f>
        <v/>
      </c>
      <c r="CI37" s="82" t="str">
        <f>IF('Социально-коммуникативное разви'!X38="","",IF('Социально-коммуникативное разви'!X38&gt;1.5,"сформирован",IF('Социально-коммуникативное разви'!X38&lt;0.5,"не сформирован", "в стадии формирования")))</f>
        <v/>
      </c>
      <c r="CJ37" s="82" t="str">
        <f>IF('Социально-коммуникативное разви'!Y38="","",IF('Социально-коммуникативное разви'!Y38&gt;1.5,"сформирован",IF('Социально-коммуникативное разви'!Y38&lt;0.5,"не сформирован", "в стадии формирования")))</f>
        <v/>
      </c>
      <c r="CK37" s="82" t="str">
        <f>IF('Социально-коммуникативное разви'!Z38="","",IF('Социально-коммуникативное разви'!Z38&gt;1.5,"сформирован",IF('Социально-коммуникативное разви'!Z38&lt;0.5,"не сформирован", "в стадии формирования")))</f>
        <v/>
      </c>
      <c r="CL37" s="82" t="str">
        <f>IF('Физическое развитие'!K37="","",IF('Физическое развитие'!K37&gt;1.5,"сформирован",IF('Физическое развитие'!K37&lt;0.5,"не сформирован", "в стадии формирования")))</f>
        <v/>
      </c>
      <c r="CM37" s="214" t="str">
        <f>IF('Социально-коммуникативное разви'!M38="","",IF('Социально-коммуникативное разви'!N38="","",IF('Социально-коммуникативное разви'!AI38="","",IF('Социально-коммуникативное разви'!AN38="","",IF('Социально-коммуникативное разви'!AO38="","",IF('Социально-коммуникативное разви'!AP38="","",IF('Социально-коммуникативное разви'!AQ38="","",IF('Социально-коммуникативное разви'!AR38="","",IF('Социально-коммуникативное разви'!AS38="","",IF('Социально-коммуникативное разви'!AT38="","",IF('Социально-коммуникативное разви'!AV38="","",IF('Социально-коммуникативное разви'!AW38="","",IF('Социально-коммуникативное разви'!AX38="","",IF('Социально-коммуникативное разви'!AY38="","",IF('Физическое развитие'!K37="","",('Социально-коммуникативное разви'!M38+'Социально-коммуникативное разви'!N38+'Социально-коммуникативное разви'!AI38+'Социально-коммуникативное разви'!AN38+'Социально-коммуникативное разви'!AO38+'Социально-коммуникативное разви'!AP38+'Социально-коммуникативное разви'!AQ38+'Социально-коммуникативное разви'!AR38+'Социально-коммуникативное разви'!AS38+'Социально-коммуникативное разви'!AT38+'Социально-коммуникативное разви'!AV38+'Социально-коммуникативное разви'!AW38+'Социально-коммуникативное разви'!AX38+'Социально-коммуникативное разви'!AY38+'Физическое развитие'!K37)/15)))))))))))))))</f>
        <v/>
      </c>
      <c r="CN37" s="82" t="str">
        <f t="shared" si="5"/>
        <v/>
      </c>
      <c r="CO37" s="82" t="str">
        <f>IF('Социально-коммуникативное разви'!D38="","",IF('Социально-коммуникативное разви'!D38&gt;1.5,"сформирован",IF('Социально-коммуникативное разви'!D38&lt;0.5,"не сформирован", "в стадии формирования")))</f>
        <v/>
      </c>
      <c r="CP37" s="82" t="str">
        <f>IF('Социально-коммуникативное разви'!E38="","",IF('Социально-коммуникативное разви'!E38&gt;1.5,"сформирован",IF('Социально-коммуникативное разви'!E38&lt;0.5,"не сформирован", "в стадии формирования")))</f>
        <v/>
      </c>
      <c r="CQ37" s="82" t="str">
        <f>IF('Социально-коммуникативное разви'!F38="","",IF('Социально-коммуникативное разви'!F38&gt;1.5,"сформирован",IF('Социально-коммуникативное разви'!F38&lt;0.5,"не сформирован", "в стадии формирования")))</f>
        <v/>
      </c>
      <c r="CR37" s="82" t="str">
        <f>IF('Социально-коммуникативное разви'!Q38="","",IF('Социально-коммуникативное разви'!Q38&gt;1.5,"сформирован",IF('Социально-коммуникативное разви'!Q38&lt;0.5,"не сформирован", "в стадии формирования")))</f>
        <v/>
      </c>
      <c r="CS37" s="82" t="str">
        <f>IF('Социально-коммуникативное разви'!R38="","",IF('Социально-коммуникативное разви'!R38&gt;1.5,"сформирован",IF('Социально-коммуникативное разви'!R38&lt;0.5,"не сформирован", "в стадии формирования")))</f>
        <v/>
      </c>
      <c r="CT37" s="82" t="str">
        <f>IF('Социально-коммуникативное разви'!S38="","",IF('Социально-коммуникативное разви'!S38&gt;1.5,"сформирован",IF('Социально-коммуникативное разви'!S38&lt;0.5,"не сформирован", "в стадии формирования")))</f>
        <v/>
      </c>
      <c r="CU37" s="82" t="str">
        <f>IF('Социально-коммуникативное разви'!T38="","",IF('Социально-коммуникативное разви'!T38&gt;1.5,"сформирован",IF('Социально-коммуникативное разви'!T38&lt;0.5,"не сформирован", "в стадии формирования")))</f>
        <v/>
      </c>
      <c r="CV37" s="82" t="str">
        <f>IF('Социально-коммуникативное разви'!Y38="","",IF('Социально-коммуникативное разви'!Y38&gt;1.5,"сформирован",IF('Социально-коммуникативное разви'!Y38&lt;0.5,"не сформирован", "в стадии формирования")))</f>
        <v/>
      </c>
      <c r="CW37" s="82" t="str">
        <f>IF('Социально-коммуникативное разви'!Z38="","",IF('Социально-коммуникативное разви'!Z38&gt;1.5,"сформирован",IF('Социально-коммуникативное разви'!Z38&lt;0.5,"не сформирован", "в стадии формирования")))</f>
        <v/>
      </c>
      <c r="CX37" s="82" t="str">
        <f>IF('Социально-коммуникативное разви'!AU38="","",IF('Социально-коммуникативное разви'!AU38&gt;1.5,"сформирован",IF('Социально-коммуникативное разви'!AU38&lt;0.5,"не сформирован", "в стадии формирования")))</f>
        <v/>
      </c>
      <c r="CY37" s="82" t="str">
        <f>IF('Социально-коммуникативное разви'!AZ38="","",IF('Социально-коммуникативное разви'!AZ38&gt;1.5,"сформирован",IF('Социально-коммуникативное разви'!AZ38&lt;0.5,"не сформирован", "в стадии формирования")))</f>
        <v/>
      </c>
      <c r="CZ37" s="82" t="str">
        <f>IF('Социально-коммуникативное разви'!BA38="","",IF('Социально-коммуникативное разви'!BA38&gt;1.5,"сформирован",IF('Социально-коммуникативное разви'!BA38&lt;0.5,"не сформирован", "в стадии формирования")))</f>
        <v/>
      </c>
      <c r="DA37" s="82" t="str">
        <f>IF('Социально-коммуникативное разви'!BB38="","",IF('Социально-коммуникативное разви'!BB38&gt;1.5,"сформирован",IF('Социально-коммуникативное разви'!BB38&lt;0.5,"не сформирован", "в стадии формирования")))</f>
        <v/>
      </c>
      <c r="DB37" s="82" t="str">
        <f>IF('Познавательное развитие'!G38="","",IF('Познавательное развитие'!G38&gt;1.5,"сформирован",IF('Познавательное развитие'!G38&lt;0.5,"не сформирован", "в стадии формирования")))</f>
        <v/>
      </c>
      <c r="DC37" s="82" t="str">
        <f>IF('Познавательное развитие'!H38="","",IF('Познавательное развитие'!H38&gt;1.5,"сформирован",IF('Познавательное развитие'!H38&lt;0.5,"не сформирован", "в стадии формирования")))</f>
        <v/>
      </c>
      <c r="DD37" s="82" t="str">
        <f>IF('Познавательное развитие'!T38="","",IF('Познавательное развитие'!T38&gt;1.5,"сформирован",IF('Познавательное развитие'!T38&lt;0.5,"не сформирован", "в стадии формирования")))</f>
        <v/>
      </c>
      <c r="DE37" s="82" t="str">
        <f>IF('Познавательное развитие'!U38="","",IF('Познавательное развитие'!U38&gt;1.5,"сформирован",IF('Познавательное развитие'!U38&lt;0.5,"не сформирован", "в стадии формирования")))</f>
        <v/>
      </c>
      <c r="DF37" s="82" t="str">
        <f>IF('Познавательное развитие'!W38="","",IF('Познавательное развитие'!W38&gt;1.5,"сформирован",IF('Познавательное развитие'!W38&lt;0.5,"не сформирован", "в стадии формирования")))</f>
        <v/>
      </c>
      <c r="DG37" s="82" t="str">
        <f>IF('Познавательное развитие'!X38="","",IF('Познавательное развитие'!X38&gt;1.5,"сформирован",IF('Познавательное развитие'!X38&lt;0.5,"не сформирован", "в стадии формирования")))</f>
        <v/>
      </c>
      <c r="DH37" s="82" t="str">
        <f>IF('Познавательное развитие'!AB38="","",IF('Познавательное развитие'!AB38&gt;1.5,"сформирован",IF('Познавательное развитие'!AB38&lt;0.5,"не сформирован", "в стадии формирования")))</f>
        <v/>
      </c>
      <c r="DI37" s="82" t="str">
        <f>IF('Познавательное развитие'!AC38="","",IF('Познавательное развитие'!AC38&gt;1.5,"сформирован",IF('Познавательное развитие'!AC38&lt;0.5,"не сформирован", "в стадии формирования")))</f>
        <v/>
      </c>
      <c r="DJ37" s="82" t="str">
        <f>IF('Познавательное развитие'!AD38="","",IF('Познавательное развитие'!AD38&gt;1.5,"сформирован",IF('Познавательное развитие'!AD38&lt;0.5,"не сформирован", "в стадии формирования")))</f>
        <v/>
      </c>
      <c r="DK37" s="82" t="str">
        <f>IF('Познавательное развитие'!AE38="","",IF('Познавательное развитие'!AE38&gt;1.5,"сформирован",IF('Познавательное развитие'!AE38&lt;0.5,"не сформирован", "в стадии формирования")))</f>
        <v/>
      </c>
      <c r="DL37" s="82" t="str">
        <f>IF('Познавательное развитие'!AF38="","",IF('Познавательное развитие'!AF38&gt;1.5,"сформирован",IF('Познавательное развитие'!AF38&lt;0.5,"не сформирован", "в стадии формирования")))</f>
        <v/>
      </c>
      <c r="DM37" s="82" t="str">
        <f>IF('Познавательное развитие'!AG38="","",IF('Познавательное развитие'!AG38&gt;1.5,"сформирован",IF('Познавательное развитие'!AG38&lt;0.5,"не сформирован", "в стадии формирования")))</f>
        <v/>
      </c>
      <c r="DN37" s="82" t="str">
        <f>IF('Познавательное развитие'!AI38="","",IF('Познавательное развитие'!AI38&gt;1.5,"сформирован",IF('Познавательное развитие'!AI38&lt;0.5,"не сформирован", "в стадии формирования")))</f>
        <v/>
      </c>
      <c r="DO37" s="82" t="str">
        <f>IF('Познавательное развитие'!AJ38="","",IF('Познавательное развитие'!AJ38&gt;1.5,"сформирован",IF('Познавательное развитие'!AJ38&lt;0.5,"не сформирован", "в стадии формирования")))</f>
        <v/>
      </c>
      <c r="DP37" s="82" t="str">
        <f>IF('Познавательное развитие'!AK38="","",IF('Познавательное развитие'!AK38&gt;1.5,"сформирован",IF('Познавательное развитие'!AK38&lt;0.5,"не сформирован", "в стадии формирования")))</f>
        <v/>
      </c>
      <c r="DQ37" s="82" t="str">
        <f>IF('Познавательное развитие'!AL38="","",IF('Познавательное развитие'!AL38&gt;1.5,"сформирован",IF('Познавательное развитие'!AL38&lt;0.5,"не сформирован", "в стадии формирования")))</f>
        <v/>
      </c>
      <c r="DR37" s="82" t="str">
        <f>IF('Речевое развитие'!Q37="","",IF('Речевое развитие'!Q37&gt;1.5,"сформирован",IF('Речевое развитие'!Q37&lt;0.5,"не сформирован", "в стадии формирования")))</f>
        <v/>
      </c>
      <c r="DS37" s="82" t="str">
        <f>IF('Речевое развитие'!R37="","",IF('Речевое развитие'!R37&gt;1.5,"сформирован",IF('Речевое развитие'!R37&lt;0.5,"не сформирован", "в стадии формирования")))</f>
        <v/>
      </c>
      <c r="DT37" s="82" t="str">
        <f>IF('Речевое развитие'!S37="","",IF('Речевое развитие'!S37&gt;1.5,"сформирован",IF('Речевое развитие'!S37&lt;0.5,"не сформирован", "в стадии формирования")))</f>
        <v/>
      </c>
      <c r="DU37" s="82" t="str">
        <f>IF('Речевое развитие'!T37="","",IF('Речевое развитие'!T37&gt;1.5,"сформирован",IF('Речевое развитие'!T37&lt;0.5,"не сформирован", "в стадии формирования")))</f>
        <v/>
      </c>
      <c r="DV37" s="82" t="str">
        <f>IF('Речевое развитие'!U37="","",IF('Речевое развитие'!U37&gt;1.5,"сформирован",IF('Речевое развитие'!U37&lt;0.5,"не сформирован", "в стадии формирования")))</f>
        <v/>
      </c>
      <c r="DW37" s="82" t="str">
        <f>IF('Художественно-эстетическое разв'!S38="","",IF('Художественно-эстетическое разв'!S38&gt;1.5,"сформирован",IF('Художественно-эстетическое разв'!S38&lt;0.5,"не сформирован", "в стадии формирования")))</f>
        <v/>
      </c>
      <c r="DX37" s="82" t="str">
        <f>IF('Художественно-эстетическое разв'!T38="","",IF('Художественно-эстетическое разв'!T38&gt;1.5,"сформирован",IF('Художественно-эстетическое разв'!T38&lt;0.5,"не сформирован", "в стадии формирования")))</f>
        <v/>
      </c>
      <c r="DY37" s="82" t="str">
        <f>IF('Физическое развитие'!T37="","",IF('Физическое развитие'!T37&gt;1.5,"сформирован",IF('Физическое развитие'!T37&lt;0.5,"не сформирован", "в стадии формирования")))</f>
        <v/>
      </c>
      <c r="DZ37" s="82" t="str">
        <f>IF('Физическое развитие'!U37="","",IF('Физическое развитие'!U37&gt;1.5,"сформирован",IF('Физическое развитие'!U37&lt;0.5,"не сформирован", "в стадии формирования")))</f>
        <v/>
      </c>
      <c r="EA37" s="82" t="str">
        <f>IF('Физическое развитие'!V37="","",IF('Физическое развитие'!V37&gt;1.5,"сформирован",IF('Физическое развитие'!V37&lt;0.5,"не сформирован", "в стадии формирования")))</f>
        <v/>
      </c>
      <c r="EB37" s="214" t="str">
        <f>IF('Социально-коммуникативное разви'!D38="","",IF('Социально-коммуникативное разви'!E38="","",IF('Социально-коммуникативное разви'!F38="","",IF('Социально-коммуникативное разви'!Q38="","",IF('Социально-коммуникативное разви'!R38="","",IF('Социально-коммуникативное разви'!S38="","",IF('Социально-коммуникативное разви'!T38="","",IF('Социально-коммуникативное разви'!Y38="","",IF('Социально-коммуникативное разви'!Z38="","",IF('Социально-коммуникативное разви'!AU38="","",IF('Социально-коммуникативное разви'!AZ38="","",IF('Социально-коммуникативное разви'!BA38="","",IF('Социально-коммуникативное разви'!BB38="","",IF('Познавательное развитие'!G38="","",IF('Познавательное развитие'!H38="","",IF('Познавательное развитие'!T38="","",IF('Познавательное развитие'!U38="","",IF('Познавательное развитие'!W38="","",IF('Познавательное развитие'!X38="","",IF('Познавательное развитие'!AB38="","",IF('Познавательное развитие'!AC38="","",IF('Познавательное развитие'!AD38="","",IF('Познавательное развитие'!AE38="","",IF('Познавательное развитие'!AF38="","",IF('Познавательное развитие'!AG38="","",IF('Познавательное развитие'!AI38="","",IF('Познавательное развитие'!AJ38="","",IF('Познавательное развитие'!AK38="","",IF('Познавательное развитие'!AL38="","",IF('Речевое развитие'!Q37="","",IF('Речевое развитие'!R37="","",IF('Речевое развитие'!S37="","",IF('Речевое развитие'!T37="","",IF('Речевое развитие'!U37="","",IF('Художественно-эстетическое разв'!S38="","",IF('Художественно-эстетическое разв'!T38="","",IF('Физическое развитие'!T37="","",IF('Физическое развитие'!U37="","",IF('Физическое развитие'!V37="","",('Социально-коммуникативное разви'!D38+'Социально-коммуникативное разви'!E38+'Социально-коммуникативное разви'!F38+'Социально-коммуникативное разви'!Q38+'Социально-коммуникативное разви'!R38+'Социально-коммуникативное разви'!S38+'Социально-коммуникативное разви'!T38+'Социально-коммуникативное разви'!Y38+'Социально-коммуникативное разви'!Z38+'Социально-коммуникативное разви'!AU38+'Социально-коммуникативное разви'!AZ38+'Социально-коммуникативное разви'!BA38+'Социально-коммуникативное разви'!BB38+'Познавательное развитие'!G38+'Познавательное развитие'!H38+'Познавательное развитие'!T38+'Познавательное развитие'!U38+'Познавательное развитие'!W38+'Познавательное развитие'!X38+'Познавательное развитие'!AB38+'Познавательное развитие'!AC38+'Познавательное развитие'!AD38+'Познавательное развитие'!AE38+'Познавательное развитие'!AF38+'Познавательное развитие'!AG38+'Познавательное развитие'!AI38+'Познавательное развитие'!AJ38+'Познавательное развитие'!AK38+'Познавательное развитие'!AL38+'Речевое развитие'!Q37+'Речевое развитие'!R37+'Речевое развитие'!S37+'Речевое развитие'!T37+'Речевое развитие'!U37+'Художественно-эстетическое разв'!S38+'Художественно-эстетическое разв'!T38+'Физическое развитие'!T37+'Физическое развитие'!U37+'Физическое развитие'!V37)/39)))))))))))))))))))))))))))))))))))))))</f>
        <v/>
      </c>
      <c r="EC37" s="82" t="str">
        <f t="shared" si="6"/>
        <v/>
      </c>
    </row>
    <row r="38" spans="1:133" s="294" customFormat="1" ht="15.75" thickBot="1" x14ac:dyDescent="0.3">
      <c r="A38" s="82">
        <f>список!A36</f>
        <v>35</v>
      </c>
      <c r="B38" s="82" t="str">
        <f>IF(список!B36="","",список!B36)</f>
        <v/>
      </c>
      <c r="C38" s="82">
        <f>IF(список!C36="","",список!C36)</f>
        <v>0</v>
      </c>
      <c r="D38" s="82" t="str">
        <f>IF('Социально-коммуникативное разви'!AA39="","",IF('Социально-коммуникативное разви'!AA39&gt;1.5,"сформирован",IF('Социально-коммуникативное разви'!AA39&lt;0.5,"не сформирован", "в стадии формирования")))</f>
        <v/>
      </c>
      <c r="E38" s="82" t="str">
        <f>IF('Социально-коммуникативное разви'!AB39="","",IF('Социально-коммуникативное разви'!AB39&gt;1.5,"сформирован",IF('Социально-коммуникативное разви'!AB39&lt;0.5,"не сформирован", "в стадии формирования")))</f>
        <v/>
      </c>
      <c r="F38" s="82" t="str">
        <f>IF('Социально-коммуникативное разви'!AC39="","",IF('Социально-коммуникативное разви'!AC39&gt;1.5,"сформирован",IF('Социально-коммуникативное разви'!AC39&lt;0.5,"не сформирован", "в стадии формирования")))</f>
        <v/>
      </c>
      <c r="G38" s="82" t="str">
        <f>IF('Социально-коммуникативное разви'!AD39="","",IF('Социально-коммуникативное разви'!AD39&gt;1.5,"сформирован",IF('Социально-коммуникативное разви'!AD39&lt;0.5,"не сформирован", "в стадии формирования")))</f>
        <v/>
      </c>
      <c r="H38" s="82" t="str">
        <f>IF('Социально-коммуникативное разви'!AE39="","",IF('Социально-коммуникативное разви'!AE39&gt;1.5,"сформирован",IF('Социально-коммуникативное разви'!AE39&lt;0.5,"не сформирован", "в стадии формирования")))</f>
        <v/>
      </c>
      <c r="I38" s="82" t="str">
        <f>IF('Социально-коммуникативное разви'!AF39="","",IF('Социально-коммуникативное разви'!AF39&gt;1.5,"сформирован",IF('Социально-коммуникативное разви'!AF39&lt;0.5,"не сформирован", "в стадии формирования")))</f>
        <v/>
      </c>
      <c r="J38" s="82" t="str">
        <f>IF('Познавательное развитие'!D39="","",IF('Познавательное развитие'!D39&gt;1.5,"сформирован",IF('Познавательное развитие'!D39&lt;0.5,"не сформирован", "в стадии формирования")))</f>
        <v/>
      </c>
      <c r="K38" s="82" t="str">
        <f>IF('Познавательное развитие'!E39="","",IF('Познавательное развитие'!E39&gt;1.5,"сформирован",IF('Познавательное развитие'!E39&lt;0.5,"не сформирован", "в стадии формирования")))</f>
        <v/>
      </c>
      <c r="L38" s="82" t="str">
        <f>IF('Познавательное развитие'!F39="","",IF('Познавательное развитие'!F39&gt;1.5,"сформирован",IF('Познавательное развитие'!F39&lt;0.5,"не сформирован", "в стадии формирования")))</f>
        <v/>
      </c>
      <c r="M38" s="82" t="str">
        <f>IF('Познавательное развитие'!G39="","",IF('Познавательное развитие'!G39&gt;1.5,"сформирован",IF('Познавательное развитие'!G39&lt;0.5,"не сформирован", "в стадии формирования")))</f>
        <v/>
      </c>
      <c r="N38" s="82" t="str">
        <f>IF('Познавательное развитие'!H39="","",IF('Познавательное развитие'!H39&gt;1.5,"сформирован",IF('Познавательное развитие'!H39&lt;0.5,"не сформирован", "в стадии формирования")))</f>
        <v/>
      </c>
      <c r="O38" s="82" t="str">
        <f>IF('Познавательное развитие'!I39="","",IF('Познавательное развитие'!I39&gt;1.5,"сформирован",IF('Познавательное развитие'!I39&lt;0.5,"не сформирован", "в стадии формирования")))</f>
        <v/>
      </c>
      <c r="P38" s="82" t="str">
        <f>IF('Познавательное развитие'!J39="","",IF('Познавательное развитие'!J39&gt;1.5,"сформирован",IF('Познавательное развитие'!J39&lt;0.5,"не сформирован", "в стадии формирования")))</f>
        <v/>
      </c>
      <c r="Q38" s="82" t="str">
        <f>IF('Познавательное развитие'!K39="","",IF('Познавательное развитие'!K39&gt;1.5,"сформирован",IF('Познавательное развитие'!K39&lt;0.5,"не сформирован", "в стадии формирования")))</f>
        <v/>
      </c>
      <c r="R38" s="82" t="str">
        <f>IF('Художественно-эстетическое разв'!D39="","",IF('Художественно-эстетическое разв'!D39&gt;1.5,"сформирован",IF('Художественно-эстетическое разв'!D39&lt;0.5,"не сформирован", "в стадии формирования")))</f>
        <v/>
      </c>
      <c r="S38" s="82" t="str">
        <f>IF('Художественно-эстетическое разв'!E39="","",IF('Художественно-эстетическое разв'!E39&gt;1.5,"сформирован",IF('Художественно-эстетическое разв'!E39&lt;0.5,"не сформирован", "в стадии формирования")))</f>
        <v/>
      </c>
      <c r="T38" s="82" t="str">
        <f>IF('Художественно-эстетическое разв'!F39="","",IF('Художественно-эстетическое разв'!F39&gt;1.5,"сформирован",IF('Художественно-эстетическое разв'!F39&lt;0.5,"не сформирован", "в стадии формирования")))</f>
        <v/>
      </c>
      <c r="U38" s="82" t="str">
        <f>IF('Художественно-эстетическое разв'!G39="","",IF('Художественно-эстетическое разв'!G39&gt;1.5,"сформирован",IF('Художественно-эстетическое разв'!G39&lt;0.5,"не сформирован", "в стадии формирования")))</f>
        <v/>
      </c>
      <c r="V38" s="82" t="str">
        <f>IF('Художественно-эстетическое разв'!H39="","",IF('Художественно-эстетическое разв'!H39&gt;1.5,"сформирован",IF('Художественно-эстетическое разв'!H39&lt;0.5,"не сформирован", "в стадии формирования")))</f>
        <v/>
      </c>
      <c r="W38" s="82" t="str">
        <f>IF('Художественно-эстетическое разв'!I39="","",IF('Художественно-эстетическое разв'!I39&gt;1.5,"сформирован",IF('Художественно-эстетическое разв'!I39&lt;0.5,"не сформирован", "в стадии формирования")))</f>
        <v/>
      </c>
      <c r="X38" s="82" t="str">
        <f>IF('Художественно-эстетическое разв'!J39="","",IF('Художественно-эстетическое разв'!J39&gt;1.5,"сформирован",IF('Художественно-эстетическое разв'!J39&lt;0.5,"не сформирован", "в стадии формирования")))</f>
        <v/>
      </c>
      <c r="Y38" s="82" t="str">
        <f>IF('Физическое развитие'!W38="","",IF('Физическое развитие'!W38&gt;1.5,"сформирован",IF('Физическое развитие'!W38&lt;0.5,"не сформирован", "в стадии формирования")))</f>
        <v/>
      </c>
      <c r="Z38" s="214" t="str">
        <f>IF('Социально-коммуникативное разви'!AA39="","",IF('Социально-коммуникативное разви'!AF39="","",IF('Социально-коммуникативное разви'!AG39="","",IF('Социально-коммуникативное разви'!AH39="","",IF('Социально-коммуникативное разви'!AJ39="","",IF('Социально-коммуникативное разви'!AK39="","",IF('Познавательное развитие'!D39="","",IF('Познавательное развитие'!I39="","",IF('Познавательное развитие'!M39="","",IF('Познавательное развитие'!N39="","",IF('Познавательное развитие'!O39="","",IF('Познавательное развитие'!P39="","",IF('Познавательное развитие'!Q39="","",IF('Познавательное развитие'!Y39="","",IF('Художественно-эстетическое разв'!D39="","",IF('Художественно-эстетическое разв'!G39="","",IF('Художественно-эстетическое разв'!H39="","",IF('Художественно-эстетическое разв'!I39="","",IF('Физическое развитие'!W38="","",IF('Художественно-эстетическое разв'!L39="","",IF('Художественно-эстетическое разв'!M39="","",IF('Художественно-эстетическое разв'!U39="","",('Социально-коммуникативное разви'!AA39+'Социально-коммуникативное разви'!AF39+'Социально-коммуникативное разви'!AG39+'Социально-коммуникативное разви'!AH39+'Социально-коммуникативное разви'!AJ39+'Социально-коммуникативное разви'!AK39+'Познавательное развитие'!D39+'Познавательное развитие'!I39+'Познавательное развитие'!M39+'Познавательное развитие'!N39+'Познавательное развитие'!O39+'Познавательное развитие'!P39+'Познавательное развитие'!Q39+'Познавательное развитие'!Y39+'Художественно-эстетическое разв'!D39+'Художественно-эстетическое разв'!G39+'Художественно-эстетическое разв'!H39+'Художественно-эстетическое разв'!I39+'Художественно-эстетическое разв'!L39+'Художественно-эстетическое разв'!M39+'Художественно-эстетическое разв'!U39+'Физическое развитие'!W38)/22))))))))))))))))))))))</f>
        <v/>
      </c>
      <c r="AA38" s="82" t="str">
        <f t="shared" si="0"/>
        <v/>
      </c>
      <c r="AB38" s="82" t="str">
        <f>IF('Социально-коммуникативное разви'!G39="","",IF('Социально-коммуникативное разви'!G39&gt;1.5,"сформирован",IF('Социально-коммуникативное разви'!G39&lt;0.5,"не сформирован", "в стадии формирования")))</f>
        <v/>
      </c>
      <c r="AC38" s="82" t="str">
        <f>IF('Социально-коммуникативное разви'!H39="","",IF('Социально-коммуникативное разви'!H39&gt;1.5,"сформирован",IF('Социально-коммуникативное разви'!H39&lt;0.5,"не сформирован", "в стадии формирования")))</f>
        <v/>
      </c>
      <c r="AD38" s="82" t="str">
        <f>IF('Социально-коммуникативное разви'!I39="","",IF('Социально-коммуникативное разви'!I39&gt;1.5,"сформирован",IF('Социально-коммуникативное разви'!I39&lt;0.5,"не сформирован", "в стадии формирования")))</f>
        <v/>
      </c>
      <c r="AE38" s="82" t="str">
        <f>IF('Социально-коммуникативное разви'!J39="","",IF('Социально-коммуникативное разви'!J39&gt;1.5,"сформирован",IF('Социально-коммуникативное разви'!J39&lt;0.5,"не сформирован", "в стадии формирования")))</f>
        <v/>
      </c>
      <c r="AF38" s="82" t="str">
        <f>IF('Социально-коммуникативное разви'!K39="","",IF('Социально-коммуникативное разви'!K39&gt;1.5,"сформирован",IF('Социально-коммуникативное разви'!K39&lt;0.5,"не сформирован", "в стадии формирования")))</f>
        <v/>
      </c>
      <c r="AG38" s="82" t="str">
        <f>IF('Социально-коммуникативное разви'!L39="","",IF('Социально-коммуникативное разви'!L39&gt;1.5,"сформирован",IF('Социально-коммуникативное разви'!L39&lt;0.5,"не сформирован", "в стадии формирования")))</f>
        <v/>
      </c>
      <c r="AH38" s="82" t="str">
        <f>IF('Социально-коммуникативное разви'!M39="","",IF('Социально-коммуникативное разви'!M39&gt;1.5,"сформирован",IF('Социально-коммуникативное разви'!M39&lt;0.5,"не сформирован", "в стадии формирования")))</f>
        <v/>
      </c>
      <c r="AI38" s="82" t="str">
        <f>IF('Познавательное развитие'!V39="","",IF('Познавательное развитие'!V39&gt;1.5,"сформирован",IF('Познавательное развитие'!V39&lt;0.5,"не сформирован", "в стадии формирования")))</f>
        <v/>
      </c>
      <c r="AJ38" s="82" t="str">
        <f>IF('Художественно-эстетическое разв'!Z39="","",IF('Художественно-эстетическое разв'!Z39&gt;1.5,"сформирован",IF('Художественно-эстетическое разв'!Z39&lt;0.5,"не сформирован", "в стадии формирования")))</f>
        <v/>
      </c>
      <c r="AK38" s="82" t="str">
        <f>IF('Художественно-эстетическое разв'!AA39="","",IF('Художественно-эстетическое разв'!AA39&gt;1.5,"сформирован",IF('Художественно-эстетическое разв'!AA39&lt;0.5,"не сформирован", "в стадии формирования")))</f>
        <v/>
      </c>
      <c r="AL38" s="295" t="str">
        <f>IF('Социально-коммуникативное разви'!G39="","",IF('Социально-коммуникативное разви'!H39="","",IF('Социально-коммуникативное разви'!I39="","",IF('Социально-коммуникативное разви'!J39="","",IF('Социально-коммуникативное разви'!K39="","",IF('Социально-коммуникативное разви'!L39="","",IF('Социально-коммуникативное разви'!X39="","",IF('Познавательное развитие'!V39="","",IF('Художественно-эстетическое разв'!Z39="","",IF('Художественно-эстетическое разв'!AE39="","",('Социально-коммуникативное разви'!G39+'Социально-коммуникативное разви'!H39+'Социально-коммуникативное разви'!I39+'Социально-коммуникативное разви'!J39+'Социально-коммуникативное разви'!K39+'Социально-коммуникативное разви'!L39+'Социально-коммуникативное разви'!X39+'Познавательное развитие'!V39+'Художественно-эстетическое разв'!Z39+'Художественно-эстетическое разв'!AE39)/10))))))))))</f>
        <v/>
      </c>
      <c r="AM38" s="82" t="str">
        <f t="shared" si="1"/>
        <v/>
      </c>
      <c r="AN38" s="82" t="str">
        <f>IF('Социально-коммуникативное разви'!U39="","",IF('Социально-коммуникативное разви'!U39&gt;1.5,"сформирован",IF('Социально-коммуникативное разви'!U39&lt;0.5,"не сформирован", "в стадии формирования")))</f>
        <v/>
      </c>
      <c r="AO38" s="82" t="str">
        <f>IF('Социально-коммуникативное разви'!V39="","",IF('Социально-коммуникативное разви'!V39&gt;1.5,"сформирован",IF('Социально-коммуникативное разви'!V39&lt;0.5,"не сформирован", "в стадии формирования")))</f>
        <v/>
      </c>
      <c r="AP38" s="82" t="str">
        <f>IF('Социально-коммуникативное разви'!W39="","",IF('Социально-коммуникативное разви'!W39&gt;1.5,"сформирован",IF('Социально-коммуникативное разви'!W39&lt;0.5,"не сформирован", "в стадии формирования")))</f>
        <v/>
      </c>
      <c r="AQ38" s="82" t="str">
        <f>IF('Художественно-эстетическое разв'!Y39="","",IF('Художественно-эстетическое разв'!Y39&gt;1.5,"сформирован",IF('Художественно-эстетическое разв'!Y39&lt;0.5,"не сформирован", "в стадии формирования")))</f>
        <v/>
      </c>
      <c r="AR38" s="82" t="str">
        <f>IF('Художественно-эстетическое разв'!Z39="","",IF('Художественно-эстетическое разв'!Z39&gt;1.5,"сформирован",IF('Художественно-эстетическое разв'!Z39&lt;0.5,"не сформирован", "в стадии формирования")))</f>
        <v/>
      </c>
      <c r="AS38" s="295" t="str">
        <f>IF('Социально-коммуникативное разви'!U39="","",IF('Социально-коммуникативное разви'!V39="","",IF('Социально-коммуникативное разви'!W39="","",IF('Художественно-эстетическое разв'!#REF!="","",IF('Художественно-эстетическое разв'!AC39="","",IF('Художественно-эстетическое разв'!AD39="","",('Социально-коммуникативное разви'!U39+'Социально-коммуникативное разви'!V39+'Социально-коммуникативное разви'!W39+'Художественно-эстетическое разв'!#REF!+'Художественно-эстетическое разв'!AC39+'Художественно-эстетическое разв'!AD39)/6))))))</f>
        <v/>
      </c>
      <c r="AT38" s="82" t="str">
        <f t="shared" si="2"/>
        <v/>
      </c>
      <c r="AU38" s="82" t="str">
        <f>IF('Речевое развитие'!D38="","",IF('Речевое развитие'!D38&gt;1.5,"сформирован",IF('Речевое развитие'!D38&lt;0.5,"не сформирован", "в стадии формирования")))</f>
        <v/>
      </c>
      <c r="AV38" s="82" t="str">
        <f>IF('Речевое развитие'!E38="","",IF('Речевое развитие'!E38&gt;1.5,"сформирован",IF('Речевое развитие'!E38&lt;0.5,"не сформирован", "в стадии формирования")))</f>
        <v/>
      </c>
      <c r="AW38" s="82" t="str">
        <f>IF('Речевое развитие'!F38="","",IF('Речевое развитие'!F38&gt;1.5,"сформирован",IF('Речевое развитие'!F38&lt;0.5,"не сформирован", "в стадии формирования")))</f>
        <v/>
      </c>
      <c r="AX38" s="82" t="str">
        <f>IF('Речевое развитие'!G38="","",IF('Речевое развитие'!G38&gt;1.5,"сформирован",IF('Речевое развитие'!G38&lt;0.5,"не сформирован", "в стадии формирования")))</f>
        <v/>
      </c>
      <c r="AY38" s="82" t="str">
        <f>IF('Речевое развитие'!H38="","",IF('Речевое развитие'!H38&gt;1.5,"сформирован",IF('Речевое развитие'!H38&lt;0.5,"не сформирован", "в стадии формирования")))</f>
        <v/>
      </c>
      <c r="AZ38" s="82" t="str">
        <f>IF('Речевое развитие'!I38="","",IF('Речевое развитие'!I38&gt;1.5,"сформирован",IF('Речевое развитие'!I38&lt;0.5,"не сформирован", "в стадии формирования")))</f>
        <v/>
      </c>
      <c r="BA38" s="82" t="str">
        <f>IF('Речевое развитие'!J38="","",IF('Речевое развитие'!J38&gt;1.5,"сформирован",IF('Речевое развитие'!J38&lt;0.5,"не сформирован", "в стадии формирования")))</f>
        <v/>
      </c>
      <c r="BB38" s="82" t="str">
        <f>IF('Речевое развитие'!K38="","",IF('Речевое развитие'!K38&gt;1.5,"сформирован",IF('Речевое развитие'!K38&lt;0.5,"не сформирован", "в стадии формирования")))</f>
        <v/>
      </c>
      <c r="BC38" s="82" t="str">
        <f>IF('Речевое развитие'!L38="","",IF('Речевое развитие'!L38&gt;1.5,"сформирован",IF('Речевое развитие'!L38&lt;0.5,"не сформирован", "в стадии формирования")))</f>
        <v/>
      </c>
      <c r="BD38" s="82" t="str">
        <f>IF('Речевое развитие'!M38="","",IF('Речевое развитие'!M38&gt;1.5,"сформирован",IF('Речевое развитие'!M38&lt;0.5,"не сформирован", "в стадии формирования")))</f>
        <v/>
      </c>
      <c r="BE38" s="82" t="str">
        <f>IF('Речевое развитие'!N38="","",IF('Речевое развитие'!N38&gt;1.5,"сформирован",IF('Речевое развитие'!N38&lt;0.5,"не сформирован", "в стадии формирования")))</f>
        <v/>
      </c>
      <c r="BF38" s="214" t="str">
        <f>IF('Речевое развитие'!D38="","",IF('Речевое развитие'!E38="","",IF('Речевое развитие'!F38="","",IF('Речевое развитие'!G38="","",IF('Речевое развитие'!H38="","",IF('Речевое развитие'!I38="","",IF('Речевое развитие'!J38="","",IF('Речевое развитие'!K38="","",IF('Речевое развитие'!L38="","",IF('Речевое развитие'!M38="","",IF('Речевое развитие'!N38="","",('Речевое развитие'!D38+'Речевое развитие'!E38+'Речевое развитие'!F38+'Речевое развитие'!G38+'Речевое развитие'!H38+'Речевое развитие'!I38+'Речевое развитие'!J38+'Речевое развитие'!K38+'Речевое развитие'!L38+'Речевое развитие'!M38+'Речевое развитие'!N38)/11)))))))))))</f>
        <v/>
      </c>
      <c r="BG38" s="82" t="str">
        <f t="shared" si="3"/>
        <v/>
      </c>
      <c r="BH38" s="82" t="str">
        <f>IF('Художественно-эстетическое разв'!Y39="","",IF('Художественно-эстетическое разв'!Y39&gt;1.5,"сформирован",IF('Художественно-эстетическое разв'!Y39&lt;0.5,"не сформирован", "в стадии формирования")))</f>
        <v/>
      </c>
      <c r="BI38" s="82" t="str">
        <f>IF('Физическое развитие'!D38="","",IF('Физическое развитие'!D38&gt;1.5,"сформирован",IF('Физическое развитие'!D38&lt;0.5,"не сформирован", "в стадии формирования")))</f>
        <v/>
      </c>
      <c r="BJ38" s="82" t="str">
        <f>IF('Физическое развитие'!E38="","",IF('Физическое развитие'!E38&gt;1.5,"сформирован",IF('Физическое развитие'!E38&lt;0.5,"не сформирован", "в стадии формирования")))</f>
        <v/>
      </c>
      <c r="BK38" s="82" t="str">
        <f>IF('Физическое развитие'!F38="","",IF('Физическое развитие'!F38&gt;1.5,"сформирован",IF('Физическое развитие'!F38&lt;0.5,"не сформирован", "в стадии формирования")))</f>
        <v/>
      </c>
      <c r="BL38" s="82" t="str">
        <f>IF('Физическое развитие'!G38="","",IF('Физическое развитие'!G38&gt;1.5,"сформирован",IF('Физическое развитие'!G38&lt;0.5,"не сформирован", "в стадии формирования")))</f>
        <v/>
      </c>
      <c r="BM38" s="82" t="str">
        <f>IF('Физическое развитие'!H38="","",IF('Физическое развитие'!H38&gt;1.5,"сформирован",IF('Физическое развитие'!H38&lt;0.5,"не сформирован", "в стадии формирования")))</f>
        <v/>
      </c>
      <c r="BN38" s="82" t="str">
        <f>IF('Физическое развитие'!I38="","",IF('Физическое развитие'!I38&gt;1.5,"сформирован",IF('Физическое развитие'!I38&lt;0.5,"не сформирован", "в стадии формирования")))</f>
        <v/>
      </c>
      <c r="BO38" s="82" t="str">
        <f>IF('Физическое развитие'!J38="","",IF('Физическое развитие'!J38&gt;1.5,"сформирован",IF('Физическое развитие'!J38&lt;0.5,"не сформирован", "в стадии формирования")))</f>
        <v/>
      </c>
      <c r="BP38" s="82" t="str">
        <f>IF('Физическое развитие'!K38="","",IF('Физическое развитие'!K38&gt;1.5,"сформирован",IF('Физическое развитие'!K38&lt;0.5,"не сформирован", "в стадии формирования")))</f>
        <v/>
      </c>
      <c r="BQ38" s="82" t="str">
        <f>IF('Физическое развитие'!L38="","",IF('Физическое развитие'!L38&gt;1.5,"сформирован",IF('Физическое развитие'!L38&lt;0.5,"не сформирован", "в стадии формирования")))</f>
        <v/>
      </c>
      <c r="BR38" s="82" t="str">
        <f>IF('Физическое развитие'!M38="","",IF('Физическое развитие'!M38&gt;1.5,"сформирован",IF('Физическое развитие'!M38&lt;0.5,"не сформирован", "в стадии формирования")))</f>
        <v/>
      </c>
      <c r="BS38" s="82" t="str">
        <f>IF('Физическое развитие'!N38="","",IF('Физическое развитие'!N38&gt;1.5,"сформирован",IF('Физическое развитие'!N38&lt;0.5,"не сформирован", "в стадии формирования")))</f>
        <v/>
      </c>
      <c r="BT38" s="82" t="str">
        <f>IF('Физическое развитие'!O38="","",IF('Физическое развитие'!O38&gt;1.5,"сформирован",IF('Физическое развитие'!O38&lt;0.5,"не сформирован", "в стадии формирования")))</f>
        <v/>
      </c>
      <c r="BU38" s="82" t="str">
        <f>IF('Физическое развитие'!P38="","",IF('Физическое развитие'!P38&gt;1.5,"сформирован",IF('Физическое развитие'!P38&lt;0.5,"не сформирован", "в стадии формирования")))</f>
        <v/>
      </c>
      <c r="BV38" s="295" t="str">
        <f>IF('Художественно-эстетическое разв'!Y39="","",IF('Физическое развитие'!D38="","",IF('Физическое развитие'!E38="","",IF('Физическое развитие'!F38="","",IF('Физическое развитие'!H38="","",IF('Физическое развитие'!I38="","",IF('Физическое развитие'!J38="","",IF('Физическое развитие'!L38="","",IF('Физическое развитие'!M38="","",IF('Физическое развитие'!G38="","",IF('Физическое развитие'!N38="","",IF('Физическое развитие'!O38="","",IF('Физическое развитие'!P38="","",IF('Физическое развитие'!Q38="","",('Художественно-эстетическое разв'!Y39+'Физическое развитие'!D38+'Физическое развитие'!E38+'Физическое развитие'!F38+'Физическое развитие'!H38+'Физическое развитие'!I38+'Физическое развитие'!J38+'Физическое развитие'!L38+'Физическое развитие'!M38+'Физическое развитие'!G38+'Физическое развитие'!N38+'Физическое развитие'!O38+'Физическое развитие'!P38+'Физическое развитие'!Q38)/14))))))))))))))</f>
        <v/>
      </c>
      <c r="BW38" s="82" t="str">
        <f t="shared" si="4"/>
        <v/>
      </c>
      <c r="BX38" s="82" t="str">
        <f>IF('Социально-коммуникативное разви'!M39="","",IF('Социально-коммуникативное разви'!M39&gt;1.5,"сформирован",IF('Социально-коммуникативное разви'!M39&lt;0.5,"не сформирован", "в стадии формирования")))</f>
        <v/>
      </c>
      <c r="BY38" s="82" t="str">
        <f>IF('Социально-коммуникативное разви'!N39="","",IF('Социально-коммуникативное разви'!N39&gt;1.5,"сформирован",IF('Социально-коммуникативное разви'!N39&lt;0.5,"не сформирован", "в стадии формирования")))</f>
        <v/>
      </c>
      <c r="BZ38" s="82" t="str">
        <f>IF('Социально-коммуникативное разви'!O39="","",IF('Социально-коммуникативное разви'!O39&gt;1.5,"сформирован",IF('Социально-коммуникативное разви'!O39&lt;0.5,"не сформирован", "в стадии формирования")))</f>
        <v/>
      </c>
      <c r="CA38" s="82" t="str">
        <f>IF('Социально-коммуникативное разви'!P39="","",IF('Социально-коммуникативное разви'!P39&gt;1.5,"сформирован",IF('Социально-коммуникативное разви'!P39&lt;0.5,"не сформирован", "в стадии формирования")))</f>
        <v/>
      </c>
      <c r="CB38" s="82" t="str">
        <f>IF('Социально-коммуникативное разви'!Q39="","",IF('Социально-коммуникативное разви'!Q39&gt;1.5,"сформирован",IF('Социально-коммуникативное разви'!Q39&lt;0.5,"не сформирован", "в стадии формирования")))</f>
        <v/>
      </c>
      <c r="CC38" s="82" t="str">
        <f>IF('Социально-коммуникативное разви'!R39="","",IF('Социально-коммуникативное разви'!R39&gt;1.5,"сформирован",IF('Социально-коммуникативное разви'!R39&lt;0.5,"не сформирован", "в стадии формирования")))</f>
        <v/>
      </c>
      <c r="CD38" s="82" t="str">
        <f>IF('Социально-коммуникативное разви'!S39="","",IF('Социально-коммуникативное разви'!S39&gt;1.5,"сформирован",IF('Социально-коммуникативное разви'!S39&lt;0.5,"не сформирован", "в стадии формирования")))</f>
        <v/>
      </c>
      <c r="CE38" s="82" t="str">
        <f>IF('Социально-коммуникативное разви'!T39="","",IF('Социально-коммуникативное разви'!T39&gt;1.5,"сформирован",IF('Социально-коммуникативное разви'!T39&lt;0.5,"не сформирован", "в стадии формирования")))</f>
        <v/>
      </c>
      <c r="CF38" s="82" t="str">
        <f>IF('Социально-коммуникативное разви'!U39="","",IF('Социально-коммуникативное разви'!U39&gt;1.5,"сформирован",IF('Социально-коммуникативное разви'!U39&lt;0.5,"не сформирован", "в стадии формирования")))</f>
        <v/>
      </c>
      <c r="CG38" s="82" t="str">
        <f>IF('Социально-коммуникативное разви'!V39="","",IF('Социально-коммуникативное разви'!V39&gt;1.5,"сформирован",IF('Социально-коммуникативное разви'!V39&lt;0.5,"не сформирован", "в стадии формирования")))</f>
        <v/>
      </c>
      <c r="CH38" s="82" t="str">
        <f>IF('Социально-коммуникативное разви'!W39="","",IF('Социально-коммуникативное разви'!W39&gt;1.5,"сформирован",IF('Социально-коммуникативное разви'!W39&lt;0.5,"не сформирован", "в стадии формирования")))</f>
        <v/>
      </c>
      <c r="CI38" s="82" t="str">
        <f>IF('Социально-коммуникативное разви'!X39="","",IF('Социально-коммуникативное разви'!X39&gt;1.5,"сформирован",IF('Социально-коммуникативное разви'!X39&lt;0.5,"не сформирован", "в стадии формирования")))</f>
        <v/>
      </c>
      <c r="CJ38" s="82" t="str">
        <f>IF('Социально-коммуникативное разви'!Y39="","",IF('Социально-коммуникативное разви'!Y39&gt;1.5,"сформирован",IF('Социально-коммуникативное разви'!Y39&lt;0.5,"не сформирован", "в стадии формирования")))</f>
        <v/>
      </c>
      <c r="CK38" s="82" t="str">
        <f>IF('Социально-коммуникативное разви'!Z39="","",IF('Социально-коммуникативное разви'!Z39&gt;1.5,"сформирован",IF('Социально-коммуникативное разви'!Z39&lt;0.5,"не сформирован", "в стадии формирования")))</f>
        <v/>
      </c>
      <c r="CL38" s="82" t="str">
        <f>IF('Физическое развитие'!K38="","",IF('Физическое развитие'!K38&gt;1.5,"сформирован",IF('Физическое развитие'!K38&lt;0.5,"не сформирован", "в стадии формирования")))</f>
        <v/>
      </c>
      <c r="CM38" s="214" t="str">
        <f>IF('Социально-коммуникативное разви'!M39="","",IF('Социально-коммуникативное разви'!N39="","",IF('Социально-коммуникативное разви'!AI39="","",IF('Социально-коммуникативное разви'!AN39="","",IF('Социально-коммуникативное разви'!AO39="","",IF('Социально-коммуникативное разви'!AP39="","",IF('Социально-коммуникативное разви'!AQ39="","",IF('Социально-коммуникативное разви'!AR39="","",IF('Социально-коммуникативное разви'!AS39="","",IF('Социально-коммуникативное разви'!AT39="","",IF('Социально-коммуникативное разви'!AV39="","",IF('Социально-коммуникативное разви'!AW39="","",IF('Социально-коммуникативное разви'!AX39="","",IF('Социально-коммуникативное разви'!AY39="","",IF('Физическое развитие'!K38="","",('Социально-коммуникативное разви'!M39+'Социально-коммуникативное разви'!N39+'Социально-коммуникативное разви'!AI39+'Социально-коммуникативное разви'!AN39+'Социально-коммуникативное разви'!AO39+'Социально-коммуникативное разви'!AP39+'Социально-коммуникативное разви'!AQ39+'Социально-коммуникативное разви'!AR39+'Социально-коммуникативное разви'!AS39+'Социально-коммуникативное разви'!AT39+'Социально-коммуникативное разви'!AV39+'Социально-коммуникативное разви'!AW39+'Социально-коммуникативное разви'!AX39+'Социально-коммуникативное разви'!AY39+'Физическое развитие'!K38)/15)))))))))))))))</f>
        <v/>
      </c>
      <c r="CN38" s="82" t="str">
        <f t="shared" si="5"/>
        <v/>
      </c>
      <c r="CO38" s="82" t="str">
        <f>IF('Социально-коммуникативное разви'!D39="","",IF('Социально-коммуникативное разви'!D39&gt;1.5,"сформирован",IF('Социально-коммуникативное разви'!D39&lt;0.5,"не сформирован", "в стадии формирования")))</f>
        <v/>
      </c>
      <c r="CP38" s="82" t="str">
        <f>IF('Социально-коммуникативное разви'!E39="","",IF('Социально-коммуникативное разви'!E39&gt;1.5,"сформирован",IF('Социально-коммуникативное разви'!E39&lt;0.5,"не сформирован", "в стадии формирования")))</f>
        <v/>
      </c>
      <c r="CQ38" s="82" t="str">
        <f>IF('Социально-коммуникативное разви'!F39="","",IF('Социально-коммуникативное разви'!F39&gt;1.5,"сформирован",IF('Социально-коммуникативное разви'!F39&lt;0.5,"не сформирован", "в стадии формирования")))</f>
        <v/>
      </c>
      <c r="CR38" s="82" t="str">
        <f>IF('Социально-коммуникативное разви'!Q39="","",IF('Социально-коммуникативное разви'!Q39&gt;1.5,"сформирован",IF('Социально-коммуникативное разви'!Q39&lt;0.5,"не сформирован", "в стадии формирования")))</f>
        <v/>
      </c>
      <c r="CS38" s="82" t="str">
        <f>IF('Социально-коммуникативное разви'!R39="","",IF('Социально-коммуникативное разви'!R39&gt;1.5,"сформирован",IF('Социально-коммуникативное разви'!R39&lt;0.5,"не сформирован", "в стадии формирования")))</f>
        <v/>
      </c>
      <c r="CT38" s="82" t="str">
        <f>IF('Социально-коммуникативное разви'!S39="","",IF('Социально-коммуникативное разви'!S39&gt;1.5,"сформирован",IF('Социально-коммуникативное разви'!S39&lt;0.5,"не сформирован", "в стадии формирования")))</f>
        <v/>
      </c>
      <c r="CU38" s="82" t="str">
        <f>IF('Социально-коммуникативное разви'!T39="","",IF('Социально-коммуникативное разви'!T39&gt;1.5,"сформирован",IF('Социально-коммуникативное разви'!T39&lt;0.5,"не сформирован", "в стадии формирования")))</f>
        <v/>
      </c>
      <c r="CV38" s="82" t="str">
        <f>IF('Социально-коммуникативное разви'!Y39="","",IF('Социально-коммуникативное разви'!Y39&gt;1.5,"сформирован",IF('Социально-коммуникативное разви'!Y39&lt;0.5,"не сформирован", "в стадии формирования")))</f>
        <v/>
      </c>
      <c r="CW38" s="82" t="str">
        <f>IF('Социально-коммуникативное разви'!Z39="","",IF('Социально-коммуникативное разви'!Z39&gt;1.5,"сформирован",IF('Социально-коммуникативное разви'!Z39&lt;0.5,"не сформирован", "в стадии формирования")))</f>
        <v/>
      </c>
      <c r="CX38" s="82" t="str">
        <f>IF('Социально-коммуникативное разви'!AU39="","",IF('Социально-коммуникативное разви'!AU39&gt;1.5,"сформирован",IF('Социально-коммуникативное разви'!AU39&lt;0.5,"не сформирован", "в стадии формирования")))</f>
        <v/>
      </c>
      <c r="CY38" s="82" t="str">
        <f>IF('Социально-коммуникативное разви'!AZ39="","",IF('Социально-коммуникативное разви'!AZ39&gt;1.5,"сформирован",IF('Социально-коммуникативное разви'!AZ39&lt;0.5,"не сформирован", "в стадии формирования")))</f>
        <v/>
      </c>
      <c r="CZ38" s="82" t="str">
        <f>IF('Социально-коммуникативное разви'!BA39="","",IF('Социально-коммуникативное разви'!BA39&gt;1.5,"сформирован",IF('Социально-коммуникативное разви'!BA39&lt;0.5,"не сформирован", "в стадии формирования")))</f>
        <v/>
      </c>
      <c r="DA38" s="82" t="str">
        <f>IF('Социально-коммуникативное разви'!BB39="","",IF('Социально-коммуникативное разви'!BB39&gt;1.5,"сформирован",IF('Социально-коммуникативное разви'!BB39&lt;0.5,"не сформирован", "в стадии формирования")))</f>
        <v/>
      </c>
      <c r="DB38" s="82" t="str">
        <f>IF('Познавательное развитие'!G39="","",IF('Познавательное развитие'!G39&gt;1.5,"сформирован",IF('Познавательное развитие'!G39&lt;0.5,"не сформирован", "в стадии формирования")))</f>
        <v/>
      </c>
      <c r="DC38" s="82" t="str">
        <f>IF('Познавательное развитие'!H39="","",IF('Познавательное развитие'!H39&gt;1.5,"сформирован",IF('Познавательное развитие'!H39&lt;0.5,"не сформирован", "в стадии формирования")))</f>
        <v/>
      </c>
      <c r="DD38" s="82" t="str">
        <f>IF('Познавательное развитие'!T39="","",IF('Познавательное развитие'!T39&gt;1.5,"сформирован",IF('Познавательное развитие'!T39&lt;0.5,"не сформирован", "в стадии формирования")))</f>
        <v/>
      </c>
      <c r="DE38" s="82" t="str">
        <f>IF('Познавательное развитие'!U39="","",IF('Познавательное развитие'!U39&gt;1.5,"сформирован",IF('Познавательное развитие'!U39&lt;0.5,"не сформирован", "в стадии формирования")))</f>
        <v/>
      </c>
      <c r="DF38" s="82" t="str">
        <f>IF('Познавательное развитие'!W39="","",IF('Познавательное развитие'!W39&gt;1.5,"сформирован",IF('Познавательное развитие'!W39&lt;0.5,"не сформирован", "в стадии формирования")))</f>
        <v/>
      </c>
      <c r="DG38" s="82" t="str">
        <f>IF('Познавательное развитие'!X39="","",IF('Познавательное развитие'!X39&gt;1.5,"сформирован",IF('Познавательное развитие'!X39&lt;0.5,"не сформирован", "в стадии формирования")))</f>
        <v/>
      </c>
      <c r="DH38" s="82" t="str">
        <f>IF('Познавательное развитие'!AB39="","",IF('Познавательное развитие'!AB39&gt;1.5,"сформирован",IF('Познавательное развитие'!AB39&lt;0.5,"не сформирован", "в стадии формирования")))</f>
        <v/>
      </c>
      <c r="DI38" s="82" t="str">
        <f>IF('Познавательное развитие'!AC39="","",IF('Познавательное развитие'!AC39&gt;1.5,"сформирован",IF('Познавательное развитие'!AC39&lt;0.5,"не сформирован", "в стадии формирования")))</f>
        <v/>
      </c>
      <c r="DJ38" s="82" t="str">
        <f>IF('Познавательное развитие'!AD39="","",IF('Познавательное развитие'!AD39&gt;1.5,"сформирован",IF('Познавательное развитие'!AD39&lt;0.5,"не сформирован", "в стадии формирования")))</f>
        <v/>
      </c>
      <c r="DK38" s="82" t="str">
        <f>IF('Познавательное развитие'!AE39="","",IF('Познавательное развитие'!AE39&gt;1.5,"сформирован",IF('Познавательное развитие'!AE39&lt;0.5,"не сформирован", "в стадии формирования")))</f>
        <v/>
      </c>
      <c r="DL38" s="82" t="str">
        <f>IF('Познавательное развитие'!AF39="","",IF('Познавательное развитие'!AF39&gt;1.5,"сформирован",IF('Познавательное развитие'!AF39&lt;0.5,"не сформирован", "в стадии формирования")))</f>
        <v/>
      </c>
      <c r="DM38" s="82" t="str">
        <f>IF('Познавательное развитие'!AG39="","",IF('Познавательное развитие'!AG39&gt;1.5,"сформирован",IF('Познавательное развитие'!AG39&lt;0.5,"не сформирован", "в стадии формирования")))</f>
        <v/>
      </c>
      <c r="DN38" s="82" t="str">
        <f>IF('Познавательное развитие'!AI39="","",IF('Познавательное развитие'!AI39&gt;1.5,"сформирован",IF('Познавательное развитие'!AI39&lt;0.5,"не сформирован", "в стадии формирования")))</f>
        <v/>
      </c>
      <c r="DO38" s="82" t="str">
        <f>IF('Познавательное развитие'!AJ39="","",IF('Познавательное развитие'!AJ39&gt;1.5,"сформирован",IF('Познавательное развитие'!AJ39&lt;0.5,"не сформирован", "в стадии формирования")))</f>
        <v/>
      </c>
      <c r="DP38" s="82" t="str">
        <f>IF('Познавательное развитие'!AK39="","",IF('Познавательное развитие'!AK39&gt;1.5,"сформирован",IF('Познавательное развитие'!AK39&lt;0.5,"не сформирован", "в стадии формирования")))</f>
        <v/>
      </c>
      <c r="DQ38" s="82" t="str">
        <f>IF('Познавательное развитие'!AL39="","",IF('Познавательное развитие'!AL39&gt;1.5,"сформирован",IF('Познавательное развитие'!AL39&lt;0.5,"не сформирован", "в стадии формирования")))</f>
        <v/>
      </c>
      <c r="DR38" s="82" t="str">
        <f>IF('Речевое развитие'!Q38="","",IF('Речевое развитие'!Q38&gt;1.5,"сформирован",IF('Речевое развитие'!Q38&lt;0.5,"не сформирован", "в стадии формирования")))</f>
        <v/>
      </c>
      <c r="DS38" s="82" t="str">
        <f>IF('Речевое развитие'!R38="","",IF('Речевое развитие'!R38&gt;1.5,"сформирован",IF('Речевое развитие'!R38&lt;0.5,"не сформирован", "в стадии формирования")))</f>
        <v/>
      </c>
      <c r="DT38" s="82" t="str">
        <f>IF('Речевое развитие'!S38="","",IF('Речевое развитие'!S38&gt;1.5,"сформирован",IF('Речевое развитие'!S38&lt;0.5,"не сформирован", "в стадии формирования")))</f>
        <v/>
      </c>
      <c r="DU38" s="82" t="str">
        <f>IF('Речевое развитие'!T38="","",IF('Речевое развитие'!T38&gt;1.5,"сформирован",IF('Речевое развитие'!T38&lt;0.5,"не сформирован", "в стадии формирования")))</f>
        <v/>
      </c>
      <c r="DV38" s="82" t="str">
        <f>IF('Речевое развитие'!U38="","",IF('Речевое развитие'!U38&gt;1.5,"сформирован",IF('Речевое развитие'!U38&lt;0.5,"не сформирован", "в стадии формирования")))</f>
        <v/>
      </c>
      <c r="DW38" s="82" t="str">
        <f>IF('Художественно-эстетическое разв'!S39="","",IF('Художественно-эстетическое разв'!S39&gt;1.5,"сформирован",IF('Художественно-эстетическое разв'!S39&lt;0.5,"не сформирован", "в стадии формирования")))</f>
        <v/>
      </c>
      <c r="DX38" s="82" t="str">
        <f>IF('Художественно-эстетическое разв'!T39="","",IF('Художественно-эстетическое разв'!T39&gt;1.5,"сформирован",IF('Художественно-эстетическое разв'!T39&lt;0.5,"не сформирован", "в стадии формирования")))</f>
        <v/>
      </c>
      <c r="DY38" s="82" t="str">
        <f>IF('Физическое развитие'!T38="","",IF('Физическое развитие'!T38&gt;1.5,"сформирован",IF('Физическое развитие'!T38&lt;0.5,"не сформирован", "в стадии формирования")))</f>
        <v/>
      </c>
      <c r="DZ38" s="82" t="str">
        <f>IF('Физическое развитие'!U38="","",IF('Физическое развитие'!U38&gt;1.5,"сформирован",IF('Физическое развитие'!U38&lt;0.5,"не сформирован", "в стадии формирования")))</f>
        <v/>
      </c>
      <c r="EA38" s="82" t="str">
        <f>IF('Физическое развитие'!V38="","",IF('Физическое развитие'!V38&gt;1.5,"сформирован",IF('Физическое развитие'!V38&lt;0.5,"не сформирован", "в стадии формирования")))</f>
        <v/>
      </c>
      <c r="EB38" s="214" t="str">
        <f>IF('Социально-коммуникативное разви'!D39="","",IF('Социально-коммуникативное разви'!E39="","",IF('Социально-коммуникативное разви'!F39="","",IF('Социально-коммуникативное разви'!Q39="","",IF('Социально-коммуникативное разви'!R39="","",IF('Социально-коммуникативное разви'!S39="","",IF('Социально-коммуникативное разви'!T39="","",IF('Социально-коммуникативное разви'!Y39="","",IF('Социально-коммуникативное разви'!Z39="","",IF('Социально-коммуникативное разви'!AU39="","",IF('Социально-коммуникативное разви'!AZ39="","",IF('Социально-коммуникативное разви'!BA39="","",IF('Социально-коммуникативное разви'!BB39="","",IF('Познавательное развитие'!G39="","",IF('Познавательное развитие'!H39="","",IF('Познавательное развитие'!T39="","",IF('Познавательное развитие'!U39="","",IF('Познавательное развитие'!W39="","",IF('Познавательное развитие'!X39="","",IF('Познавательное развитие'!AB39="","",IF('Познавательное развитие'!AC39="","",IF('Познавательное развитие'!AD39="","",IF('Познавательное развитие'!AE39="","",IF('Познавательное развитие'!AF39="","",IF('Познавательное развитие'!AG39="","",IF('Познавательное развитие'!AI39="","",IF('Познавательное развитие'!AJ39="","",IF('Познавательное развитие'!AK39="","",IF('Познавательное развитие'!AL39="","",IF('Речевое развитие'!Q38="","",IF('Речевое развитие'!R38="","",IF('Речевое развитие'!S38="","",IF('Речевое развитие'!T38="","",IF('Речевое развитие'!U38="","",IF('Художественно-эстетическое разв'!S39="","",IF('Художественно-эстетическое разв'!T39="","",IF('Физическое развитие'!T38="","",IF('Физическое развитие'!U38="","",IF('Физическое развитие'!V38="","",('Социально-коммуникативное разви'!D39+'Социально-коммуникативное разви'!E39+'Социально-коммуникативное разви'!F39+'Социально-коммуникативное разви'!Q39+'Социально-коммуникативное разви'!R39+'Социально-коммуникативное разви'!S39+'Социально-коммуникативное разви'!T39+'Социально-коммуникативное разви'!Y39+'Социально-коммуникативное разви'!Z39+'Социально-коммуникативное разви'!AU39+'Социально-коммуникативное разви'!AZ39+'Социально-коммуникативное разви'!BA39+'Социально-коммуникативное разви'!BB39+'Познавательное развитие'!G39+'Познавательное развитие'!H39+'Познавательное развитие'!T39+'Познавательное развитие'!U39+'Познавательное развитие'!W39+'Познавательное развитие'!X39+'Познавательное развитие'!AB39+'Познавательное развитие'!AC39+'Познавательное развитие'!AD39+'Познавательное развитие'!AE39+'Познавательное развитие'!AF39+'Познавательное развитие'!AG39+'Познавательное развитие'!AI39+'Познавательное развитие'!AJ39+'Познавательное развитие'!AK39+'Познавательное развитие'!AL39+'Речевое развитие'!Q38+'Речевое развитие'!R38+'Речевое развитие'!S38+'Речевое развитие'!T38+'Речевое развитие'!U38+'Художественно-эстетическое разв'!S39+'Художественно-эстетическое разв'!T39+'Физическое развитие'!T38+'Физическое развитие'!U38+'Физическое развитие'!V38)/39)))))))))))))))))))))))))))))))))))))))</f>
        <v/>
      </c>
      <c r="EC38" s="82" t="str">
        <f t="shared" si="6"/>
        <v/>
      </c>
    </row>
    <row r="39" spans="1:133" s="85" customFormat="1" x14ac:dyDescent="0.25">
      <c r="X39" s="82" t="str">
        <f>IF('Художественно-эстетическое разв'!J40="","",IF('Художественно-эстетическое разв'!J40&gt;1.5,"сформирован",IF('Художественно-эстетическое разв'!J40&lt;0.5,"не сформирован", "в стадии формирования")))</f>
        <v/>
      </c>
      <c r="Z39" s="214" t="str">
        <f>IF('Социально-коммуникативное разви'!AA40="","",IF('Социально-коммуникативное разви'!AF40="","",IF('Социально-коммуникативное разви'!AG40="","",IF('Социально-коммуникативное разви'!AH40="","",IF('Социально-коммуникативное разви'!AJ40="","",IF('Социально-коммуникативное разви'!AK40="","",IF('Познавательное развитие'!D40="","",IF('Познавательное развитие'!I40="","",IF('Познавательное развитие'!M40="","",IF('Познавательное развитие'!N40="","",IF('Познавательное развитие'!O40="","",IF('Познавательное развитие'!P40="","",IF('Познавательное развитие'!Q40="","",IF('Познавательное развитие'!Y40="","",IF('Художественно-эстетическое разв'!D40="","",IF('Художественно-эстетическое разв'!G40="","",IF('Художественно-эстетическое разв'!H40="","",IF('Художественно-эстетическое разв'!I40="","",IF('Физическое развитие'!W39="","",IF('Художественно-эстетическое разв'!L40="","",IF('Художественно-эстетическое разв'!M40="","",IF('Художественно-эстетическое разв'!U40="","",('Социально-коммуникативное разви'!AA40+'Социально-коммуникативное разви'!AF40+'Социально-коммуникативное разви'!AG40+'Социально-коммуникативное разви'!AH40+'Социально-коммуникативное разви'!AJ40+'Социально-коммуникативное разви'!AK40+'Познавательное развитие'!D40+'Познавательное развитие'!I40+'Познавательное развитие'!M40+'Познавательное развитие'!N40+'Познавательное развитие'!O40+'Познавательное развитие'!P40+'Познавательное развитие'!Q40+'Познавательное развитие'!Y40+'Художественно-эстетическое разв'!D40+'Художественно-эстетическое разв'!G40+'Художественно-эстетическое разв'!H40+'Художественно-эстетическое разв'!I40+'Художественно-эстетическое разв'!L40+'Художественно-эстетическое разв'!M40+'Художественно-эстетическое разв'!U40+'Физическое развитие'!W39)/22))))))))))))))))))))))</f>
        <v/>
      </c>
      <c r="AU39" s="82" t="str">
        <f>IF('Речевое развитие'!D39="","",IF('Речевое развитие'!D39&gt;1.5,"сформирован",IF('Речевое развитие'!D39&lt;0.5,"не сформирован", "в стадии формирования")))</f>
        <v/>
      </c>
      <c r="BF39" s="214" t="str">
        <f>IF('Речевое развитие'!D39="","",IF('Речевое развитие'!E39="","",IF('Речевое развитие'!F39="","",IF('Речевое развитие'!G39="","",IF('Речевое развитие'!H39="","",IF('Речевое развитие'!I39="","",IF('Речевое развитие'!J39="","",IF('Речевое развитие'!K39="","",IF('Речевое развитие'!L39="","",IF('Речевое развитие'!M39="","",IF('Речевое развитие'!N39="","",('Речевое развитие'!D39+'Речевое развитие'!E39+'Речевое развитие'!F39+'Речевое развитие'!G39+'Речевое развитие'!H39+'Речевое развитие'!I39+'Речевое развитие'!J39+'Речевое развитие'!K39+'Речевое развитие'!L39+'Речевое развитие'!M39+'Речевое развитие'!N39)/11)))))))))))</f>
        <v/>
      </c>
      <c r="BG39" s="82" t="str">
        <f t="shared" si="3"/>
        <v/>
      </c>
      <c r="CR39" s="82" t="str">
        <f>IF('Социально-коммуникативное разви'!Q40="","",IF('Социально-коммуникативное разви'!Q40&gt;1.5,"сформирован",IF('Социально-коммуникативное разви'!Q40&lt;0.5,"не сформирован", "в стадии формирования")))</f>
        <v/>
      </c>
      <c r="CS39" s="82" t="str">
        <f>IF('Социально-коммуникативное разви'!R40="","",IF('Социально-коммуникативное разви'!R40&gt;1.5,"сформирован",IF('Социально-коммуникативное разви'!R40&lt;0.5,"не сформирован", "в стадии формирования")))</f>
        <v/>
      </c>
      <c r="CT39" s="82" t="str">
        <f>IF('Социально-коммуникативное разви'!S40="","",IF('Социально-коммуникативное разви'!S40&gt;1.5,"сформирован",IF('Социально-коммуникативное разви'!S40&lt;0.5,"не сформирован", "в стадии формирования")))</f>
        <v/>
      </c>
      <c r="CU39" s="82" t="str">
        <f>IF('Социально-коммуникативное разви'!T40="","",IF('Социально-коммуникативное разви'!T40&gt;1.5,"сформирован",IF('Социально-коммуникативное разви'!T40&lt;0.5,"не сформирован", "в стадии формирования")))</f>
        <v/>
      </c>
      <c r="CV39" s="82" t="str">
        <f>IF('Социально-коммуникативное разви'!Y40="","",IF('Социально-коммуникативное разви'!Y40&gt;1.5,"сформирован",IF('Социально-коммуникативное разви'!Y40&lt;0.5,"не сформирован", "в стадии формирования")))</f>
        <v/>
      </c>
      <c r="CW39" s="82" t="str">
        <f>IF('Социально-коммуникативное разви'!Z40="","",IF('Социально-коммуникативное разви'!Z40&gt;1.5,"сформирован",IF('Социально-коммуникативное разви'!Z40&lt;0.5,"не сформирован", "в стадии формирования")))</f>
        <v/>
      </c>
      <c r="CX39" s="82" t="str">
        <f>IF('Социально-коммуникативное разви'!AU40="","",IF('Социально-коммуникативное разви'!AU40&gt;1.5,"сформирован",IF('Социально-коммуникативное разви'!AU40&lt;0.5,"не сформирован", "в стадии формирования")))</f>
        <v/>
      </c>
      <c r="CY39" s="82" t="str">
        <f>IF('Социально-коммуникативное разви'!AZ40="","",IF('Социально-коммуникативное разви'!AZ40&gt;1.5,"сформирован",IF('Социально-коммуникативное разви'!AZ40&lt;0.5,"не сформирован", "в стадии формирования")))</f>
        <v/>
      </c>
      <c r="CZ39" s="82" t="str">
        <f>IF('Социально-коммуникативное разви'!BA40="","",IF('Социально-коммуникативное разви'!BA40&gt;1.5,"сформирован",IF('Социально-коммуникативное разви'!BA40&lt;0.5,"не сформирован", "в стадии формирования")))</f>
        <v/>
      </c>
      <c r="DA39" s="82" t="str">
        <f>IF('Социально-коммуникативное разви'!BB40="","",IF('Социально-коммуникативное разви'!BB40&gt;1.5,"сформирован",IF('Социально-коммуникативное разви'!BB40&lt;0.5,"не сформирован", "в стадии формирования")))</f>
        <v/>
      </c>
      <c r="DB39" s="82" t="str">
        <f>IF('Познавательное развитие'!G40="","",IF('Познавательное развитие'!G40&gt;1.5,"сформирован",IF('Познавательное развитие'!G40&lt;0.5,"не сформирован", "в стадии формирования")))</f>
        <v/>
      </c>
      <c r="DC39" s="82" t="str">
        <f>IF('Познавательное развитие'!H40="","",IF('Познавательное развитие'!H40&gt;1.5,"сформирован",IF('Познавательное развитие'!H40&lt;0.5,"не сформирован", "в стадии формирования")))</f>
        <v/>
      </c>
      <c r="DD39" s="82" t="str">
        <f>IF('Познавательное развитие'!T40="","",IF('Познавательное развитие'!T40&gt;1.5,"сформирован",IF('Познавательное развитие'!T40&lt;0.5,"не сформирован", "в стадии формирования")))</f>
        <v/>
      </c>
      <c r="DE39" s="82" t="str">
        <f>IF('Познавательное развитие'!U40="","",IF('Познавательное развитие'!U40&gt;1.5,"сформирован",IF('Познавательное развитие'!U40&lt;0.5,"не сформирован", "в стадии формирования")))</f>
        <v/>
      </c>
      <c r="DF39" s="82" t="str">
        <f>IF('Познавательное развитие'!W40="","",IF('Познавательное развитие'!W40&gt;1.5,"сформирован",IF('Познавательное развитие'!W40&lt;0.5,"не сформирован", "в стадии формирования")))</f>
        <v/>
      </c>
      <c r="DG39" s="82" t="str">
        <f>IF('Познавательное развитие'!X40="","",IF('Познавательное развитие'!X40&gt;1.5,"сформирован",IF('Познавательное развитие'!X40&lt;0.5,"не сформирован", "в стадии формирования")))</f>
        <v/>
      </c>
      <c r="DN39" s="82" t="str">
        <f>IF('Познавательное развитие'!AI40="","",IF('Познавательное развитие'!AI40&gt;1.5,"сформирован",IF('Познавательное развитие'!AI40&lt;0.5,"не сформирован", "в стадии формирования")))</f>
        <v/>
      </c>
      <c r="DR39" s="82" t="str">
        <f>IF('Речевое развитие'!Q39="","",IF('Речевое развитие'!Q39&gt;1.5,"сформирован",IF('Речевое развитие'!Q39&lt;0.5,"не сформирован", "в стадии формирования")))</f>
        <v/>
      </c>
      <c r="EB39" s="214" t="str">
        <f>IF('Социально-коммуникативное разви'!D40="","",IF('Социально-коммуникативное разви'!E40="","",IF('Социально-коммуникативное разви'!F40="","",IF('Социально-коммуникативное разви'!Q40="","",IF('Социально-коммуникативное разви'!R40="","",IF('Социально-коммуникативное разви'!S40="","",IF('Социально-коммуникативное разви'!T40="","",IF('Социально-коммуникативное разви'!Y40="","",IF('Социально-коммуникативное разви'!Z40="","",IF('Социально-коммуникативное разви'!AU40="","",IF('Социально-коммуникативное разви'!AZ40="","",IF('Социально-коммуникативное разви'!BA40="","",IF('Социально-коммуникативное разви'!BB40="","",IF('Познавательное развитие'!G40="","",IF('Познавательное развитие'!H40="","",IF('Познавательное развитие'!T40="","",IF('Познавательное развитие'!U40="","",IF('Познавательное развитие'!W40="","",IF('Познавательное развитие'!X40="","",IF('Познавательное развитие'!AB40="","",IF('Познавательное развитие'!AC40="","",IF('Познавательное развитие'!AD40="","",IF('Познавательное развитие'!AE40="","",IF('Познавательное развитие'!AF40="","",IF('Познавательное развитие'!AG40="","",IF('Познавательное развитие'!AI40="","",IF('Познавательное развитие'!AJ40="","",IF('Познавательное развитие'!AK40="","",IF('Познавательное развитие'!AL40="","",IF('Речевое развитие'!Q39="","",IF('Речевое развитие'!R39="","",IF('Речевое развитие'!S39="","",IF('Речевое развитие'!T39="","",IF('Речевое развитие'!U39="","",IF('Художественно-эстетическое разв'!S40="","",IF('Художественно-эстетическое разв'!T40="","",IF('Физическое развитие'!T39="","",IF('Физическое развитие'!U39="","",IF('Физическое развитие'!V39="","",('Социально-коммуникативное разви'!D40+'Социально-коммуникативное разви'!E40+'Социально-коммуникативное разви'!F40+'Социально-коммуникативное разви'!Q40+'Социально-коммуникативное разви'!R40+'Социально-коммуникативное разви'!S40+'Социально-коммуникативное разви'!T40+'Социально-коммуникативное разви'!Y40+'Социально-коммуникативное разви'!Z40+'Социально-коммуникативное разви'!AU40+'Социально-коммуникативное разви'!AZ40+'Социально-коммуникативное разви'!BA40+'Социально-коммуникативное разви'!BB40+'Познавательное развитие'!G40+'Познавательное развитие'!H40+'Познавательное развитие'!T40+'Познавательное развитие'!U40+'Познавательное развитие'!W40+'Познавательное развитие'!X40+'Познавательное развитие'!AB40+'Познавательное развитие'!AC40+'Познавательное развитие'!AD40+'Познавательное развитие'!AE40+'Познавательное развитие'!AF40+'Познавательное развитие'!AG40+'Познавательное развитие'!AI40+'Познавательное развитие'!AJ40+'Познавательное развитие'!AK40+'Познавательное развитие'!AL40+'Речевое развитие'!Q39+'Речевое развитие'!R39+'Речевое развитие'!S39+'Речевое развитие'!T39+'Речевое развитие'!U39+'Художественно-эстетическое разв'!S40+'Художественно-эстетическое разв'!T40+'Физическое развитие'!T39+'Физическое развитие'!U39+'Физическое развитие'!V39)/39)))))))))))))))))))))))))))))))))))))))</f>
        <v/>
      </c>
    </row>
    <row r="40" spans="1:133" x14ac:dyDescent="0.25">
      <c r="Z40" s="214" t="str">
        <f>IF('Социально-коммуникативное разви'!AA41="","",IF('Социально-коммуникативное разви'!AF41="","",IF('Социально-коммуникативное разви'!AG41="","",IF('Социально-коммуникативное разви'!AH41="","",IF('Социально-коммуникативное разви'!AJ41="","",IF('Социально-коммуникативное разви'!AK41="","",IF('Познавательное развитие'!D41="","",IF('Познавательное развитие'!I41="","",IF('Познавательное развитие'!M41="","",IF('Познавательное развитие'!N41="","",IF('Познавательное развитие'!O41="","",IF('Познавательное развитие'!P41="","",IF('Познавательное развитие'!Q41="","",IF('Познавательное развитие'!Y41="","",IF('Художественно-эстетическое разв'!D41="","",IF('Художественно-эстетическое разв'!G41="","",IF('Художественно-эстетическое разв'!H41="","",IF('Художественно-эстетическое разв'!I41="","",IF('Физическое развитие'!W40="","",IF('Художественно-эстетическое разв'!L41="","",IF('Художественно-эстетическое разв'!M41="","",IF('Художественно-эстетическое разв'!U41="","",('Социально-коммуникативное разви'!AA41+'Социально-коммуникативное разви'!AF41+'Социально-коммуникативное разви'!AG41+'Социально-коммуникативное разви'!AH41+'Социально-коммуникативное разви'!AJ41+'Социально-коммуникативное разви'!AK41+'Познавательное развитие'!D41+'Познавательное развитие'!I41+'Познавательное развитие'!M41+'Познавательное развитие'!N41+'Познавательное развитие'!O41+'Познавательное развитие'!P41+'Познавательное развитие'!Q41+'Познавательное развитие'!Y41+'Художественно-эстетическое разв'!D41+'Художественно-эстетическое разв'!G41+'Художественно-эстетическое разв'!H41+'Художественно-эстетическое разв'!I41+'Художественно-эстетическое разв'!L41+'Художественно-эстетическое разв'!M41+'Художественно-эстетическое разв'!U41+'Физическое развитие'!W40)/22))))))))))))))))))))))</f>
        <v/>
      </c>
      <c r="BF40" s="214" t="str">
        <f>IF('Речевое развитие'!D40="","",IF('Речевое развитие'!E40="","",IF('Речевое развитие'!F40="","",IF('Речевое развитие'!G40="","",IF('Речевое развитие'!H40="","",IF('Речевое развитие'!I40="","",IF('Речевое развитие'!J40="","",IF('Речевое развитие'!K40="","",IF('Речевое развитие'!L40="","",IF('Речевое развитие'!M40="","",IF('Речевое развитие'!N40="","",('Речевое развитие'!D40+'Речевое развитие'!E40+'Речевое развитие'!F40+'Речевое развитие'!G40+'Речевое развитие'!H40+'Речевое развитие'!I40+'Речевое развитие'!J40+'Речевое развитие'!K40+'Речевое развитие'!L40+'Речевое развитие'!M40+'Речевое развитие'!N40)/11)))))))))))</f>
        <v/>
      </c>
      <c r="CY40" s="82" t="str">
        <f>IF('Социально-коммуникативное разви'!AZ41="","",IF('Социально-коммуникативное разви'!AZ41&gt;1.5,"сформирован",IF('Социально-коммуникативное разви'!AZ41&lt;0.5,"не сформирован", "в стадии формирования")))</f>
        <v/>
      </c>
      <c r="CZ40" s="82" t="str">
        <f>IF('Социально-коммуникативное разви'!BA41="","",IF('Социально-коммуникативное разви'!BA41&gt;1.5,"сформирован",IF('Социально-коммуникативное разви'!BA41&lt;0.5,"не сформирован", "в стадии формирования")))</f>
        <v/>
      </c>
      <c r="DA40" s="82" t="str">
        <f>IF('Социально-коммуникативное разви'!BB41="","",IF('Социально-коммуникативное разви'!BB41&gt;1.5,"сформирован",IF('Социально-коммуникативное разви'!BB41&lt;0.5,"не сформирован", "в стадии формирования")))</f>
        <v/>
      </c>
      <c r="DB40" s="82" t="str">
        <f>IF('Познавательное развитие'!G41="","",IF('Познавательное развитие'!G41&gt;1.5,"сформирован",IF('Познавательное развитие'!G41&lt;0.5,"не сформирован", "в стадии формирования")))</f>
        <v/>
      </c>
      <c r="DC40" s="82" t="str">
        <f>IF('Познавательное развитие'!H41="","",IF('Познавательное развитие'!H41&gt;1.5,"сформирован",IF('Познавательное развитие'!H41&lt;0.5,"не сформирован", "в стадии формирования")))</f>
        <v/>
      </c>
      <c r="DD40" s="82" t="str">
        <f>IF('Познавательное развитие'!T41="","",IF('Познавательное развитие'!T41&gt;1.5,"сформирован",IF('Познавательное развитие'!T41&lt;0.5,"не сформирован", "в стадии формирования")))</f>
        <v/>
      </c>
      <c r="DE40" s="82" t="str">
        <f>IF('Познавательное развитие'!U41="","",IF('Познавательное развитие'!U41&gt;1.5,"сформирован",IF('Познавательное развитие'!U41&lt;0.5,"не сформирован", "в стадии формирования")))</f>
        <v/>
      </c>
      <c r="DF40" s="82" t="str">
        <f>IF('Познавательное развитие'!W41="","",IF('Познавательное развитие'!W41&gt;1.5,"сформирован",IF('Познавательное развитие'!W41&lt;0.5,"не сформирован", "в стадии формирования")))</f>
        <v/>
      </c>
      <c r="DG40" s="82" t="str">
        <f>IF('Познавательное развитие'!X41="","",IF('Познавательное развитие'!X41&gt;1.5,"сформирован",IF('Познавательное развитие'!X41&lt;0.5,"не сформирован", "в стадии формирования")))</f>
        <v/>
      </c>
      <c r="DN40" s="82" t="str">
        <f>IF('Познавательное развитие'!AI41="","",IF('Познавательное развитие'!AI41&gt;1.5,"сформирован",IF('Познавательное развитие'!AI41&lt;0.5,"не сформирован", "в стадии формирования")))</f>
        <v/>
      </c>
      <c r="EB40" s="214" t="str">
        <f>IF('Социально-коммуникативное разви'!D41="","",IF('Социально-коммуникативное разви'!E41="","",IF('Социально-коммуникативное разви'!F41="","",IF('Социально-коммуникативное разви'!Q41="","",IF('Социально-коммуникативное разви'!R41="","",IF('Социально-коммуникативное разви'!S41="","",IF('Социально-коммуникативное разви'!T41="","",IF('Социально-коммуникативное разви'!Y41="","",IF('Социально-коммуникативное разви'!Z41="","",IF('Социально-коммуникативное разви'!AU41="","",IF('Социально-коммуникативное разви'!AZ41="","",IF('Социально-коммуникативное разви'!BA41="","",IF('Социально-коммуникативное разви'!BB41="","",IF('Познавательное развитие'!G41="","",IF('Познавательное развитие'!H41="","",IF('Познавательное развитие'!T41="","",IF('Познавательное развитие'!U41="","",IF('Познавательное развитие'!W41="","",IF('Познавательное развитие'!X41="","",IF('Познавательное развитие'!AB41="","",IF('Познавательное развитие'!AC41="","",IF('Познавательное развитие'!AD41="","",IF('Познавательное развитие'!AE41="","",IF('Познавательное развитие'!AF41="","",IF('Познавательное развитие'!AG41="","",IF('Познавательное развитие'!AI41="","",IF('Познавательное развитие'!AJ41="","",IF('Познавательное развитие'!AK41="","",IF('Познавательное развитие'!AL41="","",IF('Речевое развитие'!Q40="","",IF('Речевое развитие'!R40="","",IF('Речевое развитие'!S40="","",IF('Речевое развитие'!T40="","",IF('Речевое развитие'!U40="","",IF('Художественно-эстетическое разв'!S41="","",IF('Художественно-эстетическое разв'!T41="","",IF('Физическое развитие'!T40="","",IF('Физическое развитие'!U40="","",IF('Физическое развитие'!V40="","",('Социально-коммуникативное разви'!D41+'Социально-коммуникативное разви'!E41+'Социально-коммуникативное разви'!F41+'Социально-коммуникативное разви'!Q41+'Социально-коммуникативное разви'!R41+'Социально-коммуникативное разви'!S41+'Социально-коммуникативное разви'!T41+'Социально-коммуникативное разви'!Y41+'Социально-коммуникативное разви'!Z41+'Социально-коммуникативное разви'!AU41+'Социально-коммуникативное разви'!AZ41+'Социально-коммуникативное разви'!BA41+'Социально-коммуникативное разви'!BB41+'Познавательное развитие'!G41+'Познавательное развитие'!H41+'Познавательное развитие'!T41+'Познавательное развитие'!U41+'Познавательное развитие'!W41+'Познавательное развитие'!X41+'Познавательное развитие'!AB41+'Познавательное развитие'!AC41+'Познавательное развитие'!AD41+'Познавательное развитие'!AE41+'Познавательное развитие'!AF41+'Познавательное развитие'!AG41+'Познавательное развитие'!AI41+'Познавательное развитие'!AJ41+'Познавательное развитие'!AK41+'Познавательное развитие'!AL41+'Речевое развитие'!Q40+'Речевое развитие'!R40+'Речевое развитие'!S40+'Речевое развитие'!T40+'Речевое развитие'!U40+'Художественно-эстетическое разв'!S41+'Художественно-эстетическое разв'!T41+'Физическое развитие'!T40+'Физическое развитие'!U40+'Физическое развитие'!V40)/39)))))))))))))))))))))))))))))))))))))))</f>
        <v/>
      </c>
    </row>
    <row r="41" spans="1:133" x14ac:dyDescent="0.25">
      <c r="Z41" s="214" t="str">
        <f>IF('Социально-коммуникативное разви'!AA42="","",IF('Социально-коммуникативное разви'!AF42="","",IF('Социально-коммуникативное разви'!AG42="","",IF('Социально-коммуникативное разви'!AH42="","",IF('Социально-коммуникативное разви'!AJ42="","",IF('Социально-коммуникативное разви'!AK42="","",IF('Познавательное развитие'!D42="","",IF('Познавательное развитие'!I42="","",IF('Познавательное развитие'!M42="","",IF('Познавательное развитие'!N42="","",IF('Познавательное развитие'!O42="","",IF('Познавательное развитие'!P42="","",IF('Познавательное развитие'!Q42="","",IF('Познавательное развитие'!Y42="","",IF('Художественно-эстетическое разв'!D42="","",IF('Художественно-эстетическое разв'!G42="","",IF('Художественно-эстетическое разв'!H42="","",IF('Художественно-эстетическое разв'!I42="","",IF('Физическое развитие'!W41="","",IF('Художественно-эстетическое разв'!L42="","",IF('Художественно-эстетическое разв'!M42="","",IF('Художественно-эстетическое разв'!U42="","",('Социально-коммуникативное разви'!AA42+'Социально-коммуникативное разви'!AF42+'Социально-коммуникативное разви'!AG42+'Социально-коммуникативное разви'!AH42+'Социально-коммуникативное разви'!AJ42+'Социально-коммуникативное разви'!AK42+'Познавательное развитие'!D42+'Познавательное развитие'!I42+'Познавательное развитие'!M42+'Познавательное развитие'!N42+'Познавательное развитие'!O42+'Познавательное развитие'!P42+'Познавательное развитие'!Q42+'Познавательное развитие'!Y42+'Художественно-эстетическое разв'!D42+'Художественно-эстетическое разв'!G42+'Художественно-эстетическое разв'!H42+'Художественно-эстетическое разв'!I42+'Художественно-эстетическое разв'!L42+'Художественно-эстетическое разв'!M42+'Художественно-эстетическое разв'!U42+'Физическое развитие'!W41)/22))))))))))))))))))))))</f>
        <v/>
      </c>
      <c r="DD41" s="82" t="str">
        <f>IF('Познавательное развитие'!T42="","",IF('Познавательное развитие'!T42&gt;1.5,"сформирован",IF('Познавательное развитие'!T42&lt;0.5,"не сформирован", "в стадии формирования")))</f>
        <v/>
      </c>
      <c r="DE41" s="82" t="str">
        <f>IF('Познавательное развитие'!U42="","",IF('Познавательное развитие'!U42&gt;1.5,"сформирован",IF('Познавательное развитие'!U42&lt;0.5,"не сформирован", "в стадии формирования")))</f>
        <v/>
      </c>
      <c r="DF41" s="82" t="str">
        <f>IF('Познавательное развитие'!W42="","",IF('Познавательное развитие'!W42&gt;1.5,"сформирован",IF('Познавательное развитие'!W42&lt;0.5,"не сформирован", "в стадии формирования")))</f>
        <v/>
      </c>
      <c r="DG41" s="82" t="str">
        <f>IF('Познавательное развитие'!X42="","",IF('Познавательное развитие'!X42&gt;1.5,"сформирован",IF('Познавательное развитие'!X42&lt;0.5,"не сформирован", "в стадии формирования")))</f>
        <v/>
      </c>
      <c r="DN41" s="82" t="str">
        <f>IF('Познавательное развитие'!AI42="","",IF('Познавательное развитие'!AI42&gt;1.5,"сформирован",IF('Познавательное развитие'!AI42&lt;0.5,"не сформирован", "в стадии формирования")))</f>
        <v/>
      </c>
    </row>
  </sheetData>
  <sheetProtection password="CC6F" sheet="1" objects="1" scenarios="1" selectLockedCells="1"/>
  <mergeCells count="11">
    <mergeCell ref="CO2:EC2"/>
    <mergeCell ref="A1:BR1"/>
    <mergeCell ref="D2:AA2"/>
    <mergeCell ref="AB2:AM2"/>
    <mergeCell ref="AU2:BG2"/>
    <mergeCell ref="A2:A3"/>
    <mergeCell ref="B2:B3"/>
    <mergeCell ref="C2:C3"/>
    <mergeCell ref="BH2:BW2"/>
    <mergeCell ref="BX2:CN2"/>
    <mergeCell ref="AN2:AT2"/>
  </mergeCells>
  <conditionalFormatting sqref="AQ4:AS4 BW4:CL38 BG4:BU38 AK4:AL4 AM4:AR38 D4:Y38 AA4:AK38 AS5:AS37 CN4:EA38 CR5:CX39 CY5:DC40 DD5:DG41 DN5:DN41 AU5:AU39 BG5:BG39 DR5:DR39 X5:X39 AT4:BE38">
    <cfRule type="containsText" dxfId="50" priority="31" operator="containsText" text="сформирован">
      <formula>NOT(ISERROR(SEARCH("сформирован",D4)))</formula>
    </cfRule>
    <cfRule type="containsText" dxfId="49" priority="32" operator="containsText" text="в стадии формирования">
      <formula>NOT(ISERROR(SEARCH("в стадии формирования",D4)))</formula>
    </cfRule>
    <cfRule type="containsText" dxfId="48" priority="33" operator="containsText" text="не сформирован">
      <formula>NOT(ISERROR(SEARCH("не сформирован",D4)))</formula>
    </cfRule>
  </conditionalFormatting>
  <conditionalFormatting sqref="EC4:ED34 EC5:EC38">
    <cfRule type="containsText" dxfId="47" priority="7" operator="containsText" text="сформирован">
      <formula>NOT(ISERROR(SEARCH("сформирован",EC4)))</formula>
    </cfRule>
    <cfRule type="containsText" dxfId="46" priority="8" operator="containsText" text="в стадии формирования">
      <formula>NOT(ISERROR(SEARCH("в стадии формирования",EC4)))</formula>
    </cfRule>
    <cfRule type="containsText" dxfId="45" priority="9" operator="containsText" text="не сформирован">
      <formula>NOT(ISERROR(SEARCH("не сформирован",EC4)))</formula>
    </cfRule>
  </conditionalFormatting>
  <conditionalFormatting sqref="D4:EA42">
    <cfRule type="containsText" dxfId="44" priority="4" operator="containsText" text="не сформирован">
      <formula>NOT(ISERROR(SEARCH("не сформирован",D4)))</formula>
    </cfRule>
    <cfRule type="containsText" dxfId="43" priority="5" operator="containsText" text="в стадии формирования">
      <formula>NOT(ISERROR(SEARCH("в стадии формирования",D4)))</formula>
    </cfRule>
    <cfRule type="containsText" dxfId="42" priority="6" operator="containsText" text="сформирован">
      <formula>NOT(ISERROR(SEARCH("сформирован",D4)))</formula>
    </cfRule>
  </conditionalFormatting>
  <conditionalFormatting sqref="EC4:EC38">
    <cfRule type="containsText" dxfId="41" priority="1" operator="containsText" text="не сформирован">
      <formula>NOT(ISERROR(SEARCH("не сформирован",EC4)))</formula>
    </cfRule>
    <cfRule type="containsText" dxfId="40" priority="2" operator="containsText" text="в стадии формирования">
      <formula>NOT(ISERROR(SEARCH("в стадии формирования",EC4)))</formula>
    </cfRule>
    <cfRule type="containsText" dxfId="39" priority="3" operator="containsText" text="сформирован">
      <formula>NOT(ISERROR(SEARCH("сформирован",EC4)))</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45"/>
  <sheetViews>
    <sheetView topLeftCell="A13" zoomScale="60" zoomScaleNormal="60" workbookViewId="0">
      <selection activeCell="C39" sqref="C39"/>
    </sheetView>
  </sheetViews>
  <sheetFormatPr defaultColWidth="9.140625" defaultRowHeight="15" x14ac:dyDescent="0.25"/>
  <cols>
    <col min="1" max="1" width="9.140625" style="82"/>
    <col min="2" max="2" width="36.28515625" style="82" customWidth="1"/>
    <col min="3" max="3" width="9.5703125" style="82" bestFit="1" customWidth="1"/>
    <col min="4" max="34" width="0" style="82" hidden="1" customWidth="1"/>
    <col min="35" max="35" width="60.28515625" style="82" customWidth="1"/>
    <col min="36" max="51" width="0" style="82" hidden="1" customWidth="1"/>
    <col min="52" max="52" width="64" style="82" customWidth="1"/>
    <col min="53" max="61" width="0" style="82" hidden="1" customWidth="1"/>
    <col min="62" max="62" width="57.140625" style="82" customWidth="1"/>
    <col min="63" max="76" width="0" style="82" hidden="1" customWidth="1"/>
    <col min="77" max="77" width="61" style="82" customWidth="1"/>
    <col min="78" max="96" width="0" style="82" hidden="1" customWidth="1"/>
    <col min="97" max="97" width="64" style="82" customWidth="1"/>
    <col min="98" max="119" width="0" style="82" hidden="1" customWidth="1"/>
    <col min="120" max="120" width="64" style="82" customWidth="1"/>
    <col min="121" max="174" width="0" style="82" hidden="1" customWidth="1"/>
    <col min="175" max="175" width="72.42578125" style="82" customWidth="1"/>
    <col min="176" max="16384" width="9.140625" style="82"/>
  </cols>
  <sheetData>
    <row r="1" spans="1:175" ht="18.75" x14ac:dyDescent="0.3">
      <c r="A1" s="502" t="s">
        <v>292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2"/>
      <c r="BA1" s="502"/>
      <c r="BB1" s="502"/>
      <c r="BC1" s="502"/>
      <c r="BD1" s="502"/>
      <c r="BE1" s="502"/>
      <c r="BF1" s="502"/>
      <c r="BG1" s="502"/>
      <c r="BH1" s="502"/>
      <c r="BI1" s="502"/>
      <c r="BJ1" s="502"/>
      <c r="BK1" s="502"/>
      <c r="BL1" s="502"/>
      <c r="BM1" s="502"/>
      <c r="BN1" s="502"/>
      <c r="BO1" s="502"/>
      <c r="BP1" s="502"/>
      <c r="BQ1" s="502"/>
      <c r="BR1" s="502"/>
      <c r="BS1" s="502"/>
      <c r="BT1" s="502"/>
      <c r="BU1" s="502"/>
      <c r="BV1" s="502"/>
      <c r="BW1" s="502"/>
      <c r="BX1" s="502"/>
      <c r="BY1" s="502"/>
      <c r="BZ1" s="502"/>
      <c r="CA1" s="502"/>
      <c r="CB1" s="502"/>
      <c r="CC1" s="502"/>
      <c r="CD1" s="502"/>
      <c r="CE1" s="502"/>
      <c r="CF1" s="502"/>
      <c r="CG1" s="502"/>
      <c r="CH1" s="502"/>
      <c r="CI1" s="502"/>
      <c r="CJ1" s="502"/>
      <c r="CK1" s="502"/>
      <c r="CL1" s="502"/>
      <c r="CM1" s="502"/>
      <c r="CN1" s="502"/>
      <c r="CO1" s="201"/>
      <c r="CP1" s="201"/>
      <c r="CQ1" s="201"/>
      <c r="CR1" s="201"/>
      <c r="CS1" s="201"/>
      <c r="CT1" s="201"/>
      <c r="CU1" s="201"/>
      <c r="CV1" s="201"/>
      <c r="CW1" s="201"/>
      <c r="CX1" s="201"/>
      <c r="CY1" s="201"/>
      <c r="CZ1" s="201"/>
      <c r="DA1" s="201"/>
      <c r="DB1" s="201"/>
      <c r="DC1" s="201"/>
      <c r="DD1" s="201"/>
      <c r="DE1" s="201"/>
      <c r="DF1" s="201"/>
      <c r="DG1" s="201"/>
      <c r="DH1" s="201"/>
      <c r="DI1" s="201"/>
      <c r="DJ1" s="201"/>
      <c r="DK1" s="201"/>
      <c r="DL1" s="201"/>
      <c r="DM1" s="201"/>
      <c r="DN1" s="201"/>
      <c r="DO1" s="201"/>
      <c r="DP1" s="201"/>
      <c r="DQ1" s="201"/>
      <c r="DR1" s="201"/>
      <c r="DS1" s="201"/>
      <c r="DT1" s="201"/>
      <c r="DU1" s="201"/>
      <c r="DV1" s="201"/>
      <c r="DW1" s="201"/>
      <c r="DX1" s="201"/>
      <c r="DY1" s="201"/>
      <c r="DZ1" s="201"/>
      <c r="EA1" s="201"/>
      <c r="EB1" s="201"/>
      <c r="EC1" s="201"/>
      <c r="ED1" s="201"/>
      <c r="EE1" s="201"/>
      <c r="EF1" s="201"/>
      <c r="EG1" s="201"/>
      <c r="EH1" s="201"/>
      <c r="EI1" s="201"/>
      <c r="EJ1" s="201"/>
      <c r="EK1" s="201"/>
      <c r="EL1" s="201"/>
      <c r="EM1" s="201"/>
      <c r="EN1" s="201"/>
      <c r="EO1" s="201"/>
      <c r="EP1" s="201"/>
      <c r="EQ1" s="201"/>
      <c r="ER1" s="201"/>
      <c r="ES1" s="201"/>
      <c r="ET1" s="201"/>
      <c r="EU1" s="201"/>
      <c r="EV1" s="201"/>
      <c r="EW1" s="201"/>
      <c r="EX1" s="201"/>
      <c r="EY1" s="201"/>
      <c r="EZ1" s="201"/>
      <c r="FA1" s="201"/>
      <c r="FB1" s="201"/>
      <c r="FC1" s="201"/>
      <c r="FD1" s="201"/>
      <c r="FE1" s="201"/>
      <c r="FF1" s="201"/>
      <c r="FG1" s="201"/>
      <c r="FH1" s="201"/>
      <c r="FI1" s="201"/>
      <c r="FJ1" s="201"/>
      <c r="FK1" s="201"/>
      <c r="FL1" s="201"/>
      <c r="FM1" s="201"/>
    </row>
    <row r="2" spans="1:175" ht="156.75" customHeight="1" x14ac:dyDescent="0.25">
      <c r="A2" s="216" t="s">
        <v>3</v>
      </c>
      <c r="B2" s="217" t="s">
        <v>152</v>
      </c>
      <c r="C2" s="310" t="s">
        <v>111</v>
      </c>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2" t="s">
        <v>293</v>
      </c>
      <c r="AJ2" s="211"/>
      <c r="AK2" s="213"/>
      <c r="AL2" s="213"/>
      <c r="AM2" s="213"/>
      <c r="AN2" s="213"/>
      <c r="AO2" s="213"/>
      <c r="AP2" s="213"/>
      <c r="AQ2" s="213"/>
      <c r="AR2" s="213"/>
      <c r="AS2" s="213"/>
      <c r="AT2" s="213"/>
      <c r="AU2" s="213"/>
      <c r="AV2" s="213"/>
      <c r="AW2" s="213"/>
      <c r="AX2" s="213"/>
      <c r="AY2" s="213"/>
      <c r="AZ2" s="212" t="s">
        <v>294</v>
      </c>
      <c r="BA2" s="211"/>
      <c r="BB2" s="213"/>
      <c r="BC2" s="213"/>
      <c r="BD2" s="213"/>
      <c r="BE2" s="213"/>
      <c r="BF2" s="213"/>
      <c r="BG2" s="213"/>
      <c r="BH2" s="213"/>
      <c r="BI2" s="213"/>
      <c r="BJ2" s="212" t="s">
        <v>295</v>
      </c>
      <c r="BK2" s="211"/>
      <c r="BL2" s="213"/>
      <c r="BM2" s="213"/>
      <c r="BN2" s="213"/>
      <c r="BO2" s="213"/>
      <c r="BP2" s="213"/>
      <c r="BQ2" s="213"/>
      <c r="BR2" s="213"/>
      <c r="BS2" s="213"/>
      <c r="BT2" s="213"/>
      <c r="BU2" s="213"/>
      <c r="BV2" s="213"/>
      <c r="BW2" s="213"/>
      <c r="BX2" s="213"/>
      <c r="BY2" s="212" t="s">
        <v>296</v>
      </c>
      <c r="BZ2" s="211"/>
      <c r="CA2" s="213"/>
      <c r="CB2" s="213"/>
      <c r="CC2" s="213"/>
      <c r="CD2" s="213"/>
      <c r="CE2" s="213"/>
      <c r="CF2" s="213"/>
      <c r="CG2" s="213"/>
      <c r="CH2" s="213"/>
      <c r="CI2" s="213"/>
      <c r="CJ2" s="213"/>
      <c r="CK2" s="213"/>
      <c r="CL2" s="213"/>
      <c r="CM2" s="213"/>
      <c r="CN2" s="213"/>
      <c r="CO2" s="213"/>
      <c r="CP2" s="213"/>
      <c r="CQ2" s="213"/>
      <c r="CR2" s="213"/>
      <c r="CS2" s="212" t="s">
        <v>297</v>
      </c>
      <c r="CT2" s="211"/>
      <c r="CU2" s="213"/>
      <c r="CV2" s="213"/>
      <c r="CW2" s="213"/>
      <c r="CX2" s="213"/>
      <c r="CY2" s="213"/>
      <c r="CZ2" s="213"/>
      <c r="DA2" s="213"/>
      <c r="DB2" s="213"/>
      <c r="DC2" s="213"/>
      <c r="DD2" s="213"/>
      <c r="DE2" s="213"/>
      <c r="DF2" s="213"/>
      <c r="DG2" s="213"/>
      <c r="DH2" s="213"/>
      <c r="DI2" s="213"/>
      <c r="DJ2" s="213"/>
      <c r="DK2" s="213"/>
      <c r="DL2" s="213"/>
      <c r="DM2" s="213"/>
      <c r="DN2" s="213"/>
      <c r="DO2" s="213"/>
      <c r="DP2" s="222" t="s">
        <v>298</v>
      </c>
      <c r="DQ2" s="211"/>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2" t="s">
        <v>299</v>
      </c>
    </row>
    <row r="3" spans="1:175" x14ac:dyDescent="0.25">
      <c r="A3" s="82">
        <f>список!A2</f>
        <v>1</v>
      </c>
      <c r="B3" s="82" t="str">
        <f>IF(список!B2="","",список!B2)</f>
        <v/>
      </c>
      <c r="C3" s="82">
        <f>список!C2</f>
        <v>0</v>
      </c>
      <c r="D3" s="82" t="str">
        <f>IF('Социально-коммуникативное разви'!AA5="","",IF('Социально-коммуникативное разви'!AA5=2,"сформирован",IF('Социально-коммуникативное разви'!AA5=0,"не сформирован", "в стадии формирования")))</f>
        <v/>
      </c>
      <c r="E3" s="82" t="str">
        <f>IF('Социально-коммуникативное разви'!AF5="","",IF('Социально-коммуникативное разви'!AF5=2,"сформирован",IF('Социально-коммуникативное разви'!AF5=0,"не сформирован", "в стадии формирования")))</f>
        <v/>
      </c>
      <c r="F3" s="82" t="str">
        <f>IF('Социально-коммуникативное разви'!AG5="","",IF('Социально-коммуникативное разви'!AG5=2,"сформирован",IF('Социально-коммуникативное разви'!AG5=0,"не сформирован", "в стадии формирования")))</f>
        <v/>
      </c>
      <c r="G3" s="82" t="str">
        <f>IF('Социально-коммуникативное разви'!AH5="","",IF('Социально-коммуникативное разви'!AH5=2,"сформирован",IF('Социально-коммуникативное разви'!AH5=0,"не сформирован", "в стадии формирования")))</f>
        <v/>
      </c>
      <c r="H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 s="82" t="str">
        <f>IF('Социально-коммуникативное разви'!AJ5="","",IF('Социально-коммуникативное разви'!AJ5=2,"сформирован",IF('Социально-коммуникативное разви'!AJ5=0,"не сформирован", "в стадии формирования")))</f>
        <v/>
      </c>
      <c r="K3" s="82" t="str">
        <f>IF('Социально-коммуникативное разви'!AK5="","",IF('Социально-коммуникативное разви'!AK5=2,"сформирован",IF('Социально-коммуникативное разви'!AK5=0,"не сформирован", "в стадии формирования")))</f>
        <v/>
      </c>
      <c r="L3" s="82" t="e">
        <f>IF('Познавательное развитие'!#REF!="","",IF('Познавательное развитие'!#REF!=2,"сформирован",IF('Познавательное развитие'!#REF!=0,"не сформирован", "в стадии формирования")))</f>
        <v>#REF!</v>
      </c>
      <c r="M3" s="82" t="str">
        <f>IF('Познавательное развитие'!D5="","",IF('Познавательное развитие'!D5=2,"сформирован",IF('Познавательное развитие'!D5=0,"не сформирован", "в стадии формирования")))</f>
        <v/>
      </c>
      <c r="N3" s="82" t="e">
        <f>IF('Познавательное развитие'!#REF!="","",IF('Познавательное развитие'!#REF!=2,"сформирован",IF('Познавательное развитие'!#REF!=0,"не сформирован", "в стадии формирования")))</f>
        <v>#REF!</v>
      </c>
      <c r="O3" s="82" t="str">
        <f>IF('Познавательное развитие'!I5="","",IF('Познавательное развитие'!I5=2,"сформирован",IF('Познавательное развитие'!I5=0,"не сформирован", "в стадии формирования")))</f>
        <v/>
      </c>
      <c r="P3" s="82" t="str">
        <f>IF('Познавательное развитие'!M5="","",IF('Познавательное развитие'!M5=2,"сформирован",IF('Познавательное развитие'!M5=0,"не сформирован", "в стадии формирования")))</f>
        <v/>
      </c>
      <c r="Q3" s="82" t="str">
        <f>IF('Познавательное развитие'!N5="","",IF('Познавательное развитие'!N5=2,"сформирован",IF('Познавательное развитие'!N5=0,"не сформирован", "в стадии формирования")))</f>
        <v/>
      </c>
      <c r="R3" s="82" t="str">
        <f>IF('Познавательное развитие'!O5="","",IF('Познавательное развитие'!O5=2,"сформирован",IF('Познавательное развитие'!O5=0,"не сформирован", "в стадии формирования")))</f>
        <v/>
      </c>
      <c r="S3" s="82" t="str">
        <f>IF('Познавательное развитие'!P5="","",IF('Познавательное развитие'!P5=2,"сформирован",IF('Познавательное развитие'!P5=0,"не сформирован", "в стадии формирования")))</f>
        <v/>
      </c>
      <c r="T3" s="82" t="str">
        <f>IF('Познавательное развитие'!Q5="","",IF('Познавательное развитие'!Q5=2,"сформирован",IF('Познавательное развитие'!Q5=0,"не сформирован", "в стадии формирования")))</f>
        <v/>
      </c>
      <c r="U3" s="82" t="str">
        <f>IF('Познавательное развитие'!Y5="","",IF('Познавательное развитие'!Y5=2,"сформирован",IF('Познавательное развитие'!Y5=0,"не сформирован", "в стадии формирования")))</f>
        <v/>
      </c>
      <c r="V3" s="82" t="str">
        <f>IF('Художественно-эстетическое разв'!D5="","",IF('Художественно-эстетическое разв'!D5=2,"сформирован",IF('Художественно-эстетическое разв'!D5=0,"не сформирован", "в стадии формирования")))</f>
        <v/>
      </c>
      <c r="W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 s="82" t="str">
        <f>IF('Художественно-эстетическое разв'!G5="","",IF('Художественно-эстетическое разв'!G5=2,"сформирован",IF('Художественно-эстетическое разв'!G5=0,"не сформирован", "в стадии формирования")))</f>
        <v/>
      </c>
      <c r="Y3" s="82" t="str">
        <f>IF('Художественно-эстетическое разв'!H5="","",IF('Художественно-эстетическое разв'!H5=2,"сформирован",IF('Художественно-эстетическое разв'!H5=0,"не сформирован", "в стадии формирования")))</f>
        <v/>
      </c>
      <c r="Z3" s="82" t="str">
        <f>IF('Художественно-эстетическое разв'!I5="","",IF('Художественно-эстетическое разв'!I5=2,"сформирован",IF('Художественно-эстетическое разв'!I5=0,"не сформирован", "в стадии формирования")))</f>
        <v/>
      </c>
      <c r="AA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 s="82" t="str">
        <f>IF('Художественно-эстетическое разв'!L5="","",IF('Художественно-эстетическое разв'!L5=2,"сформирован",IF('Художественно-эстетическое разв'!L5=0,"не сформирован", "в стадии формирования")))</f>
        <v/>
      </c>
      <c r="AC3" s="82" t="str">
        <f>IF('Художественно-эстетическое разв'!M5="","",IF('Художественно-эстетическое разв'!M5=2,"сформирован",IF('Художественно-эстетическое разв'!M5=0,"не сформирован", "в стадии формирования")))</f>
        <v/>
      </c>
      <c r="AD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 s="82" t="str">
        <f>IF('Художественно-эстетическое разв'!U5="","",IF('Художественно-эстетическое разв'!U5=2,"сформирован",IF('Художественно-эстетическое разв'!U5=0,"не сформирован", "в стадии формирования")))</f>
        <v/>
      </c>
      <c r="AG3" s="82" t="str">
        <f>IF('Физическое развитие'!W4="","",IF('Физическое развитие'!W4=2,"сформирован",IF('Физическое развитие'!W4=0,"не сформирован", "в стадии формирования")))</f>
        <v/>
      </c>
      <c r="AH3" s="214" t="str">
        <f>IF('Социально-коммуникативное разви'!AA5="","",IF('Социально-коммуникативное разви'!AF5="","",IF('Социально-коммуникативное разви'!AG5="","",IF('Социально-коммуникативное разви'!AH5="","",IF('Социально-коммуникативное разви'!#REF!="","",IF('Социально-коммуникативное разви'!#REF!="","",IF('Социально-коммуникативное разви'!AJ5="","",IF('Социально-коммуникативное разви'!AK5="","",IF('Познавательное развитие'!#REF!="","",IF('Познавательное развитие'!D5="","",IF('Познавательное развитие'!#REF!="","",IF('Познавательное развитие'!I5="","",IF('Познавательное развитие'!M5="","",IF('Познавательное развитие'!N5="","",IF('Познавательное развитие'!O5="","",IF('Познавательное развитие'!P5="","",IF('Познавательное развитие'!Q5="","",IF('Познавательное развитие'!Y5="","",IF('Художественно-эстетическое разв'!D5="","",IF('Художественно-эстетическое разв'!#REF!="","",IF('Художественно-эстетическое разв'!G5="","",IF('Художественно-эстетическое разв'!H5="","",IF('Художественно-эстетическое разв'!I5="","",IF('Художественно-эстетическое разв'!#REF!="","",IF('Художественно-эстетическое разв'!L5="","",IF('Художественно-эстетическое разв'!M5="","",IF('Художественно-эстетическое разв'!#REF!="","",IF('Художественно-эстетическое разв'!#REF!="","",IF('Художественно-эстетическое разв'!U5="","",IF('Физическое развитие'!#REF!="","",('Социально-коммуникативное разви'!AA5+'Социально-коммуникативное разви'!AF5+'Социально-коммуникативное разви'!AG5+'Социально-коммуникативное разви'!AH5+'Социально-коммуникативное разви'!#REF!+'Социально-коммуникативное разви'!#REF!+'Социально-коммуникативное разви'!AJ5+'Социально-коммуникативное разви'!AK5+'Познавательное развитие'!#REF!+'Познавательное развитие'!D5+'Познавательное развитие'!#REF!+'Познавательное развитие'!I5+'Познавательное развитие'!M5+'Познавательное развитие'!N5+'Познавательное развитие'!O5+'Познавательное развитие'!P5+'Познавательное развитие'!Q5+'Познавательное развитие'!Y5+'Художественно-эстетическое разв'!D5+'Художественно-эстетическое разв'!#REF!+'Художественно-эстетическое разв'!G5+'Художественно-эстетическое разв'!H5+'Художественно-эстетическое разв'!I5+'Художественно-эстетическое разв'!#REF!+'Художественно-эстетическое разв'!L5+'Художественно-эстетическое разв'!M5+'Художественно-эстетическое разв'!#REF!+'Художественно-эстетическое разв'!#REF!+'Художественно-эстетическое разв'!U5+'Физическое развитие'!#REF!)/30))))))))))))))))))))))))))))))</f>
        <v/>
      </c>
      <c r="AI3" s="82" t="str">
        <f>'Целевые ориентиры'!AA4</f>
        <v/>
      </c>
      <c r="AJ3" s="82" t="str">
        <f>IF('Социально-коммуникативное разви'!G5="","",IF('Социально-коммуникативное разви'!G5=2,"сформирован",IF('Социально-коммуникативное разви'!G5=0,"не сформирован", "в стадии формирования")))</f>
        <v/>
      </c>
      <c r="AK3" s="82" t="str">
        <f>IF('Социально-коммуникативное разви'!H5="","",IF('Социально-коммуникативное разви'!H5=2,"сформирован",IF('Социально-коммуникативное разви'!H5=0,"не сформирован", "в стадии формирования")))</f>
        <v/>
      </c>
      <c r="AL3" s="82" t="str">
        <f>IF('Социально-коммуникативное разви'!I5="","",IF('Социально-коммуникативное разви'!I5=2,"сформирован",IF('Социально-коммуникативное разви'!I5=0,"не сформирован", "в стадии формирования")))</f>
        <v/>
      </c>
      <c r="AM3" s="82" t="str">
        <f>IF('Социально-коммуникативное разви'!J5="","",IF('Социально-коммуникативное разви'!J5=2,"сформирован",IF('Социально-коммуникативное разви'!J5=0,"не сформирован", "в стадии формирования")))</f>
        <v/>
      </c>
      <c r="AN3" s="82" t="str">
        <f>IF('Социально-коммуникативное разви'!K5="","",IF('Социально-коммуникативное разви'!K5=2,"сформирован",IF('Социально-коммуникативное разви'!K5=0,"не сформирован", "в стадии формирования")))</f>
        <v/>
      </c>
      <c r="AO3" s="82" t="str">
        <f>IF('Социально-коммуникативное разви'!L5="","",IF('Социально-коммуникативное разви'!L5=2,"сформирован",IF('Социально-коммуникативное разви'!L5=0,"не сформирован", "в стадии формирования")))</f>
        <v/>
      </c>
      <c r="AP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 s="82" t="str">
        <f>IF('Социально-коммуникативное разви'!X5="","",IF('Социально-коммуникативное разви'!X5=2,"сформирован",IF('Социально-коммуникативное разви'!X5=0,"не сформирован", "в стадии формирования")))</f>
        <v/>
      </c>
      <c r="AR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 s="82" t="e">
        <f>IF('Познавательное развитие'!#REF!="","",IF('Познавательное развитие'!#REF!=2,"сформирован",IF('Познавательное развитие'!#REF!=0,"не сформирован", "в стадии формирования")))</f>
        <v>#REF!</v>
      </c>
      <c r="AT3" s="82" t="str">
        <f>IF('Познавательное развитие'!V5="","",IF('Познавательное развитие'!V5=2,"сформирован",IF('Познавательное развитие'!V5=0,"не сформирован", "в стадии формирования")))</f>
        <v/>
      </c>
      <c r="AU3" s="82" t="str">
        <f>IF('Художественно-эстетическое разв'!Z5="","",IF('Художественно-эстетическое разв'!Z5=2,"сформирован",IF('Художественно-эстетическое разв'!Z5=0,"не сформирован", "в стадии формирования")))</f>
        <v/>
      </c>
      <c r="AV3" s="82" t="str">
        <f>IF('Художественно-эстетическое разв'!AE5="","",IF('Художественно-эстетическое разв'!AE5=2,"сформирован",IF('Художественно-эстетическое разв'!AE5=0,"не сформирован", "в стадии формирования")))</f>
        <v/>
      </c>
      <c r="AW3" s="82" t="e">
        <f>IF('Физическое развитие'!#REF!="","",IF('Физическое развитие'!#REF!=2,"сформирован",IF('Физическое развитие'!#REF!=0,"не сформирован", "в стадии формирования")))</f>
        <v>#REF!</v>
      </c>
      <c r="AX3" s="82" t="e">
        <f>IF('Физическое развитие'!#REF!="","",IF('Физическое развитие'!#REF!=2,"сформирован",IF('Физическое развитие'!#REF!=0,"не сформирован", "в стадии формирования")))</f>
        <v>#REF!</v>
      </c>
      <c r="AY3" s="214" t="str">
        <f>IF('Социально-коммуникативное разви'!G5="","",IF('Социально-коммуникативное разви'!H5="","",IF('Социально-коммуникативное разви'!I5="","",IF('Социально-коммуникативное разви'!J5="","",IF('Социально-коммуникативное разви'!K5="","",IF('Социально-коммуникативное разви'!L5="","",IF('Социально-коммуникативное разви'!#REF!="","",IF('Социально-коммуникативное разви'!X5="","",IF('Социально-коммуникативное разви'!#REF!="","",IF('Познавательное развитие'!#REF!="","",IF('Познавательное развитие'!V5="","",IF('Художественно-эстетическое разв'!Z5="","",IF('Художественно-эстетическое разв'!AE5="","",IF('Физическое развитие'!#REF!="","",IF('Физическое развитие'!#REF!="","",('Социально-коммуникативное разви'!G5+'Социально-коммуникативное разви'!H5+'Социально-коммуникативное разви'!I5+'Социально-коммуникативное разви'!J5+'Социально-коммуникативное разви'!K5+'Социально-коммуникативное разви'!L5+'Социально-коммуникативное разви'!#REF!+'Социально-коммуникативное разви'!X5+'Социально-коммуникативное разви'!#REF!+'Познавательное развитие'!#REF!+'Познавательное развитие'!V5+'Художественно-эстетическое разв'!Z5+'Художественно-эстетическое разв'!AE5+'Физическое развитие'!#REF!+'Физическое развитие'!#REF!)/15)))))))))))))))</f>
        <v/>
      </c>
      <c r="AZ3" s="82" t="str">
        <f>'Целевые ориентиры'!AM4</f>
        <v/>
      </c>
      <c r="BA3" s="82" t="str">
        <f>IF('Социально-коммуникативное разви'!U5="","",IF('Социально-коммуникативное разви'!U5=2,"сформирован",IF('Социально-коммуникативное разви'!U5=0,"не сформирован", "в стадии формирования")))</f>
        <v/>
      </c>
      <c r="BB3" s="82" t="str">
        <f>IF('Социально-коммуникативное разви'!V5="","",IF('Социально-коммуникативное разви'!V5=2,"сформирован",IF('Социально-коммуникативное разви'!V5=0,"не сформирован", "в стадии формирования")))</f>
        <v/>
      </c>
      <c r="BC3" s="82" t="str">
        <f>IF('Социально-коммуникативное разви'!W5="","",IF('Социально-коммуникативное разви'!W5=2,"сформирован",IF('Социально-коммуникативное разви'!W5=0,"не сформирован", "в стадии формирования")))</f>
        <v/>
      </c>
      <c r="BD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 s="82" t="str">
        <f>IF('Художественно-эстетическое разв'!AC5="","",IF('Художественно-эстетическое разв'!AC5=2,"сформирован",IF('Художественно-эстетическое разв'!AC5=0,"не сформирован", "в стадии формирования")))</f>
        <v/>
      </c>
      <c r="BG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 s="82" t="str">
        <f>IF('Художественно-эстетическое разв'!AD5="","",IF('Художественно-эстетическое разв'!AD5=2,"сформирован",IF('Художественно-эстетическое разв'!AD5=0,"не сформирован", "в стадии формирования")))</f>
        <v/>
      </c>
      <c r="BI3" s="214" t="str">
        <f>IF('Социально-коммуникативное разви'!U5="","",IF('Социально-коммуникативное разви'!V5="","",IF('Социально-коммуникативное разви'!W5="","",IF('Художественно-эстетическое разв'!#REF!="","",IF('Художественно-эстетическое разв'!#REF!="","",IF('Художественно-эстетическое разв'!AC5="","",IF('Художественно-эстетическое разв'!#REF!="","",IF('Художественно-эстетическое разв'!AD5="","",('Социально-коммуникативное разви'!U5+'Социально-коммуникативное разви'!V5+'Социально-коммуникативное разви'!W5+'Художественно-эстетическое разв'!#REF!+'Художественно-эстетическое разв'!#REF!+'Художественно-эстетическое разв'!AC5+'Художественно-эстетическое разв'!#REF!+'Художественно-эстетическое разв'!AD5)/8))))))))</f>
        <v/>
      </c>
      <c r="BJ3" s="82" t="str">
        <f>'Целевые ориентиры'!AT4</f>
        <v/>
      </c>
      <c r="BK3" s="82" t="str">
        <f>IF('Речевое развитие'!D4="","",IF('Речевое развитие'!D4=2,"сформирован",IF('Речевое развитие'!D4=0,"не сформирован", "в стадии формирования")))</f>
        <v/>
      </c>
      <c r="BL3" s="82" t="e">
        <f>IF('Речевое развитие'!#REF!="","",IF('Речевое развитие'!#REF!=2,"сформирован",IF('Речевое развитие'!#REF!=0,"не сформирован", "в стадии формирования")))</f>
        <v>#REF!</v>
      </c>
      <c r="BM3" s="82" t="str">
        <f>IF('Речевое развитие'!E4="","",IF('Речевое развитие'!E4=2,"сформирован",IF('Речевое развитие'!E4=0,"не сформирован", "в стадии формирования")))</f>
        <v/>
      </c>
      <c r="BN3" s="82" t="str">
        <f>IF('Речевое развитие'!F4="","",IF('Речевое развитие'!F4=2,"сформирован",IF('Речевое развитие'!F4=0,"не сформирован", "в стадии формирования")))</f>
        <v/>
      </c>
      <c r="BO3" s="82" t="str">
        <f>IF('Речевое развитие'!G4="","",IF('Речевое развитие'!G4=2,"сформирован",IF('Речевое развитие'!G4=0,"не сформирован", "в стадии формирования")))</f>
        <v/>
      </c>
      <c r="BP3" s="82" t="str">
        <f>IF('Речевое развитие'!H4="","",IF('Речевое развитие'!H4=2,"сформирован",IF('Речевое развитие'!H4=0,"не сформирован", "в стадии формирования")))</f>
        <v/>
      </c>
      <c r="BQ3" s="82" t="e">
        <f>IF('Речевое развитие'!#REF!="","",IF('Речевое развитие'!#REF!=2,"сформирован",IF('Речевое развитие'!#REF!=0,"не сформирован", "в стадии формирования")))</f>
        <v>#REF!</v>
      </c>
      <c r="BR3" s="82" t="str">
        <f>IF('Речевое развитие'!I4="","",IF('Речевое развитие'!I4=2,"сформирован",IF('Речевое развитие'!I4=0,"не сформирован", "в стадии формирования")))</f>
        <v/>
      </c>
      <c r="BS3" s="82" t="str">
        <f>IF('Речевое развитие'!J4="","",IF('Речевое развитие'!J4=2,"сформирован",IF('Речевое развитие'!J4=0,"не сформирован", "в стадии формирования")))</f>
        <v/>
      </c>
      <c r="BT3" s="82" t="str">
        <f>IF('Речевое развитие'!K4="","",IF('Речевое развитие'!K4=2,"сформирован",IF('Речевое развитие'!K4=0,"не сформирован", "в стадии формирования")))</f>
        <v/>
      </c>
      <c r="BU3" s="82" t="str">
        <f>IF('Речевое развитие'!L4="","",IF('Речевое развитие'!L4=2,"сформирован",IF('Речевое развитие'!L4=0,"не сформирован", "в стадии формирования")))</f>
        <v/>
      </c>
      <c r="BV3" s="82" t="str">
        <f>IF('Речевое развитие'!M4="","",IF('Речевое развитие'!M4=2,"сформирован",IF('Речевое развитие'!M4=0,"не сформирован", "в стадии формирования")))</f>
        <v/>
      </c>
      <c r="BW3" s="82" t="str">
        <f>IF('Речевое развитие'!N4="","",IF('Речевое развитие'!N4=2,"сформирован",IF('Речевое развитие'!N4=0,"не сформирован", "в стадии формирования")))</f>
        <v/>
      </c>
      <c r="BX3" s="82" t="str">
        <f>IF('Речевое развитие'!D4="","",IF('Речевое развитие'!#REF!="","",IF('Речевое развитие'!E4="","",IF('Речевое развитие'!F4="","",IF('Речевое развитие'!G4="","",IF('Речевое развитие'!H4="","",IF('Речевое развитие'!#REF!="","",IF('Речевое развитие'!I4="","",IF('Речевое развитие'!J4="","",IF('Речевое развитие'!K4="","",IF('Речевое развитие'!L4="","",IF('Речевое развитие'!M4="","",IF('Речевое развитие'!N4="","",('Речевое развитие'!D4+'Речевое развитие'!#REF!+'Речевое развитие'!E4+'Речевое развитие'!F4+'Речевое развитие'!G4+'Речевое развитие'!H4+'Речевое развитие'!#REF!+'Речевое развитие'!I4+'Речевое развитие'!J4+'Речевое развитие'!K4+'Речевое развитие'!L4+'Речевое развитие'!M4+'Речевое развитие'!N4)/13)))))))))))))</f>
        <v/>
      </c>
      <c r="BY3" s="82" t="str">
        <f>'Целевые ориентиры'!BG4</f>
        <v/>
      </c>
      <c r="BZ3" s="82" t="str">
        <f>IF('Художественно-эстетическое разв'!Y5="","",IF('Художественно-эстетическое разв'!Y5=2,"сформирован",IF('Художественно-эстетическое разв'!Y5=0,"не сформирован", "в стадии формирования")))</f>
        <v/>
      </c>
      <c r="CA3" s="82" t="e">
        <f>IF('Физическое развитие'!#REF!="","",IF('Физическое развитие'!#REF!=2,"сформирован",IF('Физическое развитие'!#REF!=0,"не сформирован", "в стадии формирования")))</f>
        <v>#REF!</v>
      </c>
      <c r="CB3" s="82" t="e">
        <f>IF('Физическое развитие'!#REF!="","",IF('Физическое развитие'!#REF!=2,"сформирован",IF('Физическое развитие'!#REF!=0,"не сформирован", "в стадии формирования")))</f>
        <v>#REF!</v>
      </c>
      <c r="CC3" s="82" t="str">
        <f>IF('Физическое развитие'!D4="","",IF('Физическое развитие'!D4=2,"сформирован",IF('Физическое развитие'!D4=0,"не сформирован", "в стадии формирования")))</f>
        <v/>
      </c>
      <c r="CD3" s="82" t="str">
        <f>IF('Физическое развитие'!E4="","",IF('Физическое развитие'!E4=2,"сформирован",IF('Физическое развитие'!E4=0,"не сформирован", "в стадии формирования")))</f>
        <v/>
      </c>
      <c r="CE3" s="82" t="str">
        <f>IF('Физическое развитие'!F4="","",IF('Физическое развитие'!F4=2,"сформирован",IF('Физическое развитие'!F4=0,"не сформирован", "в стадии формирования")))</f>
        <v/>
      </c>
      <c r="CF3" s="82" t="str">
        <f>IF('Физическое развитие'!H4="","",IF('Физическое развитие'!H4=2,"сформирован",IF('Физическое развитие'!H4=0,"не сформирован", "в стадии формирования")))</f>
        <v/>
      </c>
      <c r="CG3" s="82" t="str">
        <f>IF('Физическое развитие'!I4="","",IF('Физическое развитие'!I4=2,"сформирован",IF('Физическое развитие'!I4=0,"не сформирован", "в стадии формирования")))</f>
        <v/>
      </c>
      <c r="CH3" s="82" t="str">
        <f>IF('Физическое развитие'!J4="","",IF('Физическое развитие'!J4=2,"сформирован",IF('Физическое развитие'!J4=0,"не сформирован", "в стадии формирования")))</f>
        <v/>
      </c>
      <c r="CI3" s="82" t="str">
        <f>IF('Физическое развитие'!L4="","",IF('Физическое развитие'!L4=2,"сформирован",IF('Физическое развитие'!L4=0,"не сформирован", "в стадии формирования")))</f>
        <v/>
      </c>
      <c r="CJ3" s="82" t="str">
        <f>IF('Физическое развитие'!M4="","",IF('Физическое развитие'!M4=2,"сформирован",IF('Физическое развитие'!M4=0,"не сформирован", "в стадии формирования")))</f>
        <v/>
      </c>
      <c r="CK3" s="82" t="e">
        <f>IF('Физическое развитие'!#REF!="","",IF('Физическое развитие'!#REF!=2,"сформирован",IF('Физическое развитие'!#REF!=0,"не сформирован", "в стадии формирования")))</f>
        <v>#REF!</v>
      </c>
      <c r="CL3" s="82" t="e">
        <f>IF('Физическое развитие'!#REF!="","",IF('Физическое развитие'!#REF!=2,"сформирован",IF('Физическое развитие'!#REF!=0,"не сформирован", "в стадии формирования")))</f>
        <v>#REF!</v>
      </c>
      <c r="CM3" s="82" t="e">
        <f>IF('Физическое развитие'!#REF!="","",IF('Физическое развитие'!#REF!=2,"сформирован",IF('Физическое развитие'!#REF!=0,"не сформирован", "в стадии формирования")))</f>
        <v>#REF!</v>
      </c>
      <c r="CN3" s="82" t="str">
        <f>IF('Физическое развитие'!N4="","",IF('Физическое развитие'!N4=2,"сформирован",IF('Физическое развитие'!N4=0,"не сформирован", "в стадии формирования")))</f>
        <v/>
      </c>
      <c r="CO3" s="82" t="str">
        <f>IF('Физическое развитие'!O4="","",IF('Физическое развитие'!O4=2,"сформирован",IF('Физическое развитие'!O4=0,"не сформирован", "в стадии формирования")))</f>
        <v/>
      </c>
      <c r="CP3" s="82" t="str">
        <f>IF('Физическое развитие'!P4="","",IF('Физическое развитие'!P4=2,"сформирован",IF('Физическое развитие'!P4=0,"не сформирован", "в стадии формирования")))</f>
        <v/>
      </c>
      <c r="CQ3" s="82" t="str">
        <f>IF('Физическое развитие'!Q4="","",IF('Физическое развитие'!Q4=2,"сформирован",IF('Физическое развитие'!Q4=0,"не сформирован", "в стадии формирования")))</f>
        <v/>
      </c>
      <c r="CR3" s="214" t="str">
        <f>IF('Художественно-эстетическое разв'!Y5="","",IF('Физическое развитие'!#REF!="","",IF('Физическое развитие'!#REF!="","",IF('Физическое развитие'!D4="","",IF('Физическое развитие'!E4="","",IF('Физическое развитие'!F4="","",IF('Физическое развитие'!H4="","",IF('Физическое развитие'!I4="","",IF('Физическое развитие'!J4="","",IF('Физическое развитие'!L4="","",IF('Физическое развитие'!M4="","",IF('Физическое развитие'!#REF!="","",IF('Физическое развитие'!#REF!="","",IF('Физическое развитие'!#REF!="","",IF('Физическое развитие'!N4="","",IF('Физическое развитие'!O4="","",IF('Физическое развитие'!P4="","",IF('Физическое развитие'!Q4="","",('Художественно-эстетическое разв'!Y5+'Физическое развитие'!#REF!+'Физическое развитие'!#REF!+'Физическое развитие'!D4+'Физическое развитие'!E4+'Физическое развитие'!F4+'Физическое развитие'!H4+'Физическое развитие'!I4+'Физическое развитие'!J4+'Физическое развитие'!L4+'Физическое развитие'!M4+'Физическое развитие'!#REF!+'Физическое развитие'!#REF!+'Физическое развитие'!#REF!+'Физическое развитие'!N4+'Физическое развитие'!O4+'Физическое развитие'!P4+'Физическое развитие'!Q4)/18))))))))))))))))))</f>
        <v/>
      </c>
      <c r="CS3" s="82" t="str">
        <f>'Целевые ориентиры'!BW4</f>
        <v/>
      </c>
      <c r="CT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 s="82" t="str">
        <f>IF('Социально-коммуникативное разви'!M5="","",IF('Социально-коммуникативное разви'!M5=2,"сформирован",IF('Социально-коммуникативное разви'!M5=0,"не сформирован", "в стадии формирования")))</f>
        <v/>
      </c>
      <c r="CV3" s="82" t="str">
        <f>IF('Социально-коммуникативное разви'!N5="","",IF('Социально-коммуникативное разви'!N5=2,"сформирован",IF('Социально-коммуникативное разви'!N5=0,"не сформирован", "в стадии формирования")))</f>
        <v/>
      </c>
      <c r="CW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 s="82" t="str">
        <f>IF('Социально-коммуникативное разви'!AI5="","",IF('Социально-коммуникативное разви'!AI5=2,"сформирован",IF('Социально-коммуникативное разви'!AI5=0,"не сформирован", "в стадии формирования")))</f>
        <v/>
      </c>
      <c r="CY3" s="82" t="str">
        <f>IF('Социально-коммуникативное разви'!AN5="","",IF('Социально-коммуникативное разви'!AN5=2,"сформирован",IF('Социально-коммуникативное разви'!AN5=0,"не сформирован", "в стадии формирования")))</f>
        <v/>
      </c>
      <c r="CZ3" s="82" t="str">
        <f>IF('Социально-коммуникативное разви'!AO5="","",IF('Социально-коммуникативное разви'!AO5=2,"сформирован",IF('Социально-коммуникативное разви'!AO5=0,"не сформирован", "в стадии формирования")))</f>
        <v/>
      </c>
      <c r="DA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 s="82" t="str">
        <f>IF('Социально-коммуникативное разви'!AP5="","",IF('Социально-коммуникативное разви'!AP5=2,"сформирован",IF('Социально-коммуникативное разви'!AP5=0,"не сформирован", "в стадии формирования")))</f>
        <v/>
      </c>
      <c r="DC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 s="82" t="str">
        <f>IF('Социально-коммуникативное разви'!AQ5="","",IF('Социально-коммуникативное разви'!AQ5=2,"сформирован",IF('Социально-коммуникативное разви'!AQ5=0,"не сформирован", "в стадии формирования")))</f>
        <v/>
      </c>
      <c r="DE3" s="82" t="str">
        <f>IF('Социально-коммуникативное разви'!AR5="","",IF('Социально-коммуникативное разви'!AR5=2,"сформирован",IF('Социально-коммуникативное разви'!AR5=0,"не сформирован", "в стадии формирования")))</f>
        <v/>
      </c>
      <c r="DF3" s="82" t="str">
        <f>IF('Социально-коммуникативное разви'!AS5="","",IF('Социально-коммуникативное разви'!AS5=2,"сформирован",IF('Социально-коммуникативное разви'!AS5=0,"не сформирован", "в стадии формирования")))</f>
        <v/>
      </c>
      <c r="DG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 s="82" t="str">
        <f>IF('Социально-коммуникативное разви'!AT5="","",IF('Социально-коммуникативное разви'!AT5=2,"сформирован",IF('Социально-коммуникативное разви'!AT5=0,"не сформирован", "в стадии формирования")))</f>
        <v/>
      </c>
      <c r="DI3" s="82" t="str">
        <f>IF('Социально-коммуникативное разви'!AV5="","",IF('Социально-коммуникативное разви'!AV5=2,"сформирован",IF('Социально-коммуникативное разви'!AV5=0,"не сформирован", "в стадии формирования")))</f>
        <v/>
      </c>
      <c r="DJ3" s="82" t="str">
        <f>IF('Социально-коммуникативное разви'!AW5="","",IF('Социально-коммуникативное разви'!AW5=2,"сформирован",IF('Социально-коммуникативное разви'!AW5=0,"не сформирован", "в стадии формирования")))</f>
        <v/>
      </c>
      <c r="DK3" s="82" t="str">
        <f>IF('Социально-коммуникативное разви'!AX5="","",IF('Социально-коммуникативное разви'!AX5=2,"сформирован",IF('Социально-коммуникативное разви'!AX5=0,"не сформирован", "в стадии формирования")))</f>
        <v/>
      </c>
      <c r="DL3" s="82" t="str">
        <f>IF('Социально-коммуникативное разви'!AY5="","",IF('Социально-коммуникативное разви'!AY5=2,"сформирован",IF('Социально-коммуникативное разви'!AY5=0,"не сформирован", "в стадии формирования")))</f>
        <v/>
      </c>
      <c r="DM3" s="82" t="str">
        <f>IF('Физическое развитие'!K4="","",IF('Физическое развитие'!K4=2,"сформирован",IF('Физическое развитие'!K4=0,"не сформирован", "в стадии формирования")))</f>
        <v/>
      </c>
      <c r="DN3" s="82" t="e">
        <f>IF('Физическое развитие'!#REF!="","",IF('Физическое развитие'!#REF!=2,"сформирован",IF('Физическое развитие'!#REF!=0,"не сформирован", "в стадии формирования")))</f>
        <v>#REF!</v>
      </c>
      <c r="DO3" s="82" t="e">
        <f>IF('Социально-коммуникативное разви'!#REF!="","",IF('Социально-коммуникативное разви'!M5="","",IF('Социально-коммуникативное разви'!N5="","",IF('Социально-коммуникативное разви'!#REF!="","",IF('Социально-коммуникативное разви'!AI5="","",IF('Социально-коммуникативное разви'!AN5="","",IF('Социально-коммуникативное разви'!AO5="","",IF('Социально-коммуникативное разви'!#REF!="","",IF('Социально-коммуникативное разви'!AP5="","",IF('Социально-коммуникативное разви'!#REF!="","",IF('Социально-коммуникативное разви'!AQ5="","",IF('Социально-коммуникативное разви'!AR5="","",IF('Социально-коммуникативное разви'!AS5="","",IF('Социально-коммуникативное разви'!#REF!="","",IF('Социально-коммуникативное разви'!AT5="","",IF('Социально-коммуникативное разви'!AV5="","",IF('Социально-коммуникативное разви'!AW5="","",IF('Социально-коммуникативное разви'!AX5="","",IF('Социально-коммуникативное разви'!AY5="","",IF('Физическое развитие'!K4="","",IF('Физическое развитие'!#REF!="","",('Социально-коммуникативное разви'!#REF!+'Социально-коммуникативное разви'!M5+'Социально-коммуникативное разви'!N5+'Социально-коммуникативное разви'!#REF!+'Социально-коммуникативное разви'!AI5+'Социально-коммуникативное разви'!AN5+'Социально-коммуникативное разви'!AO5+'Социально-коммуникативное разви'!#REF!+'Социально-коммуникативное разви'!AP5+'Социально-коммуникативное разви'!#REF!+'Социально-коммуникативное разви'!AQ5+'Социально-коммуникативное разви'!AR5+'Социально-коммуникативное разви'!AS5+'Социально-коммуникативное разви'!#REF!+'Социально-коммуникативное разви'!AT5+'Социально-коммуникативное разви'!AV5+'Социально-коммуникативное разви'!AW5+'Социально-коммуникативное разви'!AX5+'Социально-коммуникативное разви'!AY5+'Физическое развитие'!K4+'Физическое развитие'!#REF!)/21)))))))))))))))))))))</f>
        <v>#REF!</v>
      </c>
      <c r="DP3" s="82" t="str">
        <f>'Целевые ориентиры'!CN4</f>
        <v/>
      </c>
      <c r="DQ3" s="82" t="str">
        <f>IF('Социально-коммуникативное разви'!D5="","",IF('Социально-коммуникативное разви'!D5=2,"сформирован",IF('Социально-коммуникативное разви'!D5=0,"не сформирован", "в стадии формирования")))</f>
        <v/>
      </c>
      <c r="DR3" s="82" t="str">
        <f>IF('Социально-коммуникативное разви'!E5="","",IF('Социально-коммуникативное разви'!E5=2,"сформирован",IF('Социально-коммуникативное разви'!E5=0,"не сформирован", "в стадии формирования")))</f>
        <v/>
      </c>
      <c r="DS3" s="82" t="str">
        <f>IF('Социально-коммуникативное разви'!F5="","",IF('Социально-коммуникативное разви'!F5=2,"сформирован",IF('Социально-коммуникативное разви'!F5=0,"не сформирован", "в стадии формирования")))</f>
        <v/>
      </c>
      <c r="DT3" s="82" t="str">
        <f>IF('Социально-коммуникативное разви'!G5="","",IF('Социально-коммуникативное разви'!G5=2,"сформирован",IF('Социально-коммуникативное разви'!G5=0,"не сформирован", "в стадии формирования")))</f>
        <v/>
      </c>
      <c r="DU3" s="82" t="str">
        <f>IF('Социально-коммуникативное разви'!Q5="","",IF('Социально-коммуникативное разви'!Q5=2,"сформирован",IF('Социально-коммуникативное разви'!Q5=0,"не сформирован", "в стадии формирования")))</f>
        <v/>
      </c>
      <c r="DV3" s="82" t="str">
        <f>IF('Социально-коммуникативное разви'!R5="","",IF('Социально-коммуникативное разви'!R5=2,"сформирован",IF('Социально-коммуникативное разви'!R5=0,"не сформирован", "в стадии формирования")))</f>
        <v/>
      </c>
      <c r="DW3" s="82" t="str">
        <f>IF('Социально-коммуникативное разви'!S5="","",IF('Социально-коммуникативное разви'!S5=2,"сформирован",IF('Социально-коммуникативное разви'!S5=0,"не сформирован", "в стадии формирования")))</f>
        <v/>
      </c>
      <c r="DX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 s="82" t="str">
        <f>IF('Социально-коммуникативное разви'!T5="","",IF('Социально-коммуникативное разви'!T5=2,"сформирован",IF('Социально-коммуникативное разви'!T5=0,"не сформирован", "в стадии формирования")))</f>
        <v/>
      </c>
      <c r="EB3" s="82" t="str">
        <f>IF('Социально-коммуникативное разви'!Y5="","",IF('Социально-коммуникативное разви'!Y5=2,"сформирован",IF('Социально-коммуникативное разви'!Y5=0,"не сформирован", "в стадии формирования")))</f>
        <v/>
      </c>
      <c r="EC3" s="82" t="str">
        <f>IF('Социально-коммуникативное разви'!Z5="","",IF('Социально-коммуникативное разви'!Z5=2,"сформирован",IF('Социально-коммуникативное разви'!Z5=0,"не сформирован", "в стадии формирования")))</f>
        <v/>
      </c>
      <c r="ED3" s="82" t="str">
        <f>IF('Социально-коммуникативное разви'!AU5="","",IF('Социально-коммуникативное разви'!AU5=2,"сформирован",IF('Социально-коммуникативное разви'!AU5=0,"не сформирован", "в стадии формирования")))</f>
        <v/>
      </c>
      <c r="EE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 s="82" t="str">
        <f>IF('Социально-коммуникативное разви'!AZ5="","",IF('Социально-коммуникативное разви'!AZ5=2,"сформирован",IF('Социально-коммуникативное разви'!AZ5=0,"не сформирован", "в стадии формирования")))</f>
        <v/>
      </c>
      <c r="EG3" s="82" t="str">
        <f>IF('Социально-коммуникативное разви'!BA5="","",IF('Социально-коммуникативное разви'!BA5=2,"сформирован",IF('Социально-коммуникативное разви'!BA5=0,"не сформирован", "в стадии формирования")))</f>
        <v/>
      </c>
      <c r="EH3" s="82" t="str">
        <f>IF('Социально-коммуникативное разви'!BB5="","",IF('Социально-коммуникативное разви'!BB5=2,"сформирован",IF('Социально-коммуникативное разви'!BB5=0,"не сформирован", "в стадии формирования")))</f>
        <v/>
      </c>
      <c r="EI3" s="82" t="str">
        <f>IF('Познавательное развитие'!G5="","",IF('Познавательное развитие'!G5=2,"сформирован",IF('Познавательное развитие'!G5=0,"не сформирован", "в стадии формирования")))</f>
        <v/>
      </c>
      <c r="EJ3" s="82" t="e">
        <f>IF('Познавательное развитие'!#REF!="","",IF('Познавательное развитие'!#REF!=2,"сформирован",IF('Познавательное развитие'!#REF!=0,"не сформирован", "в стадии формирования")))</f>
        <v>#REF!</v>
      </c>
      <c r="EK3" s="82" t="str">
        <f>IF('Познавательное развитие'!H5="","",IF('Познавательное развитие'!H5=2,"сформирован",IF('Познавательное развитие'!H5=0,"не сформирован", "в стадии формирования")))</f>
        <v/>
      </c>
      <c r="EL3" s="82" t="e">
        <f>IF('Познавательное развитие'!#REF!="","",IF('Познавательное развитие'!#REF!=2,"сформирован",IF('Познавательное развитие'!#REF!=0,"не сформирован", "в стадии формирования")))</f>
        <v>#REF!</v>
      </c>
      <c r="EM3" s="82" t="str">
        <f>IF('Познавательное развитие'!T5="","",IF('Познавательное развитие'!T5=2,"сформирован",IF('Познавательное развитие'!T5=0,"не сформирован", "в стадии формирования")))</f>
        <v/>
      </c>
      <c r="EN3" s="82" t="e">
        <f>IF('Познавательное развитие'!#REF!="","",IF('Познавательное развитие'!#REF!=2,"сформирован",IF('Познавательное развитие'!#REF!=0,"не сформирован", "в стадии формирования")))</f>
        <v>#REF!</v>
      </c>
      <c r="EO3" s="82" t="str">
        <f>IF('Познавательное развитие'!U5="","",IF('Познавательное развитие'!U5=2,"сформирован",IF('Познавательное развитие'!U5=0,"не сформирован", "в стадии формирования")))</f>
        <v/>
      </c>
      <c r="EP3" s="82" t="str">
        <f>IF('Познавательное развитие'!W5="","",IF('Познавательное развитие'!W5=2,"сформирован",IF('Познавательное развитие'!W5=0,"не сформирован", "в стадии формирования")))</f>
        <v/>
      </c>
      <c r="EQ3" s="82" t="str">
        <f>IF('Познавательное развитие'!X5="","",IF('Познавательное развитие'!X5=2,"сформирован",IF('Познавательное развитие'!X5=0,"не сформирован", "в стадии формирования")))</f>
        <v/>
      </c>
      <c r="ER3" s="82" t="str">
        <f>IF('Познавательное развитие'!AB5="","",IF('Познавательное развитие'!AB5=2,"сформирован",IF('Познавательное развитие'!AB5=0,"не сформирован", "в стадии формирования")))</f>
        <v/>
      </c>
      <c r="ES3" s="82" t="str">
        <f>IF('Познавательное развитие'!AC5="","",IF('Познавательное развитие'!AC5=2,"сформирован",IF('Познавательное развитие'!AC5=0,"не сформирован", "в стадии формирования")))</f>
        <v/>
      </c>
      <c r="ET3" s="82" t="str">
        <f>IF('Познавательное развитие'!AD5="","",IF('Познавательное развитие'!AD5=2,"сформирован",IF('Познавательное развитие'!AD5=0,"не сформирован", "в стадии формирования")))</f>
        <v/>
      </c>
      <c r="EU3" s="82" t="str">
        <f>IF('Познавательное развитие'!AE5="","",IF('Познавательное развитие'!AE5=2,"сформирован",IF('Познавательное развитие'!AE5=0,"не сформирован", "в стадии формирования")))</f>
        <v/>
      </c>
      <c r="EV3" s="82" t="str">
        <f>IF('Познавательное развитие'!AF5="","",IF('Познавательное развитие'!AF5=2,"сформирован",IF('Познавательное развитие'!AF5=0,"не сформирован", "в стадии формирования")))</f>
        <v/>
      </c>
      <c r="EW3" s="82" t="e">
        <f>IF('Познавательное развитие'!#REF!="","",IF('Познавательное развитие'!#REF!=2,"сформирован",IF('Познавательное развитие'!#REF!=0,"не сформирован", "в стадии формирования")))</f>
        <v>#REF!</v>
      </c>
      <c r="EX3" s="82" t="str">
        <f>IF('Познавательное развитие'!AG5="","",IF('Познавательное развитие'!AG5=2,"сформирован",IF('Познавательное развитие'!AG5=0,"не сформирован", "в стадии формирования")))</f>
        <v/>
      </c>
      <c r="EY3" s="82" t="str">
        <f>IF('Познавательное развитие'!AH5="","",IF('Познавательное развитие'!AH5=2,"сформирован",IF('Познавательное развитие'!AH5=0,"не сформирован", "в стадии формирования")))</f>
        <v/>
      </c>
      <c r="EZ3" s="82" t="e">
        <f>IF('Познавательное развитие'!#REF!="","",IF('Познавательное развитие'!#REF!=2,"сформирован",IF('Познавательное развитие'!#REF!=0,"не сформирован", "в стадии формирования")))</f>
        <v>#REF!</v>
      </c>
      <c r="FA3" s="82" t="str">
        <f>IF('Познавательное развитие'!AI5="","",IF('Познавательное развитие'!AI5=2,"сформирован",IF('Познавательное развитие'!AI5=0,"не сформирован", "в стадии формирования")))</f>
        <v/>
      </c>
      <c r="FB3" s="82" t="str">
        <f>IF('Познавательное развитие'!AJ5="","",IF('Познавательное развитие'!AJ5=2,"сформирован",IF('Познавательное развитие'!AJ5=0,"не сформирован", "в стадии формирования")))</f>
        <v/>
      </c>
      <c r="FC3" s="82" t="str">
        <f>IF('Познавательное развитие'!AK5="","",IF('Познавательное развитие'!AK5=2,"сформирован",IF('Познавательное развитие'!AK5=0,"не сформирован", "в стадии формирования")))</f>
        <v/>
      </c>
      <c r="FD3" s="82" t="str">
        <f>IF('Познавательное развитие'!AL5="","",IF('Познавательное развитие'!AL5=2,"сформирован",IF('Познавательное развитие'!AL5=0,"не сформирован", "в стадии формирования")))</f>
        <v/>
      </c>
      <c r="FE3" s="82" t="str">
        <f>IF('Речевое развитие'!Q4="","",IF('Речевое развитие'!Q4=2,"сформирован",IF('Речевое развитие'!Q4=0,"не сформирован", "в стадии формирования")))</f>
        <v/>
      </c>
      <c r="FF3" s="82" t="str">
        <f>IF('Речевое развитие'!R4="","",IF('Речевое развитие'!R4=2,"сформирован",IF('Речевое развитие'!R4=0,"не сформирован", "в стадии формирования")))</f>
        <v/>
      </c>
      <c r="FG3" s="82" t="str">
        <f>IF('Речевое развитие'!S4="","",IF('Речевое развитие'!S4=2,"сформирован",IF('Речевое развитие'!S4=0,"не сформирован", "в стадии формирования")))</f>
        <v/>
      </c>
      <c r="FH3" s="82" t="str">
        <f>IF('Речевое развитие'!T4="","",IF('Речевое развитие'!T4=2,"сформирован",IF('Речевое развитие'!T4=0,"не сформирован", "в стадии формирования")))</f>
        <v/>
      </c>
      <c r="FI3" s="82" t="str">
        <f>IF('Речевое развитие'!U4="","",IF('Речевое развитие'!U4=2,"сформирован",IF('Речевое развитие'!U4=0,"не сформирован", "в стадии формирования")))</f>
        <v/>
      </c>
      <c r="FJ3" s="82" t="e">
        <f>IF('Речевое развитие'!#REF!="","",IF('Речевое развитие'!#REF!=2,"сформирован",IF('Речевое развитие'!#REF!=0,"не сформирован", "в стадии формирования")))</f>
        <v>#REF!</v>
      </c>
      <c r="FK3" s="82" t="str">
        <f>IF('Художественно-эстетическое разв'!S5="","",IF('Художественно-эстетическое разв'!S5=2,"сформирован",IF('Художественно-эстетическое разв'!S5=0,"не сформирован", "в стадии формирования")))</f>
        <v/>
      </c>
      <c r="FL3" s="82" t="str">
        <f>IF('Художественно-эстетическое разв'!T5="","",IF('Художественно-эстетическое разв'!T5=2,"сформирован",IF('Художественно-эстетическое разв'!T5=0,"не сформирован", "в стадии формирования")))</f>
        <v/>
      </c>
      <c r="FM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 s="82" t="str">
        <f>IF('Физическое развитие'!T4="","",IF('Физическое развитие'!T4=2,"сформирован",IF('Физическое развитие'!T4=0,"не сформирован", "в стадии формирования")))</f>
        <v/>
      </c>
      <c r="FO3" s="82" t="str">
        <f>IF('Физическое развитие'!U4="","",IF('Физическое развитие'!U4=2,"сформирован",IF('Физическое развитие'!U4=0,"не сформирован", "в стадии формирования")))</f>
        <v/>
      </c>
      <c r="FP3" s="82" t="str">
        <f>IF('Физическое развитие'!V4="","",IF('Физическое развитие'!V4=2,"сформирован",IF('Физическое развитие'!V4=0,"не сформирован", "в стадии формирования")))</f>
        <v/>
      </c>
      <c r="FQ3" s="82" t="e">
        <f>IF('Физическое развитие'!#REF!="","",IF('Физическое развитие'!#REF!=2,"сформирован",IF('Физическое развитие'!#REF!=0,"не сформирован", "в стадии формирования")))</f>
        <v>#REF!</v>
      </c>
      <c r="FR3" s="214" t="str">
        <f>IF('Социально-коммуникативное разви'!D5="","",IF('Социально-коммуникативное разви'!E5="","",IF('Социально-коммуникативное разви'!F5="","",IF('Социально-коммуникативное разви'!G5="","",IF('Социально-коммуникативное разви'!Q5="","",IF('Социально-коммуникативное разви'!R5="","",IF('Социально-коммуникативное разви'!S5="","",IF('Социально-коммуникативное разви'!#REF!="","",IF('Социально-коммуникативное разви'!#REF!="","",IF('Социально-коммуникативное разви'!#REF!="","",IF('Социально-коммуникативное разви'!T5="","",IF('Социально-коммуникативное разви'!Y5="","",IF('Социально-коммуникативное разви'!Z5="","",IF('Социально-коммуникативное разви'!AU5="","",IF('Социально-коммуникативное разви'!#REF!="","",IF('Социально-коммуникативное разви'!AZ5="","",IF('Социально-коммуникативное разви'!BA5="","",IF('Социально-коммуникативное разви'!BB5="","",IF('Познавательное развитие'!G5="","",IF('Познавательное развитие'!#REF!="","",IF('Познавательное развитие'!H5="","",IF('Познавательное развитие'!#REF!="","",IF('Познавательное развитие'!T5="","",IF('Познавательное развитие'!#REF!="","",IF('Познавательное развитие'!U5="","",IF('Познавательное развитие'!W5="","",IF('Познавательное развитие'!X5="","",IF('Познавательное развитие'!AB5="","",IF('Познавательное развитие'!AC5="","",IF('Познавательное развитие'!AD5="","",IF('Познавательное развитие'!AE5="","",IF('Познавательное развитие'!AF5="","",IF('Познавательное развитие'!#REF!="","",IF('Познавательное развитие'!AG5="","",IF('Познавательное развитие'!AH5="","",IF('Познавательное развитие'!#REF!="","",IF('Познавательное развитие'!AI5="","",IF('Познавательное развитие'!AJ5="","",IF('Познавательное развитие'!AK5="","",IF('Познавательное развитие'!AL5="","",IF('Речевое развитие'!Q4="","",IF('Речевое развитие'!R4="","",IF('Речевое развитие'!S4="","",IF('Речевое развитие'!T4="","",IF('Речевое развитие'!U4="","",IF('Речевое развитие'!#REF!="","",IF('Художественно-эстетическое разв'!S5="","",IF('Художественно-эстетическое разв'!T5="","",IF('Художественно-эстетическое разв'!#REF!="","",IF('Физическое развитие'!T4="","",IF('Физическое развитие'!U4="","",IF('Физическое развитие'!V4="","",IF('Физическое развитие'!#REF!="","",('Социально-коммуникативное разви'!D5+'Социально-коммуникативное разви'!E5+'Социально-коммуникативное разви'!F5+'Социально-коммуникативное разви'!G5+'Социально-коммуникативное разви'!Q5+'Социально-коммуникативное разви'!R5+'Социально-коммуникативное разви'!S5+'Социально-коммуникативное разви'!#REF!+'Социально-коммуникативное разви'!#REF!+'Социально-коммуникативное разви'!#REF!+'Социально-коммуникативное разви'!T5+'Социально-коммуникативное разви'!Y5+'Социально-коммуникативное разви'!Z5+'Социально-коммуникативное разви'!AU5+'Социально-коммуникативное разви'!#REF!+'Социально-коммуникативное разви'!AZ5+'Социально-коммуникативное разви'!BA5+'Социально-коммуникативное разви'!BB5+'Познавательное развитие'!G5+'Познавательное развитие'!#REF!+'Познавательное развитие'!H5+'Познавательное развитие'!#REF!+'Познавательное развитие'!T5+'Познавательное развитие'!#REF!+'Познавательное развитие'!U5+'Познавательное развитие'!W5+'Познавательное развитие'!X5+'Познавательное развитие'!AB5+'Познавательное развитие'!AC5+'Познавательное развитие'!AD5+'Познавательное развитие'!AE5+'Познавательное развитие'!AF5+'Познавательное развитие'!#REF!+'Познавательное развитие'!AG5+'Познавательное развитие'!AH5+'Познавательное развитие'!#REF!+'Познавательное развитие'!AI5+'Познавательное развитие'!AJ5+'Познавательное развитие'!AK5+'Познавательное развитие'!AL5+'Речевое развитие'!Q4+'Речевое развитие'!R4+'Речевое развитие'!S4+'Речевое развитие'!T4+'Речевое развитие'!U4+'Речевое развитие'!#REF!+'Художественно-эстетическое разв'!S5+'Художественно-эстетическое разв'!T5+'Художественно-эстетическое разв'!#REF!+'Физическое развитие'!T4+'Физическое развитие'!U4+'Физическое развитие'!V4+'Физическое развитие'!#REF!)/53)))))))))))))))))))))))))))))))))))))))))))))))))))))</f>
        <v/>
      </c>
      <c r="FS3" s="82" t="str">
        <f>'Целевые ориентиры'!EC4</f>
        <v/>
      </c>
    </row>
    <row r="4" spans="1:175" x14ac:dyDescent="0.25">
      <c r="A4" s="82">
        <f>список!A3</f>
        <v>2</v>
      </c>
      <c r="B4" s="82" t="str">
        <f>IF(список!B3="","",список!B3)</f>
        <v/>
      </c>
      <c r="C4" s="82">
        <f>список!C3</f>
        <v>0</v>
      </c>
      <c r="D4" s="82" t="str">
        <f>IF('Социально-коммуникативное разви'!AA6="","",IF('Социально-коммуникативное разви'!AA6=2,"сформирован",IF('Социально-коммуникативное разви'!AA6=0,"не сформирован", "в стадии формирования")))</f>
        <v/>
      </c>
      <c r="E4" s="82" t="str">
        <f>IF('Социально-коммуникативное разви'!AF6="","",IF('Социально-коммуникативное разви'!AF6=2,"сформирован",IF('Социально-коммуникативное разви'!AF6=0,"не сформирован", "в стадии формирования")))</f>
        <v/>
      </c>
      <c r="F4" s="82" t="str">
        <f>IF('Социально-коммуникативное разви'!AG6="","",IF('Социально-коммуникативное разви'!AG6=2,"сформирован",IF('Социально-коммуникативное разви'!AG6=0,"не сформирован", "в стадии формирования")))</f>
        <v/>
      </c>
      <c r="G4" s="82" t="str">
        <f>IF('Социально-коммуникативное разви'!AH6="","",IF('Социально-коммуникативное разви'!AH6=2,"сформирован",IF('Социально-коммуникативное разви'!AH6=0,"не сформирован", "в стадии формирования")))</f>
        <v/>
      </c>
      <c r="H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 s="82" t="str">
        <f>IF('Социально-коммуникативное разви'!AJ6="","",IF('Социально-коммуникативное разви'!AJ6=2,"сформирован",IF('Социально-коммуникативное разви'!AJ6=0,"не сформирован", "в стадии формирования")))</f>
        <v/>
      </c>
      <c r="K4" s="82" t="str">
        <f>IF('Социально-коммуникативное разви'!AK6="","",IF('Социально-коммуникативное разви'!AK6=2,"сформирован",IF('Социально-коммуникативное разви'!AK6=0,"не сформирован", "в стадии формирования")))</f>
        <v/>
      </c>
      <c r="L4" s="82" t="e">
        <f>IF('Познавательное развитие'!#REF!="","",IF('Познавательное развитие'!#REF!=2,"сформирован",IF('Познавательное развитие'!#REF!=0,"не сформирован", "в стадии формирования")))</f>
        <v>#REF!</v>
      </c>
      <c r="M4" s="82" t="str">
        <f>IF('Познавательное развитие'!D6="","",IF('Познавательное развитие'!D6=2,"сформирован",IF('Познавательное развитие'!D6=0,"не сформирован", "в стадии формирования")))</f>
        <v/>
      </c>
      <c r="N4" s="82" t="e">
        <f>IF('Познавательное развитие'!#REF!="","",IF('Познавательное развитие'!#REF!=2,"сформирован",IF('Познавательное развитие'!#REF!=0,"не сформирован", "в стадии формирования")))</f>
        <v>#REF!</v>
      </c>
      <c r="O4" s="82" t="str">
        <f>IF('Познавательное развитие'!I6="","",IF('Познавательное развитие'!I6=2,"сформирован",IF('Познавательное развитие'!I6=0,"не сформирован", "в стадии формирования")))</f>
        <v/>
      </c>
      <c r="P4" s="82" t="str">
        <f>IF('Познавательное развитие'!M6="","",IF('Познавательное развитие'!M6=2,"сформирован",IF('Познавательное развитие'!M6=0,"не сформирован", "в стадии формирования")))</f>
        <v/>
      </c>
      <c r="Q4" s="82" t="str">
        <f>IF('Познавательное развитие'!N6="","",IF('Познавательное развитие'!N6=2,"сформирован",IF('Познавательное развитие'!N6=0,"не сформирован", "в стадии формирования")))</f>
        <v/>
      </c>
      <c r="R4" s="82" t="str">
        <f>IF('Познавательное развитие'!O6="","",IF('Познавательное развитие'!O6=2,"сформирован",IF('Познавательное развитие'!O6=0,"не сформирован", "в стадии формирования")))</f>
        <v/>
      </c>
      <c r="S4" s="82" t="str">
        <f>IF('Познавательное развитие'!P6="","",IF('Познавательное развитие'!P6=2,"сформирован",IF('Познавательное развитие'!P6=0,"не сформирован", "в стадии формирования")))</f>
        <v/>
      </c>
      <c r="T4" s="82" t="str">
        <f>IF('Познавательное развитие'!Q6="","",IF('Познавательное развитие'!Q6=2,"сформирован",IF('Познавательное развитие'!Q6=0,"не сформирован", "в стадии формирования")))</f>
        <v/>
      </c>
      <c r="U4" s="82" t="str">
        <f>IF('Познавательное развитие'!Y6="","",IF('Познавательное развитие'!Y6=2,"сформирован",IF('Познавательное развитие'!Y6=0,"не сформирован", "в стадии формирования")))</f>
        <v/>
      </c>
      <c r="V4" s="82" t="str">
        <f>IF('Художественно-эстетическое разв'!D6="","",IF('Художественно-эстетическое разв'!D6=2,"сформирован",IF('Художественно-эстетическое разв'!D6=0,"не сформирован", "в стадии формирования")))</f>
        <v/>
      </c>
      <c r="W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4" s="82" t="str">
        <f>IF('Художественно-эстетическое разв'!G6="","",IF('Художественно-эстетическое разв'!G6=2,"сформирован",IF('Художественно-эстетическое разв'!G6=0,"не сформирован", "в стадии формирования")))</f>
        <v/>
      </c>
      <c r="Y4" s="82" t="str">
        <f>IF('Художественно-эстетическое разв'!H6="","",IF('Художественно-эстетическое разв'!H6=2,"сформирован",IF('Художественно-эстетическое разв'!H6=0,"не сформирован", "в стадии формирования")))</f>
        <v/>
      </c>
      <c r="Z4" s="82" t="str">
        <f>IF('Художественно-эстетическое разв'!I6="","",IF('Художественно-эстетическое разв'!I6=2,"сформирован",IF('Художественно-эстетическое разв'!I6=0,"не сформирован", "в стадии формирования")))</f>
        <v/>
      </c>
      <c r="AA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4" s="82" t="str">
        <f>IF('Художественно-эстетическое разв'!L6="","",IF('Художественно-эстетическое разв'!L6=2,"сформирован",IF('Художественно-эстетическое разв'!L6=0,"не сформирован", "в стадии формирования")))</f>
        <v/>
      </c>
      <c r="AC4" s="82" t="str">
        <f>IF('Художественно-эстетическое разв'!M6="","",IF('Художественно-эстетическое разв'!M6=2,"сформирован",IF('Художественно-эстетическое разв'!M6=0,"не сформирован", "в стадии формирования")))</f>
        <v/>
      </c>
      <c r="AD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4" s="82" t="str">
        <f>IF('Художественно-эстетическое разв'!U6="","",IF('Художественно-эстетическое разв'!U6=2,"сформирован",IF('Художественно-эстетическое разв'!U6=0,"не сформирован", "в стадии формирования")))</f>
        <v/>
      </c>
      <c r="AG4" s="82" t="str">
        <f>IF('Физическое развитие'!W5="","",IF('Физическое развитие'!W5=2,"сформирован",IF('Физическое развитие'!W5=0,"не сформирован", "в стадии формирования")))</f>
        <v/>
      </c>
      <c r="AH4" s="214" t="str">
        <f>IF('Социально-коммуникативное разви'!AA6="","",IF('Социально-коммуникативное разви'!AF6="","",IF('Социально-коммуникативное разви'!AG6="","",IF('Социально-коммуникативное разви'!AH6="","",IF('Социально-коммуникативное разви'!#REF!="","",IF('Социально-коммуникативное разви'!#REF!="","",IF('Социально-коммуникативное разви'!AJ6="","",IF('Социально-коммуникативное разви'!AK6="","",IF('Познавательное развитие'!#REF!="","",IF('Познавательное развитие'!D6="","",IF('Познавательное развитие'!#REF!="","",IF('Познавательное развитие'!I6="","",IF('Познавательное развитие'!M6="","",IF('Познавательное развитие'!N6="","",IF('Познавательное развитие'!O6="","",IF('Познавательное развитие'!P6="","",IF('Познавательное развитие'!Q6="","",IF('Познавательное развитие'!Y6="","",IF('Художественно-эстетическое разв'!D6="","",IF('Художественно-эстетическое разв'!#REF!="","",IF('Художественно-эстетическое разв'!G6="","",IF('Художественно-эстетическое разв'!H6="","",IF('Художественно-эстетическое разв'!I6="","",IF('Художественно-эстетическое разв'!#REF!="","",IF('Художественно-эстетическое разв'!L6="","",IF('Художественно-эстетическое разв'!M6="","",IF('Художественно-эстетическое разв'!#REF!="","",IF('Художественно-эстетическое разв'!#REF!="","",IF('Художественно-эстетическое разв'!U6="","",IF('Физическое развитие'!#REF!="","",('Социально-коммуникативное разви'!AA6+'Социально-коммуникативное разви'!AF6+'Социально-коммуникативное разви'!AG6+'Социально-коммуникативное разви'!AH6+'Социально-коммуникативное разви'!#REF!+'Социально-коммуникативное разви'!#REF!+'Социально-коммуникативное разви'!AJ6+'Социально-коммуникативное разви'!AK6+'Познавательное развитие'!#REF!+'Познавательное развитие'!D6+'Познавательное развитие'!#REF!+'Познавательное развитие'!I6+'Познавательное развитие'!M6+'Познавательное развитие'!N6+'Познавательное развитие'!O6+'Познавательное развитие'!P6+'Познавательное развитие'!Q6+'Познавательное развитие'!Y6+'Художественно-эстетическое разв'!D6+'Художественно-эстетическое разв'!#REF!+'Художественно-эстетическое разв'!G6+'Художественно-эстетическое разв'!H6+'Художественно-эстетическое разв'!I6+'Художественно-эстетическое разв'!#REF!+'Художественно-эстетическое разв'!L6+'Художественно-эстетическое разв'!M6+'Художественно-эстетическое разв'!#REF!+'Художественно-эстетическое разв'!#REF!+'Художественно-эстетическое разв'!U6+'Физическое развитие'!#REF!)/30))))))))))))))))))))))))))))))</f>
        <v/>
      </c>
      <c r="AI4" s="82" t="str">
        <f>'Целевые ориентиры'!AA5</f>
        <v/>
      </c>
      <c r="AJ4" s="82" t="str">
        <f>IF('Социально-коммуникативное разви'!G6="","",IF('Социально-коммуникативное разви'!G6=2,"сформирован",IF('Социально-коммуникативное разви'!G6=0,"не сформирован", "в стадии формирования")))</f>
        <v/>
      </c>
      <c r="AK4" s="82" t="str">
        <f>IF('Социально-коммуникативное разви'!H6="","",IF('Социально-коммуникативное разви'!H6=2,"сформирован",IF('Социально-коммуникативное разви'!H6=0,"не сформирован", "в стадии формирования")))</f>
        <v/>
      </c>
      <c r="AL4" s="82" t="str">
        <f>IF('Социально-коммуникативное разви'!I6="","",IF('Социально-коммуникативное разви'!I6=2,"сформирован",IF('Социально-коммуникативное разви'!I6=0,"не сформирован", "в стадии формирования")))</f>
        <v/>
      </c>
      <c r="AM4" s="82" t="str">
        <f>IF('Социально-коммуникативное разви'!J6="","",IF('Социально-коммуникативное разви'!J6=2,"сформирован",IF('Социально-коммуникативное разви'!J6=0,"не сформирован", "в стадии формирования")))</f>
        <v/>
      </c>
      <c r="AN4" s="82" t="str">
        <f>IF('Социально-коммуникативное разви'!K6="","",IF('Социально-коммуникативное разви'!K6=2,"сформирован",IF('Социально-коммуникативное разви'!K6=0,"не сформирован", "в стадии формирования")))</f>
        <v/>
      </c>
      <c r="AO4" s="82" t="str">
        <f>IF('Социально-коммуникативное разви'!L6="","",IF('Социально-коммуникативное разви'!L6=2,"сформирован",IF('Социально-коммуникативное разви'!L6=0,"не сформирован", "в стадии формирования")))</f>
        <v/>
      </c>
      <c r="AP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4" s="82" t="str">
        <f>IF('Социально-коммуникативное разви'!X6="","",IF('Социально-коммуникативное разви'!X6=2,"сформирован",IF('Социально-коммуникативное разви'!X6=0,"не сформирован", "в стадии формирования")))</f>
        <v/>
      </c>
      <c r="AR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4" s="82" t="e">
        <f>IF('Познавательное развитие'!#REF!="","",IF('Познавательное развитие'!#REF!=2,"сформирован",IF('Познавательное развитие'!#REF!=0,"не сформирован", "в стадии формирования")))</f>
        <v>#REF!</v>
      </c>
      <c r="AT4" s="82" t="str">
        <f>IF('Познавательное развитие'!V6="","",IF('Познавательное развитие'!V6=2,"сформирован",IF('Познавательное развитие'!V6=0,"не сформирован", "в стадии формирования")))</f>
        <v/>
      </c>
      <c r="AU4" s="82" t="str">
        <f>IF('Художественно-эстетическое разв'!Z6="","",IF('Художественно-эстетическое разв'!Z6=2,"сформирован",IF('Художественно-эстетическое разв'!Z6=0,"не сформирован", "в стадии формирования")))</f>
        <v/>
      </c>
      <c r="AV4" s="82" t="str">
        <f>IF('Художественно-эстетическое разв'!AE6="","",IF('Художественно-эстетическое разв'!AE6=2,"сформирован",IF('Художественно-эстетическое разв'!AE6=0,"не сформирован", "в стадии формирования")))</f>
        <v/>
      </c>
      <c r="AW4" s="82" t="e">
        <f>IF('Физическое развитие'!#REF!="","",IF('Физическое развитие'!#REF!=2,"сформирован",IF('Физическое развитие'!#REF!=0,"не сформирован", "в стадии формирования")))</f>
        <v>#REF!</v>
      </c>
      <c r="AX4" s="82" t="e">
        <f>IF('Физическое развитие'!#REF!="","",IF('Физическое развитие'!#REF!=2,"сформирован",IF('Физическое развитие'!#REF!=0,"не сформирован", "в стадии формирования")))</f>
        <v>#REF!</v>
      </c>
      <c r="AY4" s="214" t="str">
        <f>IF('Социально-коммуникативное разви'!G6="","",IF('Социально-коммуникативное разви'!H6="","",IF('Социально-коммуникативное разви'!I6="","",IF('Социально-коммуникативное разви'!J6="","",IF('Социально-коммуникативное разви'!K6="","",IF('Социально-коммуникативное разви'!L6="","",IF('Социально-коммуникативное разви'!#REF!="","",IF('Социально-коммуникативное разви'!X6="","",IF('Социально-коммуникативное разви'!#REF!="","",IF('Познавательное развитие'!#REF!="","",IF('Познавательное развитие'!V6="","",IF('Художественно-эстетическое разв'!Z6="","",IF('Художественно-эстетическое разв'!AE6="","",IF('Физическое развитие'!#REF!="","",IF('Физическое развитие'!#REF!="","",('Социально-коммуникативное разви'!G6+'Социально-коммуникативное разви'!H6+'Социально-коммуникативное разви'!I6+'Социально-коммуникативное разви'!J6+'Социально-коммуникативное разви'!K6+'Социально-коммуникативное разви'!L6+'Социально-коммуникативное разви'!#REF!+'Социально-коммуникативное разви'!X6+'Социально-коммуникативное разви'!#REF!+'Познавательное развитие'!#REF!+'Познавательное развитие'!V6+'Художественно-эстетическое разв'!Z6+'Художественно-эстетическое разв'!AE6+'Физическое развитие'!#REF!+'Физическое развитие'!#REF!)/15)))))))))))))))</f>
        <v/>
      </c>
      <c r="AZ4" s="82" t="str">
        <f>'Целевые ориентиры'!AM5</f>
        <v/>
      </c>
      <c r="BA4" s="82" t="str">
        <f>IF('Социально-коммуникативное разви'!U6="","",IF('Социально-коммуникативное разви'!U6=2,"сформирован",IF('Социально-коммуникативное разви'!U6=0,"не сформирован", "в стадии формирования")))</f>
        <v/>
      </c>
      <c r="BB4" s="82" t="str">
        <f>IF('Социально-коммуникативное разви'!V6="","",IF('Социально-коммуникативное разви'!V6=2,"сформирован",IF('Социально-коммуникативное разви'!V6=0,"не сформирован", "в стадии формирования")))</f>
        <v/>
      </c>
      <c r="BC4" s="82" t="str">
        <f>IF('Социально-коммуникативное разви'!W6="","",IF('Социально-коммуникативное разви'!W6=2,"сформирован",IF('Социально-коммуникативное разви'!W6=0,"не сформирован", "в стадии формирования")))</f>
        <v/>
      </c>
      <c r="BD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4" s="82" t="str">
        <f>IF('Художественно-эстетическое разв'!AC6="","",IF('Художественно-эстетическое разв'!AC6=2,"сформирован",IF('Художественно-эстетическое разв'!AC6=0,"не сформирован", "в стадии формирования")))</f>
        <v/>
      </c>
      <c r="BG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4" s="82" t="str">
        <f>IF('Художественно-эстетическое разв'!AD6="","",IF('Художественно-эстетическое разв'!AD6=2,"сформирован",IF('Художественно-эстетическое разв'!AD6=0,"не сформирован", "в стадии формирования")))</f>
        <v/>
      </c>
      <c r="BI4" s="214" t="str">
        <f>IF('Социально-коммуникативное разви'!U6="","",IF('Социально-коммуникативное разви'!V6="","",IF('Социально-коммуникативное разви'!W6="","",IF('Художественно-эстетическое разв'!#REF!="","",IF('Художественно-эстетическое разв'!#REF!="","",IF('Художественно-эстетическое разв'!AC6="","",IF('Художественно-эстетическое разв'!#REF!="","",IF('Художественно-эстетическое разв'!AD6="","",('Социально-коммуникативное разви'!U6+'Социально-коммуникативное разви'!V6+'Социально-коммуникативное разви'!W6+'Художественно-эстетическое разв'!#REF!+'Художественно-эстетическое разв'!#REF!+'Художественно-эстетическое разв'!AC6+'Художественно-эстетическое разв'!#REF!+'Художественно-эстетическое разв'!AD6)/8))))))))</f>
        <v/>
      </c>
      <c r="BJ4" s="82" t="str">
        <f>'Целевые ориентиры'!AT5</f>
        <v/>
      </c>
      <c r="BK4" s="82" t="str">
        <f>IF('Речевое развитие'!D5="","",IF('Речевое развитие'!D5=2,"сформирован",IF('Речевое развитие'!D5=0,"не сформирован", "в стадии формирования")))</f>
        <v/>
      </c>
      <c r="BL4" s="82" t="e">
        <f>IF('Речевое развитие'!#REF!="","",IF('Речевое развитие'!#REF!=2,"сформирован",IF('Речевое развитие'!#REF!=0,"не сформирован", "в стадии формирования")))</f>
        <v>#REF!</v>
      </c>
      <c r="BM4" s="82" t="str">
        <f>IF('Речевое развитие'!E5="","",IF('Речевое развитие'!E5=2,"сформирован",IF('Речевое развитие'!E5=0,"не сформирован", "в стадии формирования")))</f>
        <v/>
      </c>
      <c r="BN4" s="82" t="str">
        <f>IF('Речевое развитие'!F5="","",IF('Речевое развитие'!F5=2,"сформирован",IF('Речевое развитие'!F5=0,"не сформирован", "в стадии формирования")))</f>
        <v/>
      </c>
      <c r="BO4" s="82" t="str">
        <f>IF('Речевое развитие'!G5="","",IF('Речевое развитие'!G5=2,"сформирован",IF('Речевое развитие'!G5=0,"не сформирован", "в стадии формирования")))</f>
        <v/>
      </c>
      <c r="BP4" s="82" t="str">
        <f>IF('Речевое развитие'!H5="","",IF('Речевое развитие'!H5=2,"сформирован",IF('Речевое развитие'!H5=0,"не сформирован", "в стадии формирования")))</f>
        <v/>
      </c>
      <c r="BQ4" s="82" t="e">
        <f>IF('Речевое развитие'!#REF!="","",IF('Речевое развитие'!#REF!=2,"сформирован",IF('Речевое развитие'!#REF!=0,"не сформирован", "в стадии формирования")))</f>
        <v>#REF!</v>
      </c>
      <c r="BR4" s="82" t="str">
        <f>IF('Речевое развитие'!I5="","",IF('Речевое развитие'!I5=2,"сформирован",IF('Речевое развитие'!I5=0,"не сформирован", "в стадии формирования")))</f>
        <v/>
      </c>
      <c r="BS4" s="82" t="str">
        <f>IF('Речевое развитие'!J5="","",IF('Речевое развитие'!J5=2,"сформирован",IF('Речевое развитие'!J5=0,"не сформирован", "в стадии формирования")))</f>
        <v/>
      </c>
      <c r="BT4" s="82" t="str">
        <f>IF('Речевое развитие'!K5="","",IF('Речевое развитие'!K5=2,"сформирован",IF('Речевое развитие'!K5=0,"не сформирован", "в стадии формирования")))</f>
        <v/>
      </c>
      <c r="BU4" s="82" t="str">
        <f>IF('Речевое развитие'!L5="","",IF('Речевое развитие'!L5=2,"сформирован",IF('Речевое развитие'!L5=0,"не сформирован", "в стадии формирования")))</f>
        <v/>
      </c>
      <c r="BV4" s="82" t="str">
        <f>IF('Речевое развитие'!M5="","",IF('Речевое развитие'!M5=2,"сформирован",IF('Речевое развитие'!M5=0,"не сформирован", "в стадии формирования")))</f>
        <v/>
      </c>
      <c r="BW4" s="82" t="str">
        <f>IF('Речевое развитие'!N5="","",IF('Речевое развитие'!N5=2,"сформирован",IF('Речевое развитие'!N5=0,"не сформирован", "в стадии формирования")))</f>
        <v/>
      </c>
      <c r="BX4" s="214" t="str">
        <f>IF('Речевое развитие'!D5="","",IF('Речевое развитие'!#REF!="","",IF('Речевое развитие'!E5="","",IF('Речевое развитие'!F5="","",IF('Речевое развитие'!G5="","",IF('Речевое развитие'!H5="","",IF('Речевое развитие'!#REF!="","",IF('Речевое развитие'!I5="","",IF('Речевое развитие'!J5="","",IF('Речевое развитие'!K5="","",IF('Речевое развитие'!L5="","",IF('Речевое развитие'!M5="","",IF('Речевое развитие'!N5="","",('Речевое развитие'!D5+'Речевое развитие'!#REF!+'Речевое развитие'!E5+'Речевое развитие'!F5+'Речевое развитие'!G5+'Речевое развитие'!H5+'Речевое развитие'!#REF!+'Речевое развитие'!I5+'Речевое развитие'!J5+'Речевое развитие'!K5+'Речевое развитие'!L5+'Речевое развитие'!M5+'Речевое развитие'!N5)/13)))))))))))))</f>
        <v/>
      </c>
      <c r="BY4" s="82" t="str">
        <f>'Целевые ориентиры'!BG5</f>
        <v/>
      </c>
      <c r="BZ4" s="82" t="str">
        <f>IF('Художественно-эстетическое разв'!Y6="","",IF('Художественно-эстетическое разв'!Y6=2,"сформирован",IF('Художественно-эстетическое разв'!Y6=0,"не сформирован", "в стадии формирования")))</f>
        <v/>
      </c>
      <c r="CA4" s="82" t="e">
        <f>IF('Физическое развитие'!#REF!="","",IF('Физическое развитие'!#REF!=2,"сформирован",IF('Физическое развитие'!#REF!=0,"не сформирован", "в стадии формирования")))</f>
        <v>#REF!</v>
      </c>
      <c r="CB4" s="82" t="e">
        <f>IF('Физическое развитие'!#REF!="","",IF('Физическое развитие'!#REF!=2,"сформирован",IF('Физическое развитие'!#REF!=0,"не сформирован", "в стадии формирования")))</f>
        <v>#REF!</v>
      </c>
      <c r="CC4" s="82" t="str">
        <f>IF('Физическое развитие'!D5="","",IF('Физическое развитие'!D5=2,"сформирован",IF('Физическое развитие'!D5=0,"не сформирован", "в стадии формирования")))</f>
        <v/>
      </c>
      <c r="CD4" s="82" t="str">
        <f>IF('Физическое развитие'!E5="","",IF('Физическое развитие'!E5=2,"сформирован",IF('Физическое развитие'!E5=0,"не сформирован", "в стадии формирования")))</f>
        <v/>
      </c>
      <c r="CE4" s="82" t="str">
        <f>IF('Физическое развитие'!F5="","",IF('Физическое развитие'!F5=2,"сформирован",IF('Физическое развитие'!F5=0,"не сформирован", "в стадии формирования")))</f>
        <v/>
      </c>
      <c r="CF4" s="82" t="str">
        <f>IF('Физическое развитие'!H5="","",IF('Физическое развитие'!H5=2,"сформирован",IF('Физическое развитие'!H5=0,"не сформирован", "в стадии формирования")))</f>
        <v/>
      </c>
      <c r="CG4" s="82" t="str">
        <f>IF('Физическое развитие'!I5="","",IF('Физическое развитие'!I5=2,"сформирован",IF('Физическое развитие'!I5=0,"не сформирован", "в стадии формирования")))</f>
        <v/>
      </c>
      <c r="CH4" s="82" t="str">
        <f>IF('Физическое развитие'!J5="","",IF('Физическое развитие'!J5=2,"сформирован",IF('Физическое развитие'!J5=0,"не сформирован", "в стадии формирования")))</f>
        <v/>
      </c>
      <c r="CI4" s="82" t="str">
        <f>IF('Физическое развитие'!L5="","",IF('Физическое развитие'!L5=2,"сформирован",IF('Физическое развитие'!L5=0,"не сформирован", "в стадии формирования")))</f>
        <v/>
      </c>
      <c r="CJ4" s="82" t="str">
        <f>IF('Физическое развитие'!M5="","",IF('Физическое развитие'!M5=2,"сформирован",IF('Физическое развитие'!M5=0,"не сформирован", "в стадии формирования")))</f>
        <v/>
      </c>
      <c r="CK4" s="82" t="e">
        <f>IF('Физическое развитие'!#REF!="","",IF('Физическое развитие'!#REF!=2,"сформирован",IF('Физическое развитие'!#REF!=0,"не сформирован", "в стадии формирования")))</f>
        <v>#REF!</v>
      </c>
      <c r="CL4" s="82" t="e">
        <f>IF('Физическое развитие'!#REF!="","",IF('Физическое развитие'!#REF!=2,"сформирован",IF('Физическое развитие'!#REF!=0,"не сформирован", "в стадии формирования")))</f>
        <v>#REF!</v>
      </c>
      <c r="CM4" s="82" t="e">
        <f>IF('Физическое развитие'!#REF!="","",IF('Физическое развитие'!#REF!=2,"сформирован",IF('Физическое развитие'!#REF!=0,"не сформирован", "в стадии формирования")))</f>
        <v>#REF!</v>
      </c>
      <c r="CN4" s="82" t="str">
        <f>IF('Физическое развитие'!N5="","",IF('Физическое развитие'!N5=2,"сформирован",IF('Физическое развитие'!N5=0,"не сформирован", "в стадии формирования")))</f>
        <v/>
      </c>
      <c r="CO4" s="82" t="str">
        <f>IF('Физическое развитие'!O5="","",IF('Физическое развитие'!O5=2,"сформирован",IF('Физическое развитие'!O5=0,"не сформирован", "в стадии формирования")))</f>
        <v/>
      </c>
      <c r="CP4" s="82" t="str">
        <f>IF('Физическое развитие'!P5="","",IF('Физическое развитие'!P5=2,"сформирован",IF('Физическое развитие'!P5=0,"не сформирован", "в стадии формирования")))</f>
        <v/>
      </c>
      <c r="CQ4" s="82" t="str">
        <f>IF('Физическое развитие'!Q5="","",IF('Физическое развитие'!Q5=2,"сформирован",IF('Физическое развитие'!Q5=0,"не сформирован", "в стадии формирования")))</f>
        <v/>
      </c>
      <c r="CR4" s="214" t="str">
        <f>IF('Художественно-эстетическое разв'!Y6="","",IF('Физическое развитие'!#REF!="","",IF('Физическое развитие'!#REF!="","",IF('Физическое развитие'!D5="","",IF('Физическое развитие'!E5="","",IF('Физическое развитие'!F5="","",IF('Физическое развитие'!H5="","",IF('Физическое развитие'!I5="","",IF('Физическое развитие'!J5="","",IF('Физическое развитие'!L5="","",IF('Физическое развитие'!M5="","",IF('Физическое развитие'!#REF!="","",IF('Физическое развитие'!#REF!="","",IF('Физическое развитие'!#REF!="","",IF('Физическое развитие'!N5="","",IF('Физическое развитие'!O5="","",IF('Физическое развитие'!P5="","",IF('Физическое развитие'!Q5="","",('Художественно-эстетическое разв'!Y6+'Физическое развитие'!#REF!+'Физическое развитие'!#REF!+'Физическое развитие'!D5+'Физическое развитие'!E5+'Физическое развитие'!F5+'Физическое развитие'!H5+'Физическое развитие'!I5+'Физическое развитие'!J5+'Физическое развитие'!L5+'Физическое развитие'!M5+'Физическое развитие'!#REF!+'Физическое развитие'!#REF!+'Физическое развитие'!#REF!+'Физическое развитие'!N5+'Физическое развитие'!O5+'Физическое развитие'!P5+'Физическое развитие'!Q5)/18))))))))))))))))))</f>
        <v/>
      </c>
      <c r="CS4" s="82" t="str">
        <f>'Целевые ориентиры'!BW5</f>
        <v/>
      </c>
      <c r="CT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4" s="82" t="str">
        <f>IF('Социально-коммуникативное разви'!M6="","",IF('Социально-коммуникативное разви'!M6=2,"сформирован",IF('Социально-коммуникативное разви'!M6=0,"не сформирован", "в стадии формирования")))</f>
        <v/>
      </c>
      <c r="CV4" s="82" t="str">
        <f>IF('Социально-коммуникативное разви'!N6="","",IF('Социально-коммуникативное разви'!N6=2,"сформирован",IF('Социально-коммуникативное разви'!N6=0,"не сформирован", "в стадии формирования")))</f>
        <v/>
      </c>
      <c r="CW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4" s="82" t="str">
        <f>IF('Социально-коммуникативное разви'!AI6="","",IF('Социально-коммуникативное разви'!AI6=2,"сформирован",IF('Социально-коммуникативное разви'!AI6=0,"не сформирован", "в стадии формирования")))</f>
        <v/>
      </c>
      <c r="CY4" s="82" t="str">
        <f>IF('Социально-коммуникативное разви'!AN6="","",IF('Социально-коммуникативное разви'!AN6=2,"сформирован",IF('Социально-коммуникативное разви'!AN6=0,"не сформирован", "в стадии формирования")))</f>
        <v/>
      </c>
      <c r="CZ4" s="82" t="str">
        <f>IF('Социально-коммуникативное разви'!AO6="","",IF('Социально-коммуникативное разви'!AO6=2,"сформирован",IF('Социально-коммуникативное разви'!AO6=0,"не сформирован", "в стадии формирования")))</f>
        <v/>
      </c>
      <c r="DA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4" s="82" t="str">
        <f>IF('Социально-коммуникативное разви'!AP6="","",IF('Социально-коммуникативное разви'!AP6=2,"сформирован",IF('Социально-коммуникативное разви'!AP6=0,"не сформирован", "в стадии формирования")))</f>
        <v/>
      </c>
      <c r="DC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4" s="82" t="str">
        <f>IF('Социально-коммуникативное разви'!AQ6="","",IF('Социально-коммуникативное разви'!AQ6=2,"сформирован",IF('Социально-коммуникативное разви'!AQ6=0,"не сформирован", "в стадии формирования")))</f>
        <v/>
      </c>
      <c r="DE4" s="82" t="str">
        <f>IF('Социально-коммуникативное разви'!AR6="","",IF('Социально-коммуникативное разви'!AR6=2,"сформирован",IF('Социально-коммуникативное разви'!AR6=0,"не сформирован", "в стадии формирования")))</f>
        <v/>
      </c>
      <c r="DF4" s="82" t="str">
        <f>IF('Социально-коммуникативное разви'!AS6="","",IF('Социально-коммуникативное разви'!AS6=2,"сформирован",IF('Социально-коммуникативное разви'!AS6=0,"не сформирован", "в стадии формирования")))</f>
        <v/>
      </c>
      <c r="DG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4" s="82" t="str">
        <f>IF('Социально-коммуникативное разви'!AT6="","",IF('Социально-коммуникативное разви'!AT6=2,"сформирован",IF('Социально-коммуникативное разви'!AT6=0,"не сформирован", "в стадии формирования")))</f>
        <v/>
      </c>
      <c r="DI4" s="82" t="str">
        <f>IF('Социально-коммуникативное разви'!AV6="","",IF('Социально-коммуникативное разви'!AV6=2,"сформирован",IF('Социально-коммуникативное разви'!AV6=0,"не сформирован", "в стадии формирования")))</f>
        <v/>
      </c>
      <c r="DJ4" s="82" t="str">
        <f>IF('Социально-коммуникативное разви'!AW6="","",IF('Социально-коммуникативное разви'!AW6=2,"сформирован",IF('Социально-коммуникативное разви'!AW6=0,"не сформирован", "в стадии формирования")))</f>
        <v/>
      </c>
      <c r="DK4" s="82" t="str">
        <f>IF('Социально-коммуникативное разви'!AX6="","",IF('Социально-коммуникативное разви'!AX6=2,"сформирован",IF('Социально-коммуникативное разви'!AX6=0,"не сформирован", "в стадии формирования")))</f>
        <v/>
      </c>
      <c r="DL4" s="82" t="str">
        <f>IF('Социально-коммуникативное разви'!AY6="","",IF('Социально-коммуникативное разви'!AY6=2,"сформирован",IF('Социально-коммуникативное разви'!AY6=0,"не сформирован", "в стадии формирования")))</f>
        <v/>
      </c>
      <c r="DM4" s="82" t="str">
        <f>IF('Физическое развитие'!K5="","",IF('Физическое развитие'!K5=2,"сформирован",IF('Физическое развитие'!K5=0,"не сформирован", "в стадии формирования")))</f>
        <v/>
      </c>
      <c r="DN4" s="82" t="e">
        <f>IF('Физическое развитие'!#REF!="","",IF('Физическое развитие'!#REF!=2,"сформирован",IF('Физическое развитие'!#REF!=0,"не сформирован", "в стадии формирования")))</f>
        <v>#REF!</v>
      </c>
      <c r="DO4" s="214" t="e">
        <f>IF('Социально-коммуникативное разви'!#REF!="","",IF('Социально-коммуникативное разви'!M6="","",IF('Социально-коммуникативное разви'!N6="","",IF('Социально-коммуникативное разви'!#REF!="","",IF('Социально-коммуникативное разви'!AI6="","",IF('Социально-коммуникативное разви'!AN6="","",IF('Социально-коммуникативное разви'!AO6="","",IF('Социально-коммуникативное разви'!#REF!="","",IF('Социально-коммуникативное разви'!AP6="","",IF('Социально-коммуникативное разви'!#REF!="","",IF('Социально-коммуникативное разви'!AQ6="","",IF('Социально-коммуникативное разви'!AR6="","",IF('Социально-коммуникативное разви'!AS6="","",IF('Социально-коммуникативное разви'!#REF!="","",IF('Социально-коммуникативное разви'!AT6="","",IF('Социально-коммуникативное разви'!AV6="","",IF('Социально-коммуникативное разви'!AW6="","",IF('Социально-коммуникативное разви'!AX6="","",IF('Социально-коммуникативное разви'!AY6="","",IF('Физическое развитие'!K5="","",IF('Физическое развитие'!#REF!="","",('Социально-коммуникативное разви'!#REF!+'Социально-коммуникативное разви'!M6+'Социально-коммуникативное разви'!N6+'Социально-коммуникативное разви'!#REF!+'Социально-коммуникативное разви'!AI6+'Социально-коммуникативное разви'!AN6+'Социально-коммуникативное разви'!AO6+'Социально-коммуникативное разви'!#REF!+'Социально-коммуникативное разви'!AP6+'Социально-коммуникативное разви'!#REF!+'Социально-коммуникативное разви'!AQ6+'Социально-коммуникативное разви'!AR6+'Социально-коммуникативное разви'!AS6+'Социально-коммуникативное разви'!#REF!+'Социально-коммуникативное разви'!AT6+'Социально-коммуникативное разви'!AV6+'Социально-коммуникативное разви'!AW6+'Социально-коммуникативное разви'!AX6+'Социально-коммуникативное разви'!AY6+'Физическое развитие'!K5+'Физическое развитие'!#REF!)/21)))))))))))))))))))))</f>
        <v>#REF!</v>
      </c>
      <c r="DP4" s="82" t="str">
        <f>'Целевые ориентиры'!CN5</f>
        <v/>
      </c>
      <c r="DQ4" s="82" t="str">
        <f>IF('Социально-коммуникативное разви'!D6="","",IF('Социально-коммуникативное разви'!D6=2,"сформирован",IF('Социально-коммуникативное разви'!D6=0,"не сформирован", "в стадии формирования")))</f>
        <v/>
      </c>
      <c r="DR4" s="82" t="str">
        <f>IF('Социально-коммуникативное разви'!E6="","",IF('Социально-коммуникативное разви'!E6=2,"сформирован",IF('Социально-коммуникативное разви'!E6=0,"не сформирован", "в стадии формирования")))</f>
        <v/>
      </c>
      <c r="DS4" s="82" t="str">
        <f>IF('Социально-коммуникативное разви'!F6="","",IF('Социально-коммуникативное разви'!F6=2,"сформирован",IF('Социально-коммуникативное разви'!F6=0,"не сформирован", "в стадии формирования")))</f>
        <v/>
      </c>
      <c r="DT4" s="82" t="str">
        <f>IF('Социально-коммуникативное разви'!G6="","",IF('Социально-коммуникативное разви'!G6=2,"сформирован",IF('Социально-коммуникативное разви'!G6=0,"не сформирован", "в стадии формирования")))</f>
        <v/>
      </c>
      <c r="DU4" s="82" t="str">
        <f>IF('Социально-коммуникативное разви'!Q6="","",IF('Социально-коммуникативное разви'!Q6=2,"сформирован",IF('Социально-коммуникативное разви'!Q6=0,"не сформирован", "в стадии формирования")))</f>
        <v/>
      </c>
      <c r="DV4" s="82" t="str">
        <f>IF('Социально-коммуникативное разви'!R6="","",IF('Социально-коммуникативное разви'!R6=2,"сформирован",IF('Социально-коммуникативное разви'!R6=0,"не сформирован", "в стадии формирования")))</f>
        <v/>
      </c>
      <c r="DW4" s="82" t="str">
        <f>IF('Социально-коммуникативное разви'!S6="","",IF('Социально-коммуникативное разви'!S6=2,"сформирован",IF('Социально-коммуникативное разви'!S6=0,"не сформирован", "в стадии формирования")))</f>
        <v/>
      </c>
      <c r="DX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4" s="82" t="str">
        <f>IF('Социально-коммуникативное разви'!T6="","",IF('Социально-коммуникативное разви'!T6=2,"сформирован",IF('Социально-коммуникативное разви'!T6=0,"не сформирован", "в стадии формирования")))</f>
        <v/>
      </c>
      <c r="EB4" s="82" t="str">
        <f>IF('Социально-коммуникативное разви'!Y6="","",IF('Социально-коммуникативное разви'!Y6=2,"сформирован",IF('Социально-коммуникативное разви'!Y6=0,"не сформирован", "в стадии формирования")))</f>
        <v/>
      </c>
      <c r="EC4" s="82" t="str">
        <f>IF('Социально-коммуникативное разви'!Z6="","",IF('Социально-коммуникативное разви'!Z6=2,"сформирован",IF('Социально-коммуникативное разви'!Z6=0,"не сформирован", "в стадии формирования")))</f>
        <v/>
      </c>
      <c r="ED4" s="82" t="str">
        <f>IF('Социально-коммуникативное разви'!AU6="","",IF('Социально-коммуникативное разви'!AU6=2,"сформирован",IF('Социально-коммуникативное разви'!AU6=0,"не сформирован", "в стадии формирования")))</f>
        <v/>
      </c>
      <c r="EE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4" s="82" t="str">
        <f>IF('Социально-коммуникативное разви'!AZ6="","",IF('Социально-коммуникативное разви'!AZ6=2,"сформирован",IF('Социально-коммуникативное разви'!AZ6=0,"не сформирован", "в стадии формирования")))</f>
        <v/>
      </c>
      <c r="EG4" s="82" t="str">
        <f>IF('Социально-коммуникативное разви'!BA6="","",IF('Социально-коммуникативное разви'!BA6=2,"сформирован",IF('Социально-коммуникативное разви'!BA6=0,"не сформирован", "в стадии формирования")))</f>
        <v/>
      </c>
      <c r="EH4" s="82" t="str">
        <f>IF('Социально-коммуникативное разви'!BB6="","",IF('Социально-коммуникативное разви'!BB6=2,"сформирован",IF('Социально-коммуникативное разви'!BB6=0,"не сформирован", "в стадии формирования")))</f>
        <v/>
      </c>
      <c r="EI4" s="82" t="str">
        <f>IF('Познавательное развитие'!G6="","",IF('Познавательное развитие'!G6=2,"сформирован",IF('Познавательное развитие'!G6=0,"не сформирован", "в стадии формирования")))</f>
        <v/>
      </c>
      <c r="EJ4" s="82" t="e">
        <f>IF('Познавательное развитие'!#REF!="","",IF('Познавательное развитие'!#REF!=2,"сформирован",IF('Познавательное развитие'!#REF!=0,"не сформирован", "в стадии формирования")))</f>
        <v>#REF!</v>
      </c>
      <c r="EK4" s="82" t="str">
        <f>IF('Познавательное развитие'!H6="","",IF('Познавательное развитие'!H6=2,"сформирован",IF('Познавательное развитие'!H6=0,"не сформирован", "в стадии формирования")))</f>
        <v/>
      </c>
      <c r="EL4" s="82" t="e">
        <f>IF('Познавательное развитие'!#REF!="","",IF('Познавательное развитие'!#REF!=2,"сформирован",IF('Познавательное развитие'!#REF!=0,"не сформирован", "в стадии формирования")))</f>
        <v>#REF!</v>
      </c>
      <c r="EM4" s="82" t="str">
        <f>IF('Познавательное развитие'!T6="","",IF('Познавательное развитие'!T6=2,"сформирован",IF('Познавательное развитие'!T6=0,"не сформирован", "в стадии формирования")))</f>
        <v/>
      </c>
      <c r="EN4" s="82" t="e">
        <f>IF('Познавательное развитие'!#REF!="","",IF('Познавательное развитие'!#REF!=2,"сформирован",IF('Познавательное развитие'!#REF!=0,"не сформирован", "в стадии формирования")))</f>
        <v>#REF!</v>
      </c>
      <c r="EO4" s="82" t="str">
        <f>IF('Познавательное развитие'!U6="","",IF('Познавательное развитие'!U6=2,"сформирован",IF('Познавательное развитие'!U6=0,"не сформирован", "в стадии формирования")))</f>
        <v/>
      </c>
      <c r="EP4" s="82" t="str">
        <f>IF('Познавательное развитие'!W6="","",IF('Познавательное развитие'!W6=2,"сформирован",IF('Познавательное развитие'!W6=0,"не сформирован", "в стадии формирования")))</f>
        <v/>
      </c>
      <c r="EQ4" s="82" t="str">
        <f>IF('Познавательное развитие'!X6="","",IF('Познавательное развитие'!X6=2,"сформирован",IF('Познавательное развитие'!X6=0,"не сформирован", "в стадии формирования")))</f>
        <v/>
      </c>
      <c r="ER4" s="82" t="str">
        <f>IF('Познавательное развитие'!AB6="","",IF('Познавательное развитие'!AB6=2,"сформирован",IF('Познавательное развитие'!AB6=0,"не сформирован", "в стадии формирования")))</f>
        <v/>
      </c>
      <c r="ES4" s="82" t="str">
        <f>IF('Познавательное развитие'!AC6="","",IF('Познавательное развитие'!AC6=2,"сформирован",IF('Познавательное развитие'!AC6=0,"не сформирован", "в стадии формирования")))</f>
        <v/>
      </c>
      <c r="ET4" s="82" t="str">
        <f>IF('Познавательное развитие'!AD6="","",IF('Познавательное развитие'!AD6=2,"сформирован",IF('Познавательное развитие'!AD6=0,"не сформирован", "в стадии формирования")))</f>
        <v/>
      </c>
      <c r="EU4" s="82" t="str">
        <f>IF('Познавательное развитие'!AE6="","",IF('Познавательное развитие'!AE6=2,"сформирован",IF('Познавательное развитие'!AE6=0,"не сформирован", "в стадии формирования")))</f>
        <v/>
      </c>
      <c r="EV4" s="82" t="str">
        <f>IF('Познавательное развитие'!AF6="","",IF('Познавательное развитие'!AF6=2,"сформирован",IF('Познавательное развитие'!AF6=0,"не сформирован", "в стадии формирования")))</f>
        <v/>
      </c>
      <c r="EW4" s="82" t="e">
        <f>IF('Познавательное развитие'!#REF!="","",IF('Познавательное развитие'!#REF!=2,"сформирован",IF('Познавательное развитие'!#REF!=0,"не сформирован", "в стадии формирования")))</f>
        <v>#REF!</v>
      </c>
      <c r="EX4" s="82" t="str">
        <f>IF('Познавательное развитие'!AG6="","",IF('Познавательное развитие'!AG6=2,"сформирован",IF('Познавательное развитие'!AG6=0,"не сформирован", "в стадии формирования")))</f>
        <v/>
      </c>
      <c r="EY4" s="82" t="str">
        <f>IF('Познавательное развитие'!AH6="","",IF('Познавательное развитие'!AH6=2,"сформирован",IF('Познавательное развитие'!AH6=0,"не сформирован", "в стадии формирования")))</f>
        <v/>
      </c>
      <c r="EZ4" s="82" t="e">
        <f>IF('Познавательное развитие'!#REF!="","",IF('Познавательное развитие'!#REF!=2,"сформирован",IF('Познавательное развитие'!#REF!=0,"не сформирован", "в стадии формирования")))</f>
        <v>#REF!</v>
      </c>
      <c r="FA4" s="82" t="str">
        <f>IF('Познавательное развитие'!AI6="","",IF('Познавательное развитие'!AI6=2,"сформирован",IF('Познавательное развитие'!AI6=0,"не сформирован", "в стадии формирования")))</f>
        <v/>
      </c>
      <c r="FB4" s="82" t="str">
        <f>IF('Познавательное развитие'!AJ6="","",IF('Познавательное развитие'!AJ6=2,"сформирован",IF('Познавательное развитие'!AJ6=0,"не сформирован", "в стадии формирования")))</f>
        <v/>
      </c>
      <c r="FC4" s="82" t="str">
        <f>IF('Познавательное развитие'!AK6="","",IF('Познавательное развитие'!AK6=2,"сформирован",IF('Познавательное развитие'!AK6=0,"не сформирован", "в стадии формирования")))</f>
        <v/>
      </c>
      <c r="FD4" s="82" t="str">
        <f>IF('Познавательное развитие'!AL6="","",IF('Познавательное развитие'!AL6=2,"сформирован",IF('Познавательное развитие'!AL6=0,"не сформирован", "в стадии формирования")))</f>
        <v/>
      </c>
      <c r="FE4" s="82" t="str">
        <f>IF('Речевое развитие'!Q5="","",IF('Речевое развитие'!Q5=2,"сформирован",IF('Речевое развитие'!Q5=0,"не сформирован", "в стадии формирования")))</f>
        <v/>
      </c>
      <c r="FF4" s="82" t="str">
        <f>IF('Речевое развитие'!R5="","",IF('Речевое развитие'!R5=2,"сформирован",IF('Речевое развитие'!R5=0,"не сформирован", "в стадии формирования")))</f>
        <v/>
      </c>
      <c r="FG4" s="82" t="str">
        <f>IF('Речевое развитие'!S5="","",IF('Речевое развитие'!S5=2,"сформирован",IF('Речевое развитие'!S5=0,"не сформирован", "в стадии формирования")))</f>
        <v/>
      </c>
      <c r="FH4" s="82" t="str">
        <f>IF('Речевое развитие'!T5="","",IF('Речевое развитие'!T5=2,"сформирован",IF('Речевое развитие'!T5=0,"не сформирован", "в стадии формирования")))</f>
        <v/>
      </c>
      <c r="FI4" s="82" t="str">
        <f>IF('Речевое развитие'!U5="","",IF('Речевое развитие'!U5=2,"сформирован",IF('Речевое развитие'!U5=0,"не сформирован", "в стадии формирования")))</f>
        <v/>
      </c>
      <c r="FJ4" s="82" t="e">
        <f>IF('Речевое развитие'!#REF!="","",IF('Речевое развитие'!#REF!=2,"сформирован",IF('Речевое развитие'!#REF!=0,"не сформирован", "в стадии формирования")))</f>
        <v>#REF!</v>
      </c>
      <c r="FK4" s="82" t="str">
        <f>IF('Художественно-эстетическое разв'!S6="","",IF('Художественно-эстетическое разв'!S6=2,"сформирован",IF('Художественно-эстетическое разв'!S6=0,"не сформирован", "в стадии формирования")))</f>
        <v/>
      </c>
      <c r="FL4" s="82" t="str">
        <f>IF('Художественно-эстетическое разв'!T6="","",IF('Художественно-эстетическое разв'!T6=2,"сформирован",IF('Художественно-эстетическое разв'!T6=0,"не сформирован", "в стадии формирования")))</f>
        <v/>
      </c>
      <c r="FM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4" s="82" t="str">
        <f>IF('Физическое развитие'!T5="","",IF('Физическое развитие'!T5=2,"сформирован",IF('Физическое развитие'!T5=0,"не сформирован", "в стадии формирования")))</f>
        <v/>
      </c>
      <c r="FO4" s="82" t="str">
        <f>IF('Физическое развитие'!U5="","",IF('Физическое развитие'!U5=2,"сформирован",IF('Физическое развитие'!U5=0,"не сформирован", "в стадии формирования")))</f>
        <v/>
      </c>
      <c r="FP4" s="82" t="str">
        <f>IF('Физическое развитие'!V5="","",IF('Физическое развитие'!V5=2,"сформирован",IF('Физическое развитие'!V5=0,"не сформирован", "в стадии формирования")))</f>
        <v/>
      </c>
      <c r="FQ4" s="82" t="e">
        <f>IF('Физическое развитие'!#REF!="","",IF('Физическое развитие'!#REF!=2,"сформирован",IF('Физическое развитие'!#REF!=0,"не сформирован", "в стадии формирования")))</f>
        <v>#REF!</v>
      </c>
      <c r="FR4" s="214" t="str">
        <f>IF('Социально-коммуникативное разви'!D6="","",IF('Социально-коммуникативное разви'!E6="","",IF('Социально-коммуникативное разви'!F6="","",IF('Социально-коммуникативное разви'!G6="","",IF('Социально-коммуникативное разви'!Q6="","",IF('Социально-коммуникативное разви'!R6="","",IF('Социально-коммуникативное разви'!S6="","",IF('Социально-коммуникативное разви'!#REF!="","",IF('Социально-коммуникативное разви'!#REF!="","",IF('Социально-коммуникативное разви'!#REF!="","",IF('Социально-коммуникативное разви'!T6="","",IF('Социально-коммуникативное разви'!Y6="","",IF('Социально-коммуникативное разви'!Z6="","",IF('Социально-коммуникативное разви'!AU6="","",IF('Социально-коммуникативное разви'!#REF!="","",IF('Социально-коммуникативное разви'!AZ6="","",IF('Социально-коммуникативное разви'!BA6="","",IF('Социально-коммуникативное разви'!BB6="","",IF('Познавательное развитие'!G6="","",IF('Познавательное развитие'!#REF!="","",IF('Познавательное развитие'!H6="","",IF('Познавательное развитие'!#REF!="","",IF('Познавательное развитие'!T6="","",IF('Познавательное развитие'!#REF!="","",IF('Познавательное развитие'!U6="","",IF('Познавательное развитие'!W6="","",IF('Познавательное развитие'!X6="","",IF('Познавательное развитие'!AB6="","",IF('Познавательное развитие'!AC6="","",IF('Познавательное развитие'!AD6="","",IF('Познавательное развитие'!AE6="","",IF('Познавательное развитие'!AF6="","",IF('Познавательное развитие'!#REF!="","",IF('Познавательное развитие'!AG6="","",IF('Познавательное развитие'!AH6="","",IF('Познавательное развитие'!#REF!="","",IF('Познавательное развитие'!AI6="","",IF('Познавательное развитие'!AJ6="","",IF('Познавательное развитие'!AK6="","",IF('Познавательное развитие'!AL6="","",IF('Речевое развитие'!Q5="","",IF('Речевое развитие'!R5="","",IF('Речевое развитие'!S5="","",IF('Речевое развитие'!T5="","",IF('Речевое развитие'!U5="","",IF('Речевое развитие'!#REF!="","",IF('Художественно-эстетическое разв'!S6="","",IF('Художественно-эстетическое разв'!T6="","",IF('Художественно-эстетическое разв'!#REF!="","",IF('Физическое развитие'!T5="","",IF('Физическое развитие'!U5="","",IF('Физическое развитие'!V5="","",IF('Физическое развитие'!#REF!="","",('Социально-коммуникативное разви'!D6+'Социально-коммуникативное разви'!E6+'Социально-коммуникативное разви'!F6+'Социально-коммуникативное разви'!G6+'Социально-коммуникативное разви'!Q6+'Социально-коммуникативное разви'!R6+'Социально-коммуникативное разви'!S6+'Социально-коммуникативное разви'!#REF!+'Социально-коммуникативное разви'!#REF!+'Социально-коммуникативное разви'!#REF!+'Социально-коммуникативное разви'!T6+'Социально-коммуникативное разви'!Y6+'Социально-коммуникативное разви'!Z6+'Социально-коммуникативное разви'!AU6+'Социально-коммуникативное разви'!#REF!+'Социально-коммуникативное разви'!AZ6+'Социально-коммуникативное разви'!BA6+'Социально-коммуникативное разви'!BB6+'Познавательное развитие'!G6+'Познавательное развитие'!#REF!+'Познавательное развитие'!H6+'Познавательное развитие'!#REF!+'Познавательное развитие'!T6+'Познавательное развитие'!#REF!+'Познавательное развитие'!U6+'Познавательное развитие'!W6+'Познавательное развитие'!X6+'Познавательное развитие'!AB6+'Познавательное развитие'!AC6+'Познавательное развитие'!AD6+'Познавательное развитие'!AE6+'Познавательное развитие'!AF6+'Познавательное развитие'!#REF!+'Познавательное развитие'!AG6+'Познавательное развитие'!AH6+'Познавательное развитие'!#REF!+'Познавательное развитие'!AI6+'Познавательное развитие'!AJ6+'Познавательное развитие'!AK6+'Познавательное развитие'!AL6+'Речевое развитие'!Q5+'Речевое развитие'!R5+'Речевое развитие'!S5+'Речевое развитие'!T5+'Речевое развитие'!U5+'Речевое развитие'!#REF!+'Художественно-эстетическое разв'!S6+'Художественно-эстетическое разв'!T6+'Художественно-эстетическое разв'!#REF!+'Физическое развитие'!T5+'Физическое развитие'!U5+'Физическое развитие'!V5+'Физическое развитие'!#REF!)/53)))))))))))))))))))))))))))))))))))))))))))))))))))))</f>
        <v/>
      </c>
      <c r="FS4" s="82" t="str">
        <f>'Целевые ориентиры'!EC5</f>
        <v/>
      </c>
    </row>
    <row r="5" spans="1:175" x14ac:dyDescent="0.25">
      <c r="A5" s="82">
        <f>список!A4</f>
        <v>3</v>
      </c>
      <c r="B5" s="82" t="str">
        <f>IF(список!B4="","",список!B4)</f>
        <v/>
      </c>
      <c r="C5" s="82">
        <f>список!C4</f>
        <v>0</v>
      </c>
      <c r="D5" s="82" t="str">
        <f>IF('Социально-коммуникативное разви'!AA7="","",IF('Социально-коммуникативное разви'!AA7=2,"сформирован",IF('Социально-коммуникативное разви'!AA7=0,"не сформирован", "в стадии формирования")))</f>
        <v/>
      </c>
      <c r="E5" s="82" t="str">
        <f>IF('Социально-коммуникативное разви'!AF7="","",IF('Социально-коммуникативное разви'!AF7=2,"сформирован",IF('Социально-коммуникативное разви'!AF7=0,"не сформирован", "в стадии формирования")))</f>
        <v/>
      </c>
      <c r="F5" s="82" t="str">
        <f>IF('Социально-коммуникативное разви'!AG7="","",IF('Социально-коммуникативное разви'!AG7=2,"сформирован",IF('Социально-коммуникативное разви'!AG7=0,"не сформирован", "в стадии формирования")))</f>
        <v/>
      </c>
      <c r="G5" s="82" t="str">
        <f>IF('Социально-коммуникативное разви'!AH7="","",IF('Социально-коммуникативное разви'!AH7=2,"сформирован",IF('Социально-коммуникативное разви'!AH7=0,"не сформирован", "в стадии формирования")))</f>
        <v/>
      </c>
      <c r="H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5" s="82" t="str">
        <f>IF('Социально-коммуникативное разви'!AJ7="","",IF('Социально-коммуникативное разви'!AJ7=2,"сформирован",IF('Социально-коммуникативное разви'!AJ7=0,"не сформирован", "в стадии формирования")))</f>
        <v/>
      </c>
      <c r="K5" s="82" t="str">
        <f>IF('Социально-коммуникативное разви'!AK7="","",IF('Социально-коммуникативное разви'!AK7=2,"сформирован",IF('Социально-коммуникативное разви'!AK7=0,"не сформирован", "в стадии формирования")))</f>
        <v/>
      </c>
      <c r="L5" s="82" t="e">
        <f>IF('Познавательное развитие'!#REF!="","",IF('Познавательное развитие'!#REF!=2,"сформирован",IF('Познавательное развитие'!#REF!=0,"не сформирован", "в стадии формирования")))</f>
        <v>#REF!</v>
      </c>
      <c r="M5" s="82" t="str">
        <f>IF('Познавательное развитие'!D7="","",IF('Познавательное развитие'!D7=2,"сформирован",IF('Познавательное развитие'!D7=0,"не сформирован", "в стадии формирования")))</f>
        <v/>
      </c>
      <c r="N5" s="82" t="e">
        <f>IF('Познавательное развитие'!#REF!="","",IF('Познавательное развитие'!#REF!=2,"сформирован",IF('Познавательное развитие'!#REF!=0,"не сформирован", "в стадии формирования")))</f>
        <v>#REF!</v>
      </c>
      <c r="O5" s="82" t="str">
        <f>IF('Познавательное развитие'!I7="","",IF('Познавательное развитие'!I7=2,"сформирован",IF('Познавательное развитие'!I7=0,"не сформирован", "в стадии формирования")))</f>
        <v/>
      </c>
      <c r="P5" s="82" t="str">
        <f>IF('Познавательное развитие'!M7="","",IF('Познавательное развитие'!M7=2,"сформирован",IF('Познавательное развитие'!M7=0,"не сформирован", "в стадии формирования")))</f>
        <v/>
      </c>
      <c r="Q5" s="82" t="str">
        <f>IF('Познавательное развитие'!N7="","",IF('Познавательное развитие'!N7=2,"сформирован",IF('Познавательное развитие'!N7=0,"не сформирован", "в стадии формирования")))</f>
        <v/>
      </c>
      <c r="R5" s="82" t="str">
        <f>IF('Познавательное развитие'!O7="","",IF('Познавательное развитие'!O7=2,"сформирован",IF('Познавательное развитие'!O7=0,"не сформирован", "в стадии формирования")))</f>
        <v/>
      </c>
      <c r="S5" s="82" t="str">
        <f>IF('Познавательное развитие'!P7="","",IF('Познавательное развитие'!P7=2,"сформирован",IF('Познавательное развитие'!P7=0,"не сформирован", "в стадии формирования")))</f>
        <v/>
      </c>
      <c r="T5" s="82" t="str">
        <f>IF('Познавательное развитие'!Q7="","",IF('Познавательное развитие'!Q7=2,"сформирован",IF('Познавательное развитие'!Q7=0,"не сформирован", "в стадии формирования")))</f>
        <v/>
      </c>
      <c r="U5" s="82" t="str">
        <f>IF('Познавательное развитие'!Y7="","",IF('Познавательное развитие'!Y7=2,"сформирован",IF('Познавательное развитие'!Y7=0,"не сформирован", "в стадии формирования")))</f>
        <v/>
      </c>
      <c r="V5" s="82" t="str">
        <f>IF('Художественно-эстетическое разв'!D7="","",IF('Художественно-эстетическое разв'!D7=2,"сформирован",IF('Художественно-эстетическое разв'!D7=0,"не сформирован", "в стадии формирования")))</f>
        <v/>
      </c>
      <c r="W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5" s="82" t="str">
        <f>IF('Художественно-эстетическое разв'!G7="","",IF('Художественно-эстетическое разв'!G7=2,"сформирован",IF('Художественно-эстетическое разв'!G7=0,"не сформирован", "в стадии формирования")))</f>
        <v/>
      </c>
      <c r="Y5" s="82" t="str">
        <f>IF('Художественно-эстетическое разв'!H7="","",IF('Художественно-эстетическое разв'!H7=2,"сформирован",IF('Художественно-эстетическое разв'!H7=0,"не сформирован", "в стадии формирования")))</f>
        <v/>
      </c>
      <c r="Z5" s="82" t="str">
        <f>IF('Художественно-эстетическое разв'!I7="","",IF('Художественно-эстетическое разв'!I7=2,"сформирован",IF('Художественно-эстетическое разв'!I7=0,"не сформирован", "в стадии формирования")))</f>
        <v/>
      </c>
      <c r="AA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5" s="82" t="str">
        <f>IF('Художественно-эстетическое разв'!L7="","",IF('Художественно-эстетическое разв'!L7=2,"сформирован",IF('Художественно-эстетическое разв'!L7=0,"не сформирован", "в стадии формирования")))</f>
        <v/>
      </c>
      <c r="AC5" s="82" t="str">
        <f>IF('Художественно-эстетическое разв'!M7="","",IF('Художественно-эстетическое разв'!M7=2,"сформирован",IF('Художественно-эстетическое разв'!M7=0,"не сформирован", "в стадии формирования")))</f>
        <v/>
      </c>
      <c r="AD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5" s="82" t="str">
        <f>IF('Художественно-эстетическое разв'!U7="","",IF('Художественно-эстетическое разв'!U7=2,"сформирован",IF('Художественно-эстетическое разв'!U7=0,"не сформирован", "в стадии формирования")))</f>
        <v/>
      </c>
      <c r="AG5" s="82" t="str">
        <f>IF('Физическое развитие'!W6="","",IF('Физическое развитие'!W6=2,"сформирован",IF('Физическое развитие'!W6=0,"не сформирован", "в стадии формирования")))</f>
        <v/>
      </c>
      <c r="AH5" s="214" t="str">
        <f>IF('Социально-коммуникативное разви'!AA7="","",IF('Социально-коммуникативное разви'!AF7="","",IF('Социально-коммуникативное разви'!AG7="","",IF('Социально-коммуникативное разви'!AH7="","",IF('Социально-коммуникативное разви'!#REF!="","",IF('Социально-коммуникативное разви'!#REF!="","",IF('Социально-коммуникативное разви'!AJ7="","",IF('Социально-коммуникативное разви'!AK7="","",IF('Познавательное развитие'!#REF!="","",IF('Познавательное развитие'!D7="","",IF('Познавательное развитие'!#REF!="","",IF('Познавательное развитие'!I7="","",IF('Познавательное развитие'!M7="","",IF('Познавательное развитие'!N7="","",IF('Познавательное развитие'!O7="","",IF('Познавательное развитие'!P7="","",IF('Познавательное развитие'!Q7="","",IF('Познавательное развитие'!Y7="","",IF('Художественно-эстетическое разв'!D7="","",IF('Художественно-эстетическое разв'!#REF!="","",IF('Художественно-эстетическое разв'!G7="","",IF('Художественно-эстетическое разв'!H7="","",IF('Художественно-эстетическое разв'!I7="","",IF('Художественно-эстетическое разв'!#REF!="","",IF('Художественно-эстетическое разв'!L7="","",IF('Художественно-эстетическое разв'!M7="","",IF('Художественно-эстетическое разв'!#REF!="","",IF('Художественно-эстетическое разв'!#REF!="","",IF('Художественно-эстетическое разв'!U7="","",IF('Физическое развитие'!#REF!="","",('Социально-коммуникативное разви'!AA7+'Социально-коммуникативное разви'!AF7+'Социально-коммуникативное разви'!AG7+'Социально-коммуникативное разви'!AH7+'Социально-коммуникативное разви'!#REF!+'Социально-коммуникативное разви'!#REF!+'Социально-коммуникативное разви'!AJ7+'Социально-коммуникативное разви'!AK7+'Познавательное развитие'!#REF!+'Познавательное развитие'!D7+'Познавательное развитие'!#REF!+'Познавательное развитие'!I7+'Познавательное развитие'!M7+'Познавательное развитие'!N7+'Познавательное развитие'!O7+'Познавательное развитие'!P7+'Познавательное развитие'!Q7+'Познавательное развитие'!Y7+'Художественно-эстетическое разв'!D7+'Художественно-эстетическое разв'!#REF!+'Художественно-эстетическое разв'!G7+'Художественно-эстетическое разв'!H7+'Художественно-эстетическое разв'!I7+'Художественно-эстетическое разв'!#REF!+'Художественно-эстетическое разв'!L7+'Художественно-эстетическое разв'!M7+'Художественно-эстетическое разв'!#REF!+'Художественно-эстетическое разв'!#REF!+'Художественно-эстетическое разв'!U7+'Физическое развитие'!#REF!)/30))))))))))))))))))))))))))))))</f>
        <v/>
      </c>
      <c r="AI5" s="82" t="str">
        <f>'Целевые ориентиры'!AA6</f>
        <v/>
      </c>
      <c r="AJ5" s="82" t="str">
        <f>IF('Социально-коммуникативное разви'!G7="","",IF('Социально-коммуникативное разви'!G7=2,"сформирован",IF('Социально-коммуникативное разви'!G7=0,"не сформирован", "в стадии формирования")))</f>
        <v/>
      </c>
      <c r="AK5" s="82" t="str">
        <f>IF('Социально-коммуникативное разви'!H7="","",IF('Социально-коммуникативное разви'!H7=2,"сформирован",IF('Социально-коммуникативное разви'!H7=0,"не сформирован", "в стадии формирования")))</f>
        <v/>
      </c>
      <c r="AL5" s="82" t="str">
        <f>IF('Социально-коммуникативное разви'!I7="","",IF('Социально-коммуникативное разви'!I7=2,"сформирован",IF('Социально-коммуникативное разви'!I7=0,"не сформирован", "в стадии формирования")))</f>
        <v/>
      </c>
      <c r="AM5" s="82" t="str">
        <f>IF('Социально-коммуникативное разви'!J7="","",IF('Социально-коммуникативное разви'!J7=2,"сформирован",IF('Социально-коммуникативное разви'!J7=0,"не сформирован", "в стадии формирования")))</f>
        <v/>
      </c>
      <c r="AN5" s="82" t="str">
        <f>IF('Социально-коммуникативное разви'!K7="","",IF('Социально-коммуникативное разви'!K7=2,"сформирован",IF('Социально-коммуникативное разви'!K7=0,"не сформирован", "в стадии формирования")))</f>
        <v/>
      </c>
      <c r="AO5" s="82" t="str">
        <f>IF('Социально-коммуникативное разви'!L7="","",IF('Социально-коммуникативное разви'!L7=2,"сформирован",IF('Социально-коммуникативное разви'!L7=0,"не сформирован", "в стадии формирования")))</f>
        <v/>
      </c>
      <c r="AP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5" s="82" t="str">
        <f>IF('Социально-коммуникативное разви'!X7="","",IF('Социально-коммуникативное разви'!X7=2,"сформирован",IF('Социально-коммуникативное разви'!X7=0,"не сформирован", "в стадии формирования")))</f>
        <v/>
      </c>
      <c r="AR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5" s="82" t="e">
        <f>IF('Познавательное развитие'!#REF!="","",IF('Познавательное развитие'!#REF!=2,"сформирован",IF('Познавательное развитие'!#REF!=0,"не сформирован", "в стадии формирования")))</f>
        <v>#REF!</v>
      </c>
      <c r="AT5" s="82" t="str">
        <f>IF('Познавательное развитие'!V7="","",IF('Познавательное развитие'!V7=2,"сформирован",IF('Познавательное развитие'!V7=0,"не сформирован", "в стадии формирования")))</f>
        <v/>
      </c>
      <c r="AU5" s="82" t="str">
        <f>IF('Художественно-эстетическое разв'!Z7="","",IF('Художественно-эстетическое разв'!Z7=2,"сформирован",IF('Художественно-эстетическое разв'!Z7=0,"не сформирован", "в стадии формирования")))</f>
        <v/>
      </c>
      <c r="AV5" s="82" t="str">
        <f>IF('Художественно-эстетическое разв'!AE7="","",IF('Художественно-эстетическое разв'!AE7=2,"сформирован",IF('Художественно-эстетическое разв'!AE7=0,"не сформирован", "в стадии формирования")))</f>
        <v/>
      </c>
      <c r="AW5" s="82" t="e">
        <f>IF('Физическое развитие'!#REF!="","",IF('Физическое развитие'!#REF!=2,"сформирован",IF('Физическое развитие'!#REF!=0,"не сформирован", "в стадии формирования")))</f>
        <v>#REF!</v>
      </c>
      <c r="AX5" s="82" t="e">
        <f>IF('Физическое развитие'!#REF!="","",IF('Физическое развитие'!#REF!=2,"сформирован",IF('Физическое развитие'!#REF!=0,"не сформирован", "в стадии формирования")))</f>
        <v>#REF!</v>
      </c>
      <c r="AY5" s="214" t="str">
        <f>IF('Социально-коммуникативное разви'!G7="","",IF('Социально-коммуникативное разви'!H7="","",IF('Социально-коммуникативное разви'!I7="","",IF('Социально-коммуникативное разви'!J7="","",IF('Социально-коммуникативное разви'!K7="","",IF('Социально-коммуникативное разви'!L7="","",IF('Социально-коммуникативное разви'!#REF!="","",IF('Социально-коммуникативное разви'!X7="","",IF('Социально-коммуникативное разви'!#REF!="","",IF('Познавательное развитие'!#REF!="","",IF('Познавательное развитие'!V7="","",IF('Художественно-эстетическое разв'!Z7="","",IF('Художественно-эстетическое разв'!AE7="","",IF('Физическое развитие'!#REF!="","",IF('Физическое развитие'!#REF!="","",('Социально-коммуникативное разви'!G7+'Социально-коммуникативное разви'!H7+'Социально-коммуникативное разви'!I7+'Социально-коммуникативное разви'!J7+'Социально-коммуникативное разви'!K7+'Социально-коммуникативное разви'!L7+'Социально-коммуникативное разви'!#REF!+'Социально-коммуникативное разви'!X7+'Социально-коммуникативное разви'!#REF!+'Познавательное развитие'!#REF!+'Познавательное развитие'!V7+'Художественно-эстетическое разв'!Z7+'Художественно-эстетическое разв'!AE7+'Физическое развитие'!#REF!+'Физическое развитие'!#REF!)/15)))))))))))))))</f>
        <v/>
      </c>
      <c r="AZ5" s="82" t="str">
        <f>'Целевые ориентиры'!AM6</f>
        <v/>
      </c>
      <c r="BA5" s="82" t="str">
        <f>IF('Социально-коммуникативное разви'!U7="","",IF('Социально-коммуникативное разви'!U7=2,"сформирован",IF('Социально-коммуникативное разви'!U7=0,"не сформирован", "в стадии формирования")))</f>
        <v/>
      </c>
      <c r="BB5" s="82" t="str">
        <f>IF('Социально-коммуникативное разви'!V7="","",IF('Социально-коммуникативное разви'!V7=2,"сформирован",IF('Социально-коммуникативное разви'!V7=0,"не сформирован", "в стадии формирования")))</f>
        <v/>
      </c>
      <c r="BC5" s="82" t="str">
        <f>IF('Социально-коммуникативное разви'!W7="","",IF('Социально-коммуникативное разви'!W7=2,"сформирован",IF('Социально-коммуникативное разви'!W7=0,"не сформирован", "в стадии формирования")))</f>
        <v/>
      </c>
      <c r="BD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5" s="82" t="str">
        <f>IF('Художественно-эстетическое разв'!AC7="","",IF('Художественно-эстетическое разв'!AC7=2,"сформирован",IF('Художественно-эстетическое разв'!AC7=0,"не сформирован", "в стадии формирования")))</f>
        <v/>
      </c>
      <c r="BG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5" s="82" t="str">
        <f>IF('Художественно-эстетическое разв'!AD7="","",IF('Художественно-эстетическое разв'!AD7=2,"сформирован",IF('Художественно-эстетическое разв'!AD7=0,"не сформирован", "в стадии формирования")))</f>
        <v/>
      </c>
      <c r="BI5" s="214" t="str">
        <f>IF('Социально-коммуникативное разви'!U7="","",IF('Социально-коммуникативное разви'!V7="","",IF('Социально-коммуникативное разви'!W7="","",IF('Художественно-эстетическое разв'!#REF!="","",IF('Художественно-эстетическое разв'!#REF!="","",IF('Художественно-эстетическое разв'!AC7="","",IF('Художественно-эстетическое разв'!#REF!="","",IF('Художественно-эстетическое разв'!AD7="","",('Социально-коммуникативное разви'!U7+'Социально-коммуникативное разви'!V7+'Социально-коммуникативное разви'!W7+'Художественно-эстетическое разв'!#REF!+'Художественно-эстетическое разв'!#REF!+'Художественно-эстетическое разв'!AC7+'Художественно-эстетическое разв'!#REF!+'Художественно-эстетическое разв'!AD7)/8))))))))</f>
        <v/>
      </c>
      <c r="BJ5" s="82" t="str">
        <f>'Целевые ориентиры'!AT6</f>
        <v/>
      </c>
      <c r="BK5" s="82" t="str">
        <f>IF('Речевое развитие'!D6="","",IF('Речевое развитие'!D6=2,"сформирован",IF('Речевое развитие'!D6=0,"не сформирован", "в стадии формирования")))</f>
        <v/>
      </c>
      <c r="BL5" s="82" t="e">
        <f>IF('Речевое развитие'!#REF!="","",IF('Речевое развитие'!#REF!=2,"сформирован",IF('Речевое развитие'!#REF!=0,"не сформирован", "в стадии формирования")))</f>
        <v>#REF!</v>
      </c>
      <c r="BM5" s="82" t="str">
        <f>IF('Речевое развитие'!E6="","",IF('Речевое развитие'!E6=2,"сформирован",IF('Речевое развитие'!E6=0,"не сформирован", "в стадии формирования")))</f>
        <v/>
      </c>
      <c r="BN5" s="82" t="str">
        <f>IF('Речевое развитие'!F6="","",IF('Речевое развитие'!F6=2,"сформирован",IF('Речевое развитие'!F6=0,"не сформирован", "в стадии формирования")))</f>
        <v/>
      </c>
      <c r="BO5" s="82" t="str">
        <f>IF('Речевое развитие'!G6="","",IF('Речевое развитие'!G6=2,"сформирован",IF('Речевое развитие'!G6=0,"не сформирован", "в стадии формирования")))</f>
        <v/>
      </c>
      <c r="BP5" s="82" t="str">
        <f>IF('Речевое развитие'!H6="","",IF('Речевое развитие'!H6=2,"сформирован",IF('Речевое развитие'!H6=0,"не сформирован", "в стадии формирования")))</f>
        <v/>
      </c>
      <c r="BQ5" s="82" t="e">
        <f>IF('Речевое развитие'!#REF!="","",IF('Речевое развитие'!#REF!=2,"сформирован",IF('Речевое развитие'!#REF!=0,"не сформирован", "в стадии формирования")))</f>
        <v>#REF!</v>
      </c>
      <c r="BR5" s="82" t="str">
        <f>IF('Речевое развитие'!I6="","",IF('Речевое развитие'!I6=2,"сформирован",IF('Речевое развитие'!I6=0,"не сформирован", "в стадии формирования")))</f>
        <v/>
      </c>
      <c r="BS5" s="82" t="str">
        <f>IF('Речевое развитие'!J6="","",IF('Речевое развитие'!J6=2,"сформирован",IF('Речевое развитие'!J6=0,"не сформирован", "в стадии формирования")))</f>
        <v/>
      </c>
      <c r="BT5" s="82" t="str">
        <f>IF('Речевое развитие'!K6="","",IF('Речевое развитие'!K6=2,"сформирован",IF('Речевое развитие'!K6=0,"не сформирован", "в стадии формирования")))</f>
        <v/>
      </c>
      <c r="BU5" s="82" t="str">
        <f>IF('Речевое развитие'!L6="","",IF('Речевое развитие'!L6=2,"сформирован",IF('Речевое развитие'!L6=0,"не сформирован", "в стадии формирования")))</f>
        <v/>
      </c>
      <c r="BV5" s="82" t="str">
        <f>IF('Речевое развитие'!M6="","",IF('Речевое развитие'!M6=2,"сформирован",IF('Речевое развитие'!M6=0,"не сформирован", "в стадии формирования")))</f>
        <v/>
      </c>
      <c r="BW5" s="82" t="str">
        <f>IF('Речевое развитие'!N6="","",IF('Речевое развитие'!N6=2,"сформирован",IF('Речевое развитие'!N6=0,"не сформирован", "в стадии формирования")))</f>
        <v/>
      </c>
      <c r="BX5" s="214" t="str">
        <f>IF('Речевое развитие'!D6="","",IF('Речевое развитие'!#REF!="","",IF('Речевое развитие'!E6="","",IF('Речевое развитие'!F6="","",IF('Речевое развитие'!G6="","",IF('Речевое развитие'!H6="","",IF('Речевое развитие'!#REF!="","",IF('Речевое развитие'!I6="","",IF('Речевое развитие'!J6="","",IF('Речевое развитие'!K6="","",IF('Речевое развитие'!L6="","",IF('Речевое развитие'!M6="","",IF('Речевое развитие'!N6="","",('Речевое развитие'!D6+'Речевое развитие'!#REF!+'Речевое развитие'!E6+'Речевое развитие'!F6+'Речевое развитие'!G6+'Речевое развитие'!H6+'Речевое развитие'!#REF!+'Речевое развитие'!I6+'Речевое развитие'!J6+'Речевое развитие'!K6+'Речевое развитие'!L6+'Речевое развитие'!M6+'Речевое развитие'!N6)/13)))))))))))))</f>
        <v/>
      </c>
      <c r="BY5" s="82" t="str">
        <f>'Целевые ориентиры'!BG6</f>
        <v/>
      </c>
      <c r="BZ5" s="82" t="str">
        <f>IF('Художественно-эстетическое разв'!Y7="","",IF('Художественно-эстетическое разв'!Y7=2,"сформирован",IF('Художественно-эстетическое разв'!Y7=0,"не сформирован", "в стадии формирования")))</f>
        <v/>
      </c>
      <c r="CA5" s="82" t="e">
        <f>IF('Физическое развитие'!#REF!="","",IF('Физическое развитие'!#REF!=2,"сформирован",IF('Физическое развитие'!#REF!=0,"не сформирован", "в стадии формирования")))</f>
        <v>#REF!</v>
      </c>
      <c r="CB5" s="82" t="e">
        <f>IF('Физическое развитие'!#REF!="","",IF('Физическое развитие'!#REF!=2,"сформирован",IF('Физическое развитие'!#REF!=0,"не сформирован", "в стадии формирования")))</f>
        <v>#REF!</v>
      </c>
      <c r="CC5" s="82" t="str">
        <f>IF('Физическое развитие'!D6="","",IF('Физическое развитие'!D6=2,"сформирован",IF('Физическое развитие'!D6=0,"не сформирован", "в стадии формирования")))</f>
        <v/>
      </c>
      <c r="CD5" s="82" t="str">
        <f>IF('Физическое развитие'!E6="","",IF('Физическое развитие'!E6=2,"сформирован",IF('Физическое развитие'!E6=0,"не сформирован", "в стадии формирования")))</f>
        <v/>
      </c>
      <c r="CE5" s="82" t="str">
        <f>IF('Физическое развитие'!F6="","",IF('Физическое развитие'!F6=2,"сформирован",IF('Физическое развитие'!F6=0,"не сформирован", "в стадии формирования")))</f>
        <v/>
      </c>
      <c r="CF5" s="82" t="str">
        <f>IF('Физическое развитие'!H6="","",IF('Физическое развитие'!H6=2,"сформирован",IF('Физическое развитие'!H6=0,"не сформирован", "в стадии формирования")))</f>
        <v/>
      </c>
      <c r="CG5" s="82" t="str">
        <f>IF('Физическое развитие'!I6="","",IF('Физическое развитие'!I6=2,"сформирован",IF('Физическое развитие'!I6=0,"не сформирован", "в стадии формирования")))</f>
        <v/>
      </c>
      <c r="CH5" s="82" t="str">
        <f>IF('Физическое развитие'!J6="","",IF('Физическое развитие'!J6=2,"сформирован",IF('Физическое развитие'!J6=0,"не сформирован", "в стадии формирования")))</f>
        <v/>
      </c>
      <c r="CI5" s="82" t="str">
        <f>IF('Физическое развитие'!L6="","",IF('Физическое развитие'!L6=2,"сформирован",IF('Физическое развитие'!L6=0,"не сформирован", "в стадии формирования")))</f>
        <v/>
      </c>
      <c r="CJ5" s="82" t="str">
        <f>IF('Физическое развитие'!M6="","",IF('Физическое развитие'!M6=2,"сформирован",IF('Физическое развитие'!M6=0,"не сформирован", "в стадии формирования")))</f>
        <v/>
      </c>
      <c r="CK5" s="82" t="e">
        <f>IF('Физическое развитие'!#REF!="","",IF('Физическое развитие'!#REF!=2,"сформирован",IF('Физическое развитие'!#REF!=0,"не сформирован", "в стадии формирования")))</f>
        <v>#REF!</v>
      </c>
      <c r="CL5" s="82" t="e">
        <f>IF('Физическое развитие'!#REF!="","",IF('Физическое развитие'!#REF!=2,"сформирован",IF('Физическое развитие'!#REF!=0,"не сформирован", "в стадии формирования")))</f>
        <v>#REF!</v>
      </c>
      <c r="CM5" s="82" t="e">
        <f>IF('Физическое развитие'!#REF!="","",IF('Физическое развитие'!#REF!=2,"сформирован",IF('Физическое развитие'!#REF!=0,"не сформирован", "в стадии формирования")))</f>
        <v>#REF!</v>
      </c>
      <c r="CN5" s="82" t="str">
        <f>IF('Физическое развитие'!N6="","",IF('Физическое развитие'!N6=2,"сформирован",IF('Физическое развитие'!N6=0,"не сформирован", "в стадии формирования")))</f>
        <v/>
      </c>
      <c r="CO5" s="82" t="str">
        <f>IF('Физическое развитие'!O6="","",IF('Физическое развитие'!O6=2,"сформирован",IF('Физическое развитие'!O6=0,"не сформирован", "в стадии формирования")))</f>
        <v/>
      </c>
      <c r="CP5" s="82" t="str">
        <f>IF('Физическое развитие'!P6="","",IF('Физическое развитие'!P6=2,"сформирован",IF('Физическое развитие'!P6=0,"не сформирован", "в стадии формирования")))</f>
        <v/>
      </c>
      <c r="CQ5" s="82" t="str">
        <f>IF('Физическое развитие'!Q6="","",IF('Физическое развитие'!Q6=2,"сформирован",IF('Физическое развитие'!Q6=0,"не сформирован", "в стадии формирования")))</f>
        <v/>
      </c>
      <c r="CR5" s="214" t="str">
        <f>IF('Художественно-эстетическое разв'!Y7="","",IF('Физическое развитие'!#REF!="","",IF('Физическое развитие'!#REF!="","",IF('Физическое развитие'!D6="","",IF('Физическое развитие'!E6="","",IF('Физическое развитие'!F6="","",IF('Физическое развитие'!H6="","",IF('Физическое развитие'!I6="","",IF('Физическое развитие'!J6="","",IF('Физическое развитие'!L6="","",IF('Физическое развитие'!M6="","",IF('Физическое развитие'!#REF!="","",IF('Физическое развитие'!#REF!="","",IF('Физическое развитие'!#REF!="","",IF('Физическое развитие'!N6="","",IF('Физическое развитие'!O6="","",IF('Физическое развитие'!P6="","",IF('Физическое развитие'!Q6="","",('Художественно-эстетическое разв'!Y7+'Физическое развитие'!#REF!+'Физическое развитие'!#REF!+'Физическое развитие'!D6+'Физическое развитие'!E6+'Физическое развитие'!F6+'Физическое развитие'!H6+'Физическое развитие'!I6+'Физическое развитие'!J6+'Физическое развитие'!L6+'Физическое развитие'!M6+'Физическое развитие'!#REF!+'Физическое развитие'!#REF!+'Физическое развитие'!#REF!+'Физическое развитие'!N6+'Физическое развитие'!O6+'Физическое развитие'!P6+'Физическое развитие'!Q6)/18))))))))))))))))))</f>
        <v/>
      </c>
      <c r="CS5" s="82" t="str">
        <f>'Целевые ориентиры'!BW6</f>
        <v/>
      </c>
      <c r="CT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5" s="82" t="str">
        <f>IF('Социально-коммуникативное разви'!M7="","",IF('Социально-коммуникативное разви'!M7=2,"сформирован",IF('Социально-коммуникативное разви'!M7=0,"не сформирован", "в стадии формирования")))</f>
        <v/>
      </c>
      <c r="CV5" s="82" t="str">
        <f>IF('Социально-коммуникативное разви'!N7="","",IF('Социально-коммуникативное разви'!N7=2,"сформирован",IF('Социально-коммуникативное разви'!N7=0,"не сформирован", "в стадии формирования")))</f>
        <v/>
      </c>
      <c r="CW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5" s="82" t="str">
        <f>IF('Социально-коммуникативное разви'!AI7="","",IF('Социально-коммуникативное разви'!AI7=2,"сформирован",IF('Социально-коммуникативное разви'!AI7=0,"не сформирован", "в стадии формирования")))</f>
        <v/>
      </c>
      <c r="CY5" s="82" t="str">
        <f>IF('Социально-коммуникативное разви'!AN7="","",IF('Социально-коммуникативное разви'!AN7=2,"сформирован",IF('Социально-коммуникативное разви'!AN7=0,"не сформирован", "в стадии формирования")))</f>
        <v/>
      </c>
      <c r="CZ5" s="82" t="str">
        <f>IF('Социально-коммуникативное разви'!AO7="","",IF('Социально-коммуникативное разви'!AO7=2,"сформирован",IF('Социально-коммуникативное разви'!AO7=0,"не сформирован", "в стадии формирования")))</f>
        <v/>
      </c>
      <c r="DA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5" s="82" t="str">
        <f>IF('Социально-коммуникативное разви'!AP7="","",IF('Социально-коммуникативное разви'!AP7=2,"сформирован",IF('Социально-коммуникативное разви'!AP7=0,"не сформирован", "в стадии формирования")))</f>
        <v/>
      </c>
      <c r="DC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5" s="82" t="str">
        <f>IF('Социально-коммуникативное разви'!AQ7="","",IF('Социально-коммуникативное разви'!AQ7=2,"сформирован",IF('Социально-коммуникативное разви'!AQ7=0,"не сформирован", "в стадии формирования")))</f>
        <v/>
      </c>
      <c r="DE5" s="82" t="str">
        <f>IF('Социально-коммуникативное разви'!AR7="","",IF('Социально-коммуникативное разви'!AR7=2,"сформирован",IF('Социально-коммуникативное разви'!AR7=0,"не сформирован", "в стадии формирования")))</f>
        <v/>
      </c>
      <c r="DF5" s="82" t="str">
        <f>IF('Социально-коммуникативное разви'!AS7="","",IF('Социально-коммуникативное разви'!AS7=2,"сформирован",IF('Социально-коммуникативное разви'!AS7=0,"не сформирован", "в стадии формирования")))</f>
        <v/>
      </c>
      <c r="DG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5" s="82" t="str">
        <f>IF('Социально-коммуникативное разви'!AT7="","",IF('Социально-коммуникативное разви'!AT7=2,"сформирован",IF('Социально-коммуникативное разви'!AT7=0,"не сформирован", "в стадии формирования")))</f>
        <v/>
      </c>
      <c r="DI5" s="82" t="str">
        <f>IF('Социально-коммуникативное разви'!AV7="","",IF('Социально-коммуникативное разви'!AV7=2,"сформирован",IF('Социально-коммуникативное разви'!AV7=0,"не сформирован", "в стадии формирования")))</f>
        <v/>
      </c>
      <c r="DJ5" s="82" t="str">
        <f>IF('Социально-коммуникативное разви'!AW7="","",IF('Социально-коммуникативное разви'!AW7=2,"сформирован",IF('Социально-коммуникативное разви'!AW7=0,"не сформирован", "в стадии формирования")))</f>
        <v/>
      </c>
      <c r="DK5" s="82" t="str">
        <f>IF('Социально-коммуникативное разви'!AX7="","",IF('Социально-коммуникативное разви'!AX7=2,"сформирован",IF('Социально-коммуникативное разви'!AX7=0,"не сформирован", "в стадии формирования")))</f>
        <v/>
      </c>
      <c r="DL5" s="82" t="str">
        <f>IF('Социально-коммуникативное разви'!AY7="","",IF('Социально-коммуникативное разви'!AY7=2,"сформирован",IF('Социально-коммуникативное разви'!AY7=0,"не сформирован", "в стадии формирования")))</f>
        <v/>
      </c>
      <c r="DM5" s="82" t="str">
        <f>IF('Физическое развитие'!K6="","",IF('Физическое развитие'!K6=2,"сформирован",IF('Физическое развитие'!K6=0,"не сформирован", "в стадии формирования")))</f>
        <v/>
      </c>
      <c r="DN5" s="82" t="e">
        <f>IF('Физическое развитие'!#REF!="","",IF('Физическое развитие'!#REF!=2,"сформирован",IF('Физическое развитие'!#REF!=0,"не сформирован", "в стадии формирования")))</f>
        <v>#REF!</v>
      </c>
      <c r="DO5" s="214" t="e">
        <f>IF('Социально-коммуникативное разви'!#REF!="","",IF('Социально-коммуникативное разви'!M7="","",IF('Социально-коммуникативное разви'!N7="","",IF('Социально-коммуникативное разви'!#REF!="","",IF('Социально-коммуникативное разви'!AI7="","",IF('Социально-коммуникативное разви'!AN7="","",IF('Социально-коммуникативное разви'!AO7="","",IF('Социально-коммуникативное разви'!#REF!="","",IF('Социально-коммуникативное разви'!AP7="","",IF('Социально-коммуникативное разви'!#REF!="","",IF('Социально-коммуникативное разви'!AQ7="","",IF('Социально-коммуникативное разви'!AR7="","",IF('Социально-коммуникативное разви'!AS7="","",IF('Социально-коммуникативное разви'!#REF!="","",IF('Социально-коммуникативное разви'!AT7="","",IF('Социально-коммуникативное разви'!AV7="","",IF('Социально-коммуникативное разви'!AW7="","",IF('Социально-коммуникативное разви'!AX7="","",IF('Социально-коммуникативное разви'!AY7="","",IF('Физическое развитие'!K6="","",IF('Физическое развитие'!#REF!="","",('Социально-коммуникативное разви'!#REF!+'Социально-коммуникативное разви'!M7+'Социально-коммуникативное разви'!N7+'Социально-коммуникативное разви'!#REF!+'Социально-коммуникативное разви'!AI7+'Социально-коммуникативное разви'!AN7+'Социально-коммуникативное разви'!AO7+'Социально-коммуникативное разви'!#REF!+'Социально-коммуникативное разви'!AP7+'Социально-коммуникативное разви'!#REF!+'Социально-коммуникативное разви'!AQ7+'Социально-коммуникативное разви'!AR7+'Социально-коммуникативное разви'!AS7+'Социально-коммуникативное разви'!#REF!+'Социально-коммуникативное разви'!AT7+'Социально-коммуникативное разви'!AV7+'Социально-коммуникативное разви'!AW7+'Социально-коммуникативное разви'!AX7+'Социально-коммуникативное разви'!AY7+'Физическое развитие'!K6+'Физическое развитие'!#REF!)/21)))))))))))))))))))))</f>
        <v>#REF!</v>
      </c>
      <c r="DP5" s="82" t="str">
        <f>'Целевые ориентиры'!CN6</f>
        <v/>
      </c>
      <c r="DQ5" s="82" t="str">
        <f>IF('Социально-коммуникативное разви'!D7="","",IF('Социально-коммуникативное разви'!D7=2,"сформирован",IF('Социально-коммуникативное разви'!D7=0,"не сформирован", "в стадии формирования")))</f>
        <v/>
      </c>
      <c r="DR5" s="82" t="str">
        <f>IF('Социально-коммуникативное разви'!E7="","",IF('Социально-коммуникативное разви'!E7=2,"сформирован",IF('Социально-коммуникативное разви'!E7=0,"не сформирован", "в стадии формирования")))</f>
        <v/>
      </c>
      <c r="DS5" s="82" t="str">
        <f>IF('Социально-коммуникативное разви'!F7="","",IF('Социально-коммуникативное разви'!F7=2,"сформирован",IF('Социально-коммуникативное разви'!F7=0,"не сформирован", "в стадии формирования")))</f>
        <v/>
      </c>
      <c r="DT5" s="82" t="str">
        <f>IF('Социально-коммуникативное разви'!G7="","",IF('Социально-коммуникативное разви'!G7=2,"сформирован",IF('Социально-коммуникативное разви'!G7=0,"не сформирован", "в стадии формирования")))</f>
        <v/>
      </c>
      <c r="DU5" s="82" t="str">
        <f>IF('Социально-коммуникативное разви'!Q7="","",IF('Социально-коммуникативное разви'!Q7=2,"сформирован",IF('Социально-коммуникативное разви'!Q7=0,"не сформирован", "в стадии формирования")))</f>
        <v/>
      </c>
      <c r="DV5" s="82" t="str">
        <f>IF('Социально-коммуникативное разви'!R7="","",IF('Социально-коммуникативное разви'!R7=2,"сформирован",IF('Социально-коммуникативное разви'!R7=0,"не сформирован", "в стадии формирования")))</f>
        <v/>
      </c>
      <c r="DW5" s="82" t="str">
        <f>IF('Социально-коммуникативное разви'!S7="","",IF('Социально-коммуникативное разви'!S7=2,"сформирован",IF('Социально-коммуникативное разви'!S7=0,"не сформирован", "в стадии формирования")))</f>
        <v/>
      </c>
      <c r="DX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5" s="82" t="str">
        <f>IF('Социально-коммуникативное разви'!T7="","",IF('Социально-коммуникативное разви'!T7=2,"сформирован",IF('Социально-коммуникативное разви'!T7=0,"не сформирован", "в стадии формирования")))</f>
        <v/>
      </c>
      <c r="EB5" s="82" t="str">
        <f>IF('Социально-коммуникативное разви'!Y7="","",IF('Социально-коммуникативное разви'!Y7=2,"сформирован",IF('Социально-коммуникативное разви'!Y7=0,"не сформирован", "в стадии формирования")))</f>
        <v/>
      </c>
      <c r="EC5" s="82" t="str">
        <f>IF('Социально-коммуникативное разви'!Z7="","",IF('Социально-коммуникативное разви'!Z7=2,"сформирован",IF('Социально-коммуникативное разви'!Z7=0,"не сформирован", "в стадии формирования")))</f>
        <v/>
      </c>
      <c r="ED5" s="82" t="str">
        <f>IF('Социально-коммуникативное разви'!AU7="","",IF('Социально-коммуникативное разви'!AU7=2,"сформирован",IF('Социально-коммуникативное разви'!AU7=0,"не сформирован", "в стадии формирования")))</f>
        <v/>
      </c>
      <c r="EE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5" s="82" t="str">
        <f>IF('Социально-коммуникативное разви'!AZ7="","",IF('Социально-коммуникативное разви'!AZ7=2,"сформирован",IF('Социально-коммуникативное разви'!AZ7=0,"не сформирован", "в стадии формирования")))</f>
        <v/>
      </c>
      <c r="EG5" s="82" t="str">
        <f>IF('Социально-коммуникативное разви'!BA7="","",IF('Социально-коммуникативное разви'!BA7=2,"сформирован",IF('Социально-коммуникативное разви'!BA7=0,"не сформирован", "в стадии формирования")))</f>
        <v/>
      </c>
      <c r="EH5" s="82" t="str">
        <f>IF('Социально-коммуникативное разви'!BB7="","",IF('Социально-коммуникативное разви'!BB7=2,"сформирован",IF('Социально-коммуникативное разви'!BB7=0,"не сформирован", "в стадии формирования")))</f>
        <v/>
      </c>
      <c r="EI5" s="82" t="str">
        <f>IF('Познавательное развитие'!G7="","",IF('Познавательное развитие'!G7=2,"сформирован",IF('Познавательное развитие'!G7=0,"не сформирован", "в стадии формирования")))</f>
        <v/>
      </c>
      <c r="EJ5" s="82" t="e">
        <f>IF('Познавательное развитие'!#REF!="","",IF('Познавательное развитие'!#REF!=2,"сформирован",IF('Познавательное развитие'!#REF!=0,"не сформирован", "в стадии формирования")))</f>
        <v>#REF!</v>
      </c>
      <c r="EK5" s="82" t="str">
        <f>IF('Познавательное развитие'!H7="","",IF('Познавательное развитие'!H7=2,"сформирован",IF('Познавательное развитие'!H7=0,"не сформирован", "в стадии формирования")))</f>
        <v/>
      </c>
      <c r="EL5" s="82" t="e">
        <f>IF('Познавательное развитие'!#REF!="","",IF('Познавательное развитие'!#REF!=2,"сформирован",IF('Познавательное развитие'!#REF!=0,"не сформирован", "в стадии формирования")))</f>
        <v>#REF!</v>
      </c>
      <c r="EM5" s="82" t="str">
        <f>IF('Познавательное развитие'!T7="","",IF('Познавательное развитие'!T7=2,"сформирован",IF('Познавательное развитие'!T7=0,"не сформирован", "в стадии формирования")))</f>
        <v/>
      </c>
      <c r="EN5" s="82" t="e">
        <f>IF('Познавательное развитие'!#REF!="","",IF('Познавательное развитие'!#REF!=2,"сформирован",IF('Познавательное развитие'!#REF!=0,"не сформирован", "в стадии формирования")))</f>
        <v>#REF!</v>
      </c>
      <c r="EO5" s="82" t="str">
        <f>IF('Познавательное развитие'!U7="","",IF('Познавательное развитие'!U7=2,"сформирован",IF('Познавательное развитие'!U7=0,"не сформирован", "в стадии формирования")))</f>
        <v/>
      </c>
      <c r="EP5" s="82" t="str">
        <f>IF('Познавательное развитие'!W7="","",IF('Познавательное развитие'!W7=2,"сформирован",IF('Познавательное развитие'!W7=0,"не сформирован", "в стадии формирования")))</f>
        <v/>
      </c>
      <c r="EQ5" s="82" t="str">
        <f>IF('Познавательное развитие'!X7="","",IF('Познавательное развитие'!X7=2,"сформирован",IF('Познавательное развитие'!X7=0,"не сформирован", "в стадии формирования")))</f>
        <v/>
      </c>
      <c r="ER5" s="82" t="str">
        <f>IF('Познавательное развитие'!AB7="","",IF('Познавательное развитие'!AB7=2,"сформирован",IF('Познавательное развитие'!AB7=0,"не сформирован", "в стадии формирования")))</f>
        <v/>
      </c>
      <c r="ES5" s="82" t="str">
        <f>IF('Познавательное развитие'!AC7="","",IF('Познавательное развитие'!AC7=2,"сформирован",IF('Познавательное развитие'!AC7=0,"не сформирован", "в стадии формирования")))</f>
        <v/>
      </c>
      <c r="ET5" s="82" t="str">
        <f>IF('Познавательное развитие'!AD7="","",IF('Познавательное развитие'!AD7=2,"сформирован",IF('Познавательное развитие'!AD7=0,"не сформирован", "в стадии формирования")))</f>
        <v/>
      </c>
      <c r="EU5" s="82" t="str">
        <f>IF('Познавательное развитие'!AE7="","",IF('Познавательное развитие'!AE7=2,"сформирован",IF('Познавательное развитие'!AE7=0,"не сформирован", "в стадии формирования")))</f>
        <v/>
      </c>
      <c r="EV5" s="82" t="str">
        <f>IF('Познавательное развитие'!AF7="","",IF('Познавательное развитие'!AF7=2,"сформирован",IF('Познавательное развитие'!AF7=0,"не сформирован", "в стадии формирования")))</f>
        <v/>
      </c>
      <c r="EW5" s="82" t="e">
        <f>IF('Познавательное развитие'!#REF!="","",IF('Познавательное развитие'!#REF!=2,"сформирован",IF('Познавательное развитие'!#REF!=0,"не сформирован", "в стадии формирования")))</f>
        <v>#REF!</v>
      </c>
      <c r="EX5" s="82" t="str">
        <f>IF('Познавательное развитие'!AG7="","",IF('Познавательное развитие'!AG7=2,"сформирован",IF('Познавательное развитие'!AG7=0,"не сформирован", "в стадии формирования")))</f>
        <v/>
      </c>
      <c r="EY5" s="82" t="str">
        <f>IF('Познавательное развитие'!AH7="","",IF('Познавательное развитие'!AH7=2,"сформирован",IF('Познавательное развитие'!AH7=0,"не сформирован", "в стадии формирования")))</f>
        <v/>
      </c>
      <c r="EZ5" s="82" t="e">
        <f>IF('Познавательное развитие'!#REF!="","",IF('Познавательное развитие'!#REF!=2,"сформирован",IF('Познавательное развитие'!#REF!=0,"не сформирован", "в стадии формирования")))</f>
        <v>#REF!</v>
      </c>
      <c r="FA5" s="82" t="str">
        <f>IF('Познавательное развитие'!AI7="","",IF('Познавательное развитие'!AI7=2,"сформирован",IF('Познавательное развитие'!AI7=0,"не сформирован", "в стадии формирования")))</f>
        <v/>
      </c>
      <c r="FB5" s="82" t="str">
        <f>IF('Познавательное развитие'!AJ7="","",IF('Познавательное развитие'!AJ7=2,"сформирован",IF('Познавательное развитие'!AJ7=0,"не сформирован", "в стадии формирования")))</f>
        <v/>
      </c>
      <c r="FC5" s="82" t="str">
        <f>IF('Познавательное развитие'!AK7="","",IF('Познавательное развитие'!AK7=2,"сформирован",IF('Познавательное развитие'!AK7=0,"не сформирован", "в стадии формирования")))</f>
        <v/>
      </c>
      <c r="FD5" s="82" t="str">
        <f>IF('Познавательное развитие'!AL7="","",IF('Познавательное развитие'!AL7=2,"сформирован",IF('Познавательное развитие'!AL7=0,"не сформирован", "в стадии формирования")))</f>
        <v/>
      </c>
      <c r="FE5" s="82" t="str">
        <f>IF('Речевое развитие'!Q6="","",IF('Речевое развитие'!Q6=2,"сформирован",IF('Речевое развитие'!Q6=0,"не сформирован", "в стадии формирования")))</f>
        <v/>
      </c>
      <c r="FF5" s="82" t="str">
        <f>IF('Речевое развитие'!R6="","",IF('Речевое развитие'!R6=2,"сформирован",IF('Речевое развитие'!R6=0,"не сформирован", "в стадии формирования")))</f>
        <v/>
      </c>
      <c r="FG5" s="82" t="str">
        <f>IF('Речевое развитие'!S6="","",IF('Речевое развитие'!S6=2,"сформирован",IF('Речевое развитие'!S6=0,"не сформирован", "в стадии формирования")))</f>
        <v/>
      </c>
      <c r="FH5" s="82" t="str">
        <f>IF('Речевое развитие'!T6="","",IF('Речевое развитие'!T6=2,"сформирован",IF('Речевое развитие'!T6=0,"не сформирован", "в стадии формирования")))</f>
        <v/>
      </c>
      <c r="FI5" s="82" t="str">
        <f>IF('Речевое развитие'!U6="","",IF('Речевое развитие'!U6=2,"сформирован",IF('Речевое развитие'!U6=0,"не сформирован", "в стадии формирования")))</f>
        <v/>
      </c>
      <c r="FJ5" s="82" t="e">
        <f>IF('Речевое развитие'!#REF!="","",IF('Речевое развитие'!#REF!=2,"сформирован",IF('Речевое развитие'!#REF!=0,"не сформирован", "в стадии формирования")))</f>
        <v>#REF!</v>
      </c>
      <c r="FK5" s="82" t="str">
        <f>IF('Художественно-эстетическое разв'!S7="","",IF('Художественно-эстетическое разв'!S7=2,"сформирован",IF('Художественно-эстетическое разв'!S7=0,"не сформирован", "в стадии формирования")))</f>
        <v/>
      </c>
      <c r="FL5" s="82" t="str">
        <f>IF('Художественно-эстетическое разв'!T7="","",IF('Художественно-эстетическое разв'!T7=2,"сформирован",IF('Художественно-эстетическое разв'!T7=0,"не сформирован", "в стадии формирования")))</f>
        <v/>
      </c>
      <c r="FM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5" s="82" t="str">
        <f>IF('Физическое развитие'!T6="","",IF('Физическое развитие'!T6=2,"сформирован",IF('Физическое развитие'!T6=0,"не сформирован", "в стадии формирования")))</f>
        <v/>
      </c>
      <c r="FO5" s="82" t="str">
        <f>IF('Физическое развитие'!U6="","",IF('Физическое развитие'!U6=2,"сформирован",IF('Физическое развитие'!U6=0,"не сформирован", "в стадии формирования")))</f>
        <v/>
      </c>
      <c r="FP5" s="82" t="str">
        <f>IF('Физическое развитие'!V6="","",IF('Физическое развитие'!V6=2,"сформирован",IF('Физическое развитие'!V6=0,"не сформирован", "в стадии формирования")))</f>
        <v/>
      </c>
      <c r="FQ5" s="82" t="e">
        <f>IF('Физическое развитие'!#REF!="","",IF('Физическое развитие'!#REF!=2,"сформирован",IF('Физическое развитие'!#REF!=0,"не сформирован", "в стадии формирования")))</f>
        <v>#REF!</v>
      </c>
      <c r="FR5" s="214" t="str">
        <f>IF('Социально-коммуникативное разви'!D7="","",IF('Социально-коммуникативное разви'!E7="","",IF('Социально-коммуникативное разви'!F7="","",IF('Социально-коммуникативное разви'!G7="","",IF('Социально-коммуникативное разви'!Q7="","",IF('Социально-коммуникативное разви'!R7="","",IF('Социально-коммуникативное разви'!S7="","",IF('Социально-коммуникативное разви'!#REF!="","",IF('Социально-коммуникативное разви'!#REF!="","",IF('Социально-коммуникативное разви'!#REF!="","",IF('Социально-коммуникативное разви'!T7="","",IF('Социально-коммуникативное разви'!Y7="","",IF('Социально-коммуникативное разви'!Z7="","",IF('Социально-коммуникативное разви'!AU7="","",IF('Социально-коммуникативное разви'!#REF!="","",IF('Социально-коммуникативное разви'!AZ7="","",IF('Социально-коммуникативное разви'!BA7="","",IF('Социально-коммуникативное разви'!BB7="","",IF('Познавательное развитие'!G7="","",IF('Познавательное развитие'!#REF!="","",IF('Познавательное развитие'!H7="","",IF('Познавательное развитие'!#REF!="","",IF('Познавательное развитие'!T7="","",IF('Познавательное развитие'!#REF!="","",IF('Познавательное развитие'!U7="","",IF('Познавательное развитие'!W7="","",IF('Познавательное развитие'!X7="","",IF('Познавательное развитие'!AB7="","",IF('Познавательное развитие'!AC7="","",IF('Познавательное развитие'!AD7="","",IF('Познавательное развитие'!AE7="","",IF('Познавательное развитие'!AF7="","",IF('Познавательное развитие'!#REF!="","",IF('Познавательное развитие'!AG7="","",IF('Познавательное развитие'!AH7="","",IF('Познавательное развитие'!#REF!="","",IF('Познавательное развитие'!AI7="","",IF('Познавательное развитие'!AJ7="","",IF('Познавательное развитие'!AK7="","",IF('Познавательное развитие'!AL7="","",IF('Речевое развитие'!Q6="","",IF('Речевое развитие'!R6="","",IF('Речевое развитие'!S6="","",IF('Речевое развитие'!T6="","",IF('Речевое развитие'!U6="","",IF('Речевое развитие'!#REF!="","",IF('Художественно-эстетическое разв'!S7="","",IF('Художественно-эстетическое разв'!T7="","",IF('Художественно-эстетическое разв'!#REF!="","",IF('Физическое развитие'!T6="","",IF('Физическое развитие'!U6="","",IF('Физическое развитие'!V6="","",IF('Физическое развитие'!#REF!="","",('Социально-коммуникативное разви'!D7+'Социально-коммуникативное разви'!E7+'Социально-коммуникативное разви'!F7+'Социально-коммуникативное разви'!G7+'Социально-коммуникативное разви'!Q7+'Социально-коммуникативное разви'!R7+'Социально-коммуникативное разви'!S7+'Социально-коммуникативное разви'!#REF!+'Социально-коммуникативное разви'!#REF!+'Социально-коммуникативное разви'!#REF!+'Социально-коммуникативное разви'!T7+'Социально-коммуникативное разви'!Y7+'Социально-коммуникативное разви'!Z7+'Социально-коммуникативное разви'!AU7+'Социально-коммуникативное разви'!#REF!+'Социально-коммуникативное разви'!AZ7+'Социально-коммуникативное разви'!BA7+'Социально-коммуникативное разви'!BB7+'Познавательное развитие'!G7+'Познавательное развитие'!#REF!+'Познавательное развитие'!H7+'Познавательное развитие'!#REF!+'Познавательное развитие'!T7+'Познавательное развитие'!#REF!+'Познавательное развитие'!U7+'Познавательное развитие'!W7+'Познавательное развитие'!X7+'Познавательное развитие'!AB7+'Познавательное развитие'!AC7+'Познавательное развитие'!AD7+'Познавательное развитие'!AE7+'Познавательное развитие'!AF7+'Познавательное развитие'!#REF!+'Познавательное развитие'!AG7+'Познавательное развитие'!AH7+'Познавательное развитие'!#REF!+'Познавательное развитие'!AI7+'Познавательное развитие'!AJ7+'Познавательное развитие'!AK7+'Познавательное развитие'!AL7+'Речевое развитие'!Q6+'Речевое развитие'!R6+'Речевое развитие'!S6+'Речевое развитие'!T6+'Речевое развитие'!U6+'Речевое развитие'!#REF!+'Художественно-эстетическое разв'!S7+'Художественно-эстетическое разв'!T7+'Художественно-эстетическое разв'!#REF!+'Физическое развитие'!T6+'Физическое развитие'!U6+'Физическое развитие'!V6+'Физическое развитие'!#REF!)/53)))))))))))))))))))))))))))))))))))))))))))))))))))))</f>
        <v/>
      </c>
      <c r="FS5" s="82" t="str">
        <f>'Целевые ориентиры'!EC6</f>
        <v/>
      </c>
    </row>
    <row r="6" spans="1:175" x14ac:dyDescent="0.25">
      <c r="A6" s="82">
        <f>список!A5</f>
        <v>4</v>
      </c>
      <c r="B6" s="82" t="str">
        <f>IF(список!B5="","",список!B5)</f>
        <v/>
      </c>
      <c r="C6" s="82">
        <f>список!C5</f>
        <v>0</v>
      </c>
      <c r="D6" s="82" t="str">
        <f>IF('Социально-коммуникативное разви'!AA8="","",IF('Социально-коммуникативное разви'!AA8=2,"сформирован",IF('Социально-коммуникативное разви'!AA8=0,"не сформирован", "в стадии формирования")))</f>
        <v/>
      </c>
      <c r="E6" s="82" t="str">
        <f>IF('Социально-коммуникативное разви'!AF8="","",IF('Социально-коммуникативное разви'!AF8=2,"сформирован",IF('Социально-коммуникативное разви'!AF8=0,"не сформирован", "в стадии формирования")))</f>
        <v/>
      </c>
      <c r="F6" s="82" t="str">
        <f>IF('Социально-коммуникативное разви'!AG8="","",IF('Социально-коммуникативное разви'!AG8=2,"сформирован",IF('Социально-коммуникативное разви'!AG8=0,"не сформирован", "в стадии формирования")))</f>
        <v/>
      </c>
      <c r="G6" s="82" t="str">
        <f>IF('Социально-коммуникативное разви'!AH8="","",IF('Социально-коммуникативное разви'!AH8=2,"сформирован",IF('Социально-коммуникативное разви'!AH8=0,"не сформирован", "в стадии формирования")))</f>
        <v/>
      </c>
      <c r="H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6" s="82" t="str">
        <f>IF('Социально-коммуникативное разви'!AJ8="","",IF('Социально-коммуникативное разви'!AJ8=2,"сформирован",IF('Социально-коммуникативное разви'!AJ8=0,"не сформирован", "в стадии формирования")))</f>
        <v/>
      </c>
      <c r="K6" s="82" t="str">
        <f>IF('Социально-коммуникативное разви'!AK8="","",IF('Социально-коммуникативное разви'!AK8=2,"сформирован",IF('Социально-коммуникативное разви'!AK8=0,"не сформирован", "в стадии формирования")))</f>
        <v/>
      </c>
      <c r="L6" s="82" t="e">
        <f>IF('Познавательное развитие'!#REF!="","",IF('Познавательное развитие'!#REF!=2,"сформирован",IF('Познавательное развитие'!#REF!=0,"не сформирован", "в стадии формирования")))</f>
        <v>#REF!</v>
      </c>
      <c r="M6" s="82" t="str">
        <f>IF('Познавательное развитие'!D8="","",IF('Познавательное развитие'!D8=2,"сформирован",IF('Познавательное развитие'!D8=0,"не сформирован", "в стадии формирования")))</f>
        <v/>
      </c>
      <c r="N6" s="82" t="e">
        <f>IF('Познавательное развитие'!#REF!="","",IF('Познавательное развитие'!#REF!=2,"сформирован",IF('Познавательное развитие'!#REF!=0,"не сформирован", "в стадии формирования")))</f>
        <v>#REF!</v>
      </c>
      <c r="O6" s="82" t="str">
        <f>IF('Познавательное развитие'!I8="","",IF('Познавательное развитие'!I8=2,"сформирован",IF('Познавательное развитие'!I8=0,"не сформирован", "в стадии формирования")))</f>
        <v/>
      </c>
      <c r="P6" s="82" t="str">
        <f>IF('Познавательное развитие'!M8="","",IF('Познавательное развитие'!M8=2,"сформирован",IF('Познавательное развитие'!M8=0,"не сформирован", "в стадии формирования")))</f>
        <v/>
      </c>
      <c r="Q6" s="82" t="str">
        <f>IF('Познавательное развитие'!N8="","",IF('Познавательное развитие'!N8=2,"сформирован",IF('Познавательное развитие'!N8=0,"не сформирован", "в стадии формирования")))</f>
        <v/>
      </c>
      <c r="R6" s="82" t="str">
        <f>IF('Познавательное развитие'!O8="","",IF('Познавательное развитие'!O8=2,"сформирован",IF('Познавательное развитие'!O8=0,"не сформирован", "в стадии формирования")))</f>
        <v/>
      </c>
      <c r="S6" s="82" t="str">
        <f>IF('Познавательное развитие'!P8="","",IF('Познавательное развитие'!P8=2,"сформирован",IF('Познавательное развитие'!P8=0,"не сформирован", "в стадии формирования")))</f>
        <v/>
      </c>
      <c r="T6" s="82" t="str">
        <f>IF('Познавательное развитие'!Q8="","",IF('Познавательное развитие'!Q8=2,"сформирован",IF('Познавательное развитие'!Q8=0,"не сформирован", "в стадии формирования")))</f>
        <v/>
      </c>
      <c r="U6" s="82" t="str">
        <f>IF('Познавательное развитие'!Y8="","",IF('Познавательное развитие'!Y8=2,"сформирован",IF('Познавательное развитие'!Y8=0,"не сформирован", "в стадии формирования")))</f>
        <v/>
      </c>
      <c r="V6" s="82" t="str">
        <f>IF('Художественно-эстетическое разв'!D8="","",IF('Художественно-эстетическое разв'!D8=2,"сформирован",IF('Художественно-эстетическое разв'!D8=0,"не сформирован", "в стадии формирования")))</f>
        <v/>
      </c>
      <c r="W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6" s="82" t="str">
        <f>IF('Художественно-эстетическое разв'!G8="","",IF('Художественно-эстетическое разв'!G8=2,"сформирован",IF('Художественно-эстетическое разв'!G8=0,"не сформирован", "в стадии формирования")))</f>
        <v/>
      </c>
      <c r="Y6" s="82" t="str">
        <f>IF('Художественно-эстетическое разв'!H8="","",IF('Художественно-эстетическое разв'!H8=2,"сформирован",IF('Художественно-эстетическое разв'!H8=0,"не сформирован", "в стадии формирования")))</f>
        <v/>
      </c>
      <c r="Z6" s="82" t="str">
        <f>IF('Художественно-эстетическое разв'!I8="","",IF('Художественно-эстетическое разв'!I8=2,"сформирован",IF('Художественно-эстетическое разв'!I8=0,"не сформирован", "в стадии формирования")))</f>
        <v/>
      </c>
      <c r="AA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6" s="82" t="str">
        <f>IF('Художественно-эстетическое разв'!L8="","",IF('Художественно-эстетическое разв'!L8=2,"сформирован",IF('Художественно-эстетическое разв'!L8=0,"не сформирован", "в стадии формирования")))</f>
        <v/>
      </c>
      <c r="AC6" s="82" t="str">
        <f>IF('Художественно-эстетическое разв'!M8="","",IF('Художественно-эстетическое разв'!M8=2,"сформирован",IF('Художественно-эстетическое разв'!M8=0,"не сформирован", "в стадии формирования")))</f>
        <v/>
      </c>
      <c r="AD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6" s="82" t="str">
        <f>IF('Художественно-эстетическое разв'!U8="","",IF('Художественно-эстетическое разв'!U8=2,"сформирован",IF('Художественно-эстетическое разв'!U8=0,"не сформирован", "в стадии формирования")))</f>
        <v/>
      </c>
      <c r="AG6" s="82" t="str">
        <f>IF('Физическое развитие'!W7="","",IF('Физическое развитие'!W7=2,"сформирован",IF('Физическое развитие'!W7=0,"не сформирован", "в стадии формирования")))</f>
        <v/>
      </c>
      <c r="AH6" s="214" t="str">
        <f>IF('Социально-коммуникативное разви'!AA8="","",IF('Социально-коммуникативное разви'!AF8="","",IF('Социально-коммуникативное разви'!AG8="","",IF('Социально-коммуникативное разви'!AH8="","",IF('Социально-коммуникативное разви'!#REF!="","",IF('Социально-коммуникативное разви'!#REF!="","",IF('Социально-коммуникативное разви'!AJ8="","",IF('Социально-коммуникативное разви'!AK8="","",IF('Познавательное развитие'!#REF!="","",IF('Познавательное развитие'!D8="","",IF('Познавательное развитие'!#REF!="","",IF('Познавательное развитие'!I8="","",IF('Познавательное развитие'!M8="","",IF('Познавательное развитие'!N8="","",IF('Познавательное развитие'!O8="","",IF('Познавательное развитие'!P8="","",IF('Познавательное развитие'!Q8="","",IF('Познавательное развитие'!Y8="","",IF('Художественно-эстетическое разв'!D8="","",IF('Художественно-эстетическое разв'!#REF!="","",IF('Художественно-эстетическое разв'!G8="","",IF('Художественно-эстетическое разв'!H8="","",IF('Художественно-эстетическое разв'!I8="","",IF('Художественно-эстетическое разв'!#REF!="","",IF('Художественно-эстетическое разв'!L8="","",IF('Художественно-эстетическое разв'!M8="","",IF('Художественно-эстетическое разв'!#REF!="","",IF('Художественно-эстетическое разв'!#REF!="","",IF('Художественно-эстетическое разв'!U8="","",IF('Физическое развитие'!#REF!="","",('Социально-коммуникативное разви'!AA8+'Социально-коммуникативное разви'!AF8+'Социально-коммуникативное разви'!AG8+'Социально-коммуникативное разви'!AH8+'Социально-коммуникативное разви'!#REF!+'Социально-коммуникативное разви'!#REF!+'Социально-коммуникативное разви'!AJ8+'Социально-коммуникативное разви'!AK8+'Познавательное развитие'!#REF!+'Познавательное развитие'!D8+'Познавательное развитие'!#REF!+'Познавательное развитие'!I8+'Познавательное развитие'!M8+'Познавательное развитие'!N8+'Познавательное развитие'!O8+'Познавательное развитие'!P8+'Познавательное развитие'!Q8+'Познавательное развитие'!Y8+'Художественно-эстетическое разв'!D8+'Художественно-эстетическое разв'!#REF!+'Художественно-эстетическое разв'!G8+'Художественно-эстетическое разв'!H8+'Художественно-эстетическое разв'!I8+'Художественно-эстетическое разв'!#REF!+'Художественно-эстетическое разв'!L8+'Художественно-эстетическое разв'!M8+'Художественно-эстетическое разв'!#REF!+'Художественно-эстетическое разв'!#REF!+'Художественно-эстетическое разв'!U8+'Физическое развитие'!#REF!)/30))))))))))))))))))))))))))))))</f>
        <v/>
      </c>
      <c r="AI6" s="82" t="str">
        <f>'Целевые ориентиры'!AA7</f>
        <v/>
      </c>
      <c r="AJ6" s="82" t="str">
        <f>IF('Социально-коммуникативное разви'!G8="","",IF('Социально-коммуникативное разви'!G8=2,"сформирован",IF('Социально-коммуникативное разви'!G8=0,"не сформирован", "в стадии формирования")))</f>
        <v/>
      </c>
      <c r="AK6" s="82" t="str">
        <f>IF('Социально-коммуникативное разви'!H8="","",IF('Социально-коммуникативное разви'!H8=2,"сформирован",IF('Социально-коммуникативное разви'!H8=0,"не сформирован", "в стадии формирования")))</f>
        <v/>
      </c>
      <c r="AL6" s="82" t="str">
        <f>IF('Социально-коммуникативное разви'!I8="","",IF('Социально-коммуникативное разви'!I8=2,"сформирован",IF('Социально-коммуникативное разви'!I8=0,"не сформирован", "в стадии формирования")))</f>
        <v/>
      </c>
      <c r="AM6" s="82" t="str">
        <f>IF('Социально-коммуникативное разви'!J8="","",IF('Социально-коммуникативное разви'!J8=2,"сформирован",IF('Социально-коммуникативное разви'!J8=0,"не сформирован", "в стадии формирования")))</f>
        <v/>
      </c>
      <c r="AN6" s="82" t="str">
        <f>IF('Социально-коммуникативное разви'!K8="","",IF('Социально-коммуникативное разви'!K8=2,"сформирован",IF('Социально-коммуникативное разви'!K8=0,"не сформирован", "в стадии формирования")))</f>
        <v/>
      </c>
      <c r="AO6" s="82" t="str">
        <f>IF('Социально-коммуникативное разви'!L8="","",IF('Социально-коммуникативное разви'!L8=2,"сформирован",IF('Социально-коммуникативное разви'!L8=0,"не сформирован", "в стадии формирования")))</f>
        <v/>
      </c>
      <c r="AP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6" s="82" t="str">
        <f>IF('Социально-коммуникативное разви'!X8="","",IF('Социально-коммуникативное разви'!X8=2,"сформирован",IF('Социально-коммуникативное разви'!X8=0,"не сформирован", "в стадии формирования")))</f>
        <v/>
      </c>
      <c r="AR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6" s="82" t="e">
        <f>IF('Познавательное развитие'!#REF!="","",IF('Познавательное развитие'!#REF!=2,"сформирован",IF('Познавательное развитие'!#REF!=0,"не сформирован", "в стадии формирования")))</f>
        <v>#REF!</v>
      </c>
      <c r="AT6" s="82" t="str">
        <f>IF('Познавательное развитие'!V8="","",IF('Познавательное развитие'!V8=2,"сформирован",IF('Познавательное развитие'!V8=0,"не сформирован", "в стадии формирования")))</f>
        <v/>
      </c>
      <c r="AU6" s="82" t="str">
        <f>IF('Художественно-эстетическое разв'!Z8="","",IF('Художественно-эстетическое разв'!Z8=2,"сформирован",IF('Художественно-эстетическое разв'!Z8=0,"не сформирован", "в стадии формирования")))</f>
        <v/>
      </c>
      <c r="AV6" s="82" t="str">
        <f>IF('Художественно-эстетическое разв'!AE8="","",IF('Художественно-эстетическое разв'!AE8=2,"сформирован",IF('Художественно-эстетическое разв'!AE8=0,"не сформирован", "в стадии формирования")))</f>
        <v/>
      </c>
      <c r="AW6" s="82" t="e">
        <f>IF('Физическое развитие'!#REF!="","",IF('Физическое развитие'!#REF!=2,"сформирован",IF('Физическое развитие'!#REF!=0,"не сформирован", "в стадии формирования")))</f>
        <v>#REF!</v>
      </c>
      <c r="AX6" s="82" t="e">
        <f>IF('Физическое развитие'!#REF!="","",IF('Физическое развитие'!#REF!=2,"сформирован",IF('Физическое развитие'!#REF!=0,"не сформирован", "в стадии формирования")))</f>
        <v>#REF!</v>
      </c>
      <c r="AY6" s="214" t="str">
        <f>IF('Социально-коммуникативное разви'!G8="","",IF('Социально-коммуникативное разви'!H8="","",IF('Социально-коммуникативное разви'!I8="","",IF('Социально-коммуникативное разви'!J8="","",IF('Социально-коммуникативное разви'!K8="","",IF('Социально-коммуникативное разви'!L8="","",IF('Социально-коммуникативное разви'!#REF!="","",IF('Социально-коммуникативное разви'!X8="","",IF('Социально-коммуникативное разви'!#REF!="","",IF('Познавательное развитие'!#REF!="","",IF('Познавательное развитие'!V8="","",IF('Художественно-эстетическое разв'!Z8="","",IF('Художественно-эстетическое разв'!AE8="","",IF('Физическое развитие'!#REF!="","",IF('Физическое развитие'!#REF!="","",('Социально-коммуникативное разви'!G8+'Социально-коммуникативное разви'!H8+'Социально-коммуникативное разви'!I8+'Социально-коммуникативное разви'!J8+'Социально-коммуникативное разви'!K8+'Социально-коммуникативное разви'!L8+'Социально-коммуникативное разви'!#REF!+'Социально-коммуникативное разви'!X8+'Социально-коммуникативное разви'!#REF!+'Познавательное развитие'!#REF!+'Познавательное развитие'!V8+'Художественно-эстетическое разв'!Z8+'Художественно-эстетическое разв'!AE8+'Физическое развитие'!#REF!+'Физическое развитие'!#REF!)/15)))))))))))))))</f>
        <v/>
      </c>
      <c r="AZ6" s="82" t="str">
        <f>'Целевые ориентиры'!AM7</f>
        <v/>
      </c>
      <c r="BA6" s="82" t="str">
        <f>IF('Социально-коммуникативное разви'!U8="","",IF('Социально-коммуникативное разви'!U8=2,"сформирован",IF('Социально-коммуникативное разви'!U8=0,"не сформирован", "в стадии формирования")))</f>
        <v/>
      </c>
      <c r="BB6" s="82" t="str">
        <f>IF('Социально-коммуникативное разви'!V8="","",IF('Социально-коммуникативное разви'!V8=2,"сформирован",IF('Социально-коммуникативное разви'!V8=0,"не сформирован", "в стадии формирования")))</f>
        <v/>
      </c>
      <c r="BC6" s="82" t="str">
        <f>IF('Социально-коммуникативное разви'!W8="","",IF('Социально-коммуникативное разви'!W8=2,"сформирован",IF('Социально-коммуникативное разви'!W8=0,"не сформирован", "в стадии формирования")))</f>
        <v/>
      </c>
      <c r="BD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6" s="82" t="str">
        <f>IF('Художественно-эстетическое разв'!AC8="","",IF('Художественно-эстетическое разв'!AC8=2,"сформирован",IF('Художественно-эстетическое разв'!AC8=0,"не сформирован", "в стадии формирования")))</f>
        <v/>
      </c>
      <c r="BG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6" s="82" t="str">
        <f>IF('Художественно-эстетическое разв'!AD8="","",IF('Художественно-эстетическое разв'!AD8=2,"сформирован",IF('Художественно-эстетическое разв'!AD8=0,"не сформирован", "в стадии формирования")))</f>
        <v/>
      </c>
      <c r="BI6" s="214" t="str">
        <f>IF('Социально-коммуникативное разви'!U8="","",IF('Социально-коммуникативное разви'!V8="","",IF('Социально-коммуникативное разви'!W8="","",IF('Художественно-эстетическое разв'!#REF!="","",IF('Художественно-эстетическое разв'!#REF!="","",IF('Художественно-эстетическое разв'!AC8="","",IF('Художественно-эстетическое разв'!#REF!="","",IF('Художественно-эстетическое разв'!AD8="","",('Социально-коммуникативное разви'!U8+'Социально-коммуникативное разви'!V8+'Социально-коммуникативное разви'!W8+'Художественно-эстетическое разв'!#REF!+'Художественно-эстетическое разв'!#REF!+'Художественно-эстетическое разв'!AC8+'Художественно-эстетическое разв'!#REF!+'Художественно-эстетическое разв'!AD8)/8))))))))</f>
        <v/>
      </c>
      <c r="BJ6" s="82" t="str">
        <f>'Целевые ориентиры'!AT7</f>
        <v/>
      </c>
      <c r="BK6" s="82" t="str">
        <f>IF('Речевое развитие'!D7="","",IF('Речевое развитие'!D7=2,"сформирован",IF('Речевое развитие'!D7=0,"не сформирован", "в стадии формирования")))</f>
        <v/>
      </c>
      <c r="BL6" s="82" t="e">
        <f>IF('Речевое развитие'!#REF!="","",IF('Речевое развитие'!#REF!=2,"сформирован",IF('Речевое развитие'!#REF!=0,"не сформирован", "в стадии формирования")))</f>
        <v>#REF!</v>
      </c>
      <c r="BM6" s="82" t="str">
        <f>IF('Речевое развитие'!E7="","",IF('Речевое развитие'!E7=2,"сформирован",IF('Речевое развитие'!E7=0,"не сформирован", "в стадии формирования")))</f>
        <v/>
      </c>
      <c r="BN6" s="82" t="str">
        <f>IF('Речевое развитие'!F7="","",IF('Речевое развитие'!F7=2,"сформирован",IF('Речевое развитие'!F7=0,"не сформирован", "в стадии формирования")))</f>
        <v/>
      </c>
      <c r="BO6" s="82" t="str">
        <f>IF('Речевое развитие'!G7="","",IF('Речевое развитие'!G7=2,"сформирован",IF('Речевое развитие'!G7=0,"не сформирован", "в стадии формирования")))</f>
        <v/>
      </c>
      <c r="BP6" s="82" t="str">
        <f>IF('Речевое развитие'!H7="","",IF('Речевое развитие'!H7=2,"сформирован",IF('Речевое развитие'!H7=0,"не сформирован", "в стадии формирования")))</f>
        <v/>
      </c>
      <c r="BQ6" s="82" t="e">
        <f>IF('Речевое развитие'!#REF!="","",IF('Речевое развитие'!#REF!=2,"сформирован",IF('Речевое развитие'!#REF!=0,"не сформирован", "в стадии формирования")))</f>
        <v>#REF!</v>
      </c>
      <c r="BR6" s="82" t="str">
        <f>IF('Речевое развитие'!I7="","",IF('Речевое развитие'!I7=2,"сформирован",IF('Речевое развитие'!I7=0,"не сформирован", "в стадии формирования")))</f>
        <v/>
      </c>
      <c r="BS6" s="82" t="str">
        <f>IF('Речевое развитие'!J7="","",IF('Речевое развитие'!J7=2,"сформирован",IF('Речевое развитие'!J7=0,"не сформирован", "в стадии формирования")))</f>
        <v/>
      </c>
      <c r="BT6" s="82" t="str">
        <f>IF('Речевое развитие'!K7="","",IF('Речевое развитие'!K7=2,"сформирован",IF('Речевое развитие'!K7=0,"не сформирован", "в стадии формирования")))</f>
        <v/>
      </c>
      <c r="BU6" s="82" t="str">
        <f>IF('Речевое развитие'!L7="","",IF('Речевое развитие'!L7=2,"сформирован",IF('Речевое развитие'!L7=0,"не сформирован", "в стадии формирования")))</f>
        <v/>
      </c>
      <c r="BV6" s="82" t="str">
        <f>IF('Речевое развитие'!M7="","",IF('Речевое развитие'!M7=2,"сформирован",IF('Речевое развитие'!M7=0,"не сформирован", "в стадии формирования")))</f>
        <v/>
      </c>
      <c r="BW6" s="82" t="str">
        <f>IF('Речевое развитие'!N7="","",IF('Речевое развитие'!N7=2,"сформирован",IF('Речевое развитие'!N7=0,"не сформирован", "в стадии формирования")))</f>
        <v/>
      </c>
      <c r="BX6" s="214" t="str">
        <f>IF('Речевое развитие'!D7="","",IF('Речевое развитие'!#REF!="","",IF('Речевое развитие'!E7="","",IF('Речевое развитие'!F7="","",IF('Речевое развитие'!G7="","",IF('Речевое развитие'!H7="","",IF('Речевое развитие'!#REF!="","",IF('Речевое развитие'!I7="","",IF('Речевое развитие'!J7="","",IF('Речевое развитие'!K7="","",IF('Речевое развитие'!L7="","",IF('Речевое развитие'!M7="","",IF('Речевое развитие'!N7="","",('Речевое развитие'!D7+'Речевое развитие'!#REF!+'Речевое развитие'!E7+'Речевое развитие'!F7+'Речевое развитие'!G7+'Речевое развитие'!H7+'Речевое развитие'!#REF!+'Речевое развитие'!I7+'Речевое развитие'!J7+'Речевое развитие'!K7+'Речевое развитие'!L7+'Речевое развитие'!M7+'Речевое развитие'!N7)/13)))))))))))))</f>
        <v/>
      </c>
      <c r="BY6" s="82" t="str">
        <f>'Целевые ориентиры'!BG7</f>
        <v/>
      </c>
      <c r="BZ6" s="82" t="str">
        <f>IF('Художественно-эстетическое разв'!Y8="","",IF('Художественно-эстетическое разв'!Y8=2,"сформирован",IF('Художественно-эстетическое разв'!Y8=0,"не сформирован", "в стадии формирования")))</f>
        <v/>
      </c>
      <c r="CA6" s="82" t="e">
        <f>IF('Физическое развитие'!#REF!="","",IF('Физическое развитие'!#REF!=2,"сформирован",IF('Физическое развитие'!#REF!=0,"не сформирован", "в стадии формирования")))</f>
        <v>#REF!</v>
      </c>
      <c r="CB6" s="82" t="e">
        <f>IF('Физическое развитие'!#REF!="","",IF('Физическое развитие'!#REF!=2,"сформирован",IF('Физическое развитие'!#REF!=0,"не сформирован", "в стадии формирования")))</f>
        <v>#REF!</v>
      </c>
      <c r="CC6" s="82" t="str">
        <f>IF('Физическое развитие'!D7="","",IF('Физическое развитие'!D7=2,"сформирован",IF('Физическое развитие'!D7=0,"не сформирован", "в стадии формирования")))</f>
        <v/>
      </c>
      <c r="CD6" s="82" t="str">
        <f>IF('Физическое развитие'!E7="","",IF('Физическое развитие'!E7=2,"сформирован",IF('Физическое развитие'!E7=0,"не сформирован", "в стадии формирования")))</f>
        <v/>
      </c>
      <c r="CE6" s="82" t="str">
        <f>IF('Физическое развитие'!F7="","",IF('Физическое развитие'!F7=2,"сформирован",IF('Физическое развитие'!F7=0,"не сформирован", "в стадии формирования")))</f>
        <v/>
      </c>
      <c r="CF6" s="82" t="str">
        <f>IF('Физическое развитие'!H7="","",IF('Физическое развитие'!H7=2,"сформирован",IF('Физическое развитие'!H7=0,"не сформирован", "в стадии формирования")))</f>
        <v/>
      </c>
      <c r="CG6" s="82" t="str">
        <f>IF('Физическое развитие'!I7="","",IF('Физическое развитие'!I7=2,"сформирован",IF('Физическое развитие'!I7=0,"не сформирован", "в стадии формирования")))</f>
        <v/>
      </c>
      <c r="CH6" s="82" t="str">
        <f>IF('Физическое развитие'!J7="","",IF('Физическое развитие'!J7=2,"сформирован",IF('Физическое развитие'!J7=0,"не сформирован", "в стадии формирования")))</f>
        <v/>
      </c>
      <c r="CI6" s="82" t="str">
        <f>IF('Физическое развитие'!L7="","",IF('Физическое развитие'!L7=2,"сформирован",IF('Физическое развитие'!L7=0,"не сформирован", "в стадии формирования")))</f>
        <v/>
      </c>
      <c r="CJ6" s="82" t="str">
        <f>IF('Физическое развитие'!M7="","",IF('Физическое развитие'!M7=2,"сформирован",IF('Физическое развитие'!M7=0,"не сформирован", "в стадии формирования")))</f>
        <v/>
      </c>
      <c r="CK6" s="82" t="e">
        <f>IF('Физическое развитие'!#REF!="","",IF('Физическое развитие'!#REF!=2,"сформирован",IF('Физическое развитие'!#REF!=0,"не сформирован", "в стадии формирования")))</f>
        <v>#REF!</v>
      </c>
      <c r="CL6" s="82" t="e">
        <f>IF('Физическое развитие'!#REF!="","",IF('Физическое развитие'!#REF!=2,"сформирован",IF('Физическое развитие'!#REF!=0,"не сформирован", "в стадии формирования")))</f>
        <v>#REF!</v>
      </c>
      <c r="CM6" s="82" t="e">
        <f>IF('Физическое развитие'!#REF!="","",IF('Физическое развитие'!#REF!=2,"сформирован",IF('Физическое развитие'!#REF!=0,"не сформирован", "в стадии формирования")))</f>
        <v>#REF!</v>
      </c>
      <c r="CN6" s="82" t="str">
        <f>IF('Физическое развитие'!N7="","",IF('Физическое развитие'!N7=2,"сформирован",IF('Физическое развитие'!N7=0,"не сформирован", "в стадии формирования")))</f>
        <v/>
      </c>
      <c r="CO6" s="82" t="str">
        <f>IF('Физическое развитие'!O7="","",IF('Физическое развитие'!O7=2,"сформирован",IF('Физическое развитие'!O7=0,"не сформирован", "в стадии формирования")))</f>
        <v/>
      </c>
      <c r="CP6" s="82" t="str">
        <f>IF('Физическое развитие'!P7="","",IF('Физическое развитие'!P7=2,"сформирован",IF('Физическое развитие'!P7=0,"не сформирован", "в стадии формирования")))</f>
        <v/>
      </c>
      <c r="CQ6" s="82" t="str">
        <f>IF('Физическое развитие'!Q7="","",IF('Физическое развитие'!Q7=2,"сформирован",IF('Физическое развитие'!Q7=0,"не сформирован", "в стадии формирования")))</f>
        <v/>
      </c>
      <c r="CR6" s="214" t="str">
        <f>IF('Художественно-эстетическое разв'!Y8="","",IF('Физическое развитие'!#REF!="","",IF('Физическое развитие'!#REF!="","",IF('Физическое развитие'!D7="","",IF('Физическое развитие'!E7="","",IF('Физическое развитие'!F7="","",IF('Физическое развитие'!H7="","",IF('Физическое развитие'!I7="","",IF('Физическое развитие'!J7="","",IF('Физическое развитие'!L7="","",IF('Физическое развитие'!M7="","",IF('Физическое развитие'!#REF!="","",IF('Физическое развитие'!#REF!="","",IF('Физическое развитие'!#REF!="","",IF('Физическое развитие'!N7="","",IF('Физическое развитие'!O7="","",IF('Физическое развитие'!P7="","",IF('Физическое развитие'!Q7="","",('Художественно-эстетическое разв'!Y8+'Физическое развитие'!#REF!+'Физическое развитие'!#REF!+'Физическое развитие'!D7+'Физическое развитие'!E7+'Физическое развитие'!F7+'Физическое развитие'!H7+'Физическое развитие'!I7+'Физическое развитие'!J7+'Физическое развитие'!L7+'Физическое развитие'!M7+'Физическое развитие'!#REF!+'Физическое развитие'!#REF!+'Физическое развитие'!#REF!+'Физическое развитие'!N7+'Физическое развитие'!O7+'Физическое развитие'!P7+'Физическое развитие'!Q7)/18))))))))))))))))))</f>
        <v/>
      </c>
      <c r="CS6" s="82" t="str">
        <f>'Целевые ориентиры'!BW7</f>
        <v/>
      </c>
      <c r="CT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6" s="82" t="str">
        <f>IF('Социально-коммуникативное разви'!M8="","",IF('Социально-коммуникативное разви'!M8=2,"сформирован",IF('Социально-коммуникативное разви'!M8=0,"не сформирован", "в стадии формирования")))</f>
        <v/>
      </c>
      <c r="CV6" s="82" t="str">
        <f>IF('Социально-коммуникативное разви'!N8="","",IF('Социально-коммуникативное разви'!N8=2,"сформирован",IF('Социально-коммуникативное разви'!N8=0,"не сформирован", "в стадии формирования")))</f>
        <v/>
      </c>
      <c r="CW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6" s="82" t="str">
        <f>IF('Социально-коммуникативное разви'!AI8="","",IF('Социально-коммуникативное разви'!AI8=2,"сформирован",IF('Социально-коммуникативное разви'!AI8=0,"не сформирован", "в стадии формирования")))</f>
        <v/>
      </c>
      <c r="CY6" s="82" t="str">
        <f>IF('Социально-коммуникативное разви'!AN8="","",IF('Социально-коммуникативное разви'!AN8=2,"сформирован",IF('Социально-коммуникативное разви'!AN8=0,"не сформирован", "в стадии формирования")))</f>
        <v/>
      </c>
      <c r="CZ6" s="82" t="str">
        <f>IF('Социально-коммуникативное разви'!AO8="","",IF('Социально-коммуникативное разви'!AO8=2,"сформирован",IF('Социально-коммуникативное разви'!AO8=0,"не сформирован", "в стадии формирования")))</f>
        <v/>
      </c>
      <c r="DA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6" s="82" t="str">
        <f>IF('Социально-коммуникативное разви'!AP8="","",IF('Социально-коммуникативное разви'!AP8=2,"сформирован",IF('Социально-коммуникативное разви'!AP8=0,"не сформирован", "в стадии формирования")))</f>
        <v/>
      </c>
      <c r="DC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6" s="82" t="str">
        <f>IF('Социально-коммуникативное разви'!AQ8="","",IF('Социально-коммуникативное разви'!AQ8=2,"сформирован",IF('Социально-коммуникативное разви'!AQ8=0,"не сформирован", "в стадии формирования")))</f>
        <v/>
      </c>
      <c r="DE6" s="82" t="str">
        <f>IF('Социально-коммуникативное разви'!AR8="","",IF('Социально-коммуникативное разви'!AR8=2,"сформирован",IF('Социально-коммуникативное разви'!AR8=0,"не сформирован", "в стадии формирования")))</f>
        <v/>
      </c>
      <c r="DF6" s="82" t="str">
        <f>IF('Социально-коммуникативное разви'!AS8="","",IF('Социально-коммуникативное разви'!AS8=2,"сформирован",IF('Социально-коммуникативное разви'!AS8=0,"не сформирован", "в стадии формирования")))</f>
        <v/>
      </c>
      <c r="DG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6" s="82" t="str">
        <f>IF('Социально-коммуникативное разви'!AT8="","",IF('Социально-коммуникативное разви'!AT8=2,"сформирован",IF('Социально-коммуникативное разви'!AT8=0,"не сформирован", "в стадии формирования")))</f>
        <v/>
      </c>
      <c r="DI6" s="82" t="str">
        <f>IF('Социально-коммуникативное разви'!AV8="","",IF('Социально-коммуникативное разви'!AV8=2,"сформирован",IF('Социально-коммуникативное разви'!AV8=0,"не сформирован", "в стадии формирования")))</f>
        <v/>
      </c>
      <c r="DJ6" s="82" t="str">
        <f>IF('Социально-коммуникативное разви'!AW8="","",IF('Социально-коммуникативное разви'!AW8=2,"сформирован",IF('Социально-коммуникативное разви'!AW8=0,"не сформирован", "в стадии формирования")))</f>
        <v/>
      </c>
      <c r="DK6" s="82" t="str">
        <f>IF('Социально-коммуникативное разви'!AX8="","",IF('Социально-коммуникативное разви'!AX8=2,"сформирован",IF('Социально-коммуникативное разви'!AX8=0,"не сформирован", "в стадии формирования")))</f>
        <v/>
      </c>
      <c r="DL6" s="82" t="str">
        <f>IF('Социально-коммуникативное разви'!AY8="","",IF('Социально-коммуникативное разви'!AY8=2,"сформирован",IF('Социально-коммуникативное разви'!AY8=0,"не сформирован", "в стадии формирования")))</f>
        <v/>
      </c>
      <c r="DM6" s="82" t="str">
        <f>IF('Физическое развитие'!K7="","",IF('Физическое развитие'!K7=2,"сформирован",IF('Физическое развитие'!K7=0,"не сформирован", "в стадии формирования")))</f>
        <v/>
      </c>
      <c r="DN6" s="82" t="e">
        <f>IF('Физическое развитие'!#REF!="","",IF('Физическое развитие'!#REF!=2,"сформирован",IF('Физическое развитие'!#REF!=0,"не сформирован", "в стадии формирования")))</f>
        <v>#REF!</v>
      </c>
      <c r="DO6" s="214" t="e">
        <f>IF('Социально-коммуникативное разви'!#REF!="","",IF('Социально-коммуникативное разви'!M8="","",IF('Социально-коммуникативное разви'!N8="","",IF('Социально-коммуникативное разви'!#REF!="","",IF('Социально-коммуникативное разви'!AI8="","",IF('Социально-коммуникативное разви'!AN8="","",IF('Социально-коммуникативное разви'!AO8="","",IF('Социально-коммуникативное разви'!#REF!="","",IF('Социально-коммуникативное разви'!AP8="","",IF('Социально-коммуникативное разви'!#REF!="","",IF('Социально-коммуникативное разви'!AQ8="","",IF('Социально-коммуникативное разви'!AR8="","",IF('Социально-коммуникативное разви'!AS8="","",IF('Социально-коммуникативное разви'!#REF!="","",IF('Социально-коммуникативное разви'!AT8="","",IF('Социально-коммуникативное разви'!AV8="","",IF('Социально-коммуникативное разви'!AW8="","",IF('Социально-коммуникативное разви'!AX8="","",IF('Социально-коммуникативное разви'!AY8="","",IF('Физическое развитие'!K7="","",IF('Физическое развитие'!#REF!="","",('Социально-коммуникативное разви'!#REF!+'Социально-коммуникативное разви'!M8+'Социально-коммуникативное разви'!N8+'Социально-коммуникативное разви'!#REF!+'Социально-коммуникативное разви'!AI8+'Социально-коммуникативное разви'!AN8+'Социально-коммуникативное разви'!AO8+'Социально-коммуникативное разви'!#REF!+'Социально-коммуникативное разви'!AP8+'Социально-коммуникативное разви'!#REF!+'Социально-коммуникативное разви'!AQ8+'Социально-коммуникативное разви'!AR8+'Социально-коммуникативное разви'!AS8+'Социально-коммуникативное разви'!#REF!+'Социально-коммуникативное разви'!AT8+'Социально-коммуникативное разви'!AV8+'Социально-коммуникативное разви'!AW8+'Социально-коммуникативное разви'!AX8+'Социально-коммуникативное разви'!AY8+'Физическое развитие'!K7+'Физическое развитие'!#REF!)/21)))))))))))))))))))))</f>
        <v>#REF!</v>
      </c>
      <c r="DP6" s="82" t="str">
        <f>'Целевые ориентиры'!CN7</f>
        <v/>
      </c>
      <c r="DQ6" s="82" t="str">
        <f>IF('Социально-коммуникативное разви'!D8="","",IF('Социально-коммуникативное разви'!D8=2,"сформирован",IF('Социально-коммуникативное разви'!D8=0,"не сформирован", "в стадии формирования")))</f>
        <v/>
      </c>
      <c r="DR6" s="82" t="str">
        <f>IF('Социально-коммуникативное разви'!E8="","",IF('Социально-коммуникативное разви'!E8=2,"сформирован",IF('Социально-коммуникативное разви'!E8=0,"не сформирован", "в стадии формирования")))</f>
        <v/>
      </c>
      <c r="DS6" s="82" t="str">
        <f>IF('Социально-коммуникативное разви'!F8="","",IF('Социально-коммуникативное разви'!F8=2,"сформирован",IF('Социально-коммуникативное разви'!F8=0,"не сформирован", "в стадии формирования")))</f>
        <v/>
      </c>
      <c r="DT6" s="82" t="str">
        <f>IF('Социально-коммуникативное разви'!G8="","",IF('Социально-коммуникативное разви'!G8=2,"сформирован",IF('Социально-коммуникативное разви'!G8=0,"не сформирован", "в стадии формирования")))</f>
        <v/>
      </c>
      <c r="DU6" s="82" t="str">
        <f>IF('Социально-коммуникативное разви'!Q8="","",IF('Социально-коммуникативное разви'!Q8=2,"сформирован",IF('Социально-коммуникативное разви'!Q8=0,"не сформирован", "в стадии формирования")))</f>
        <v/>
      </c>
      <c r="DV6" s="82" t="str">
        <f>IF('Социально-коммуникативное разви'!R8="","",IF('Социально-коммуникативное разви'!R8=2,"сформирован",IF('Социально-коммуникативное разви'!R8=0,"не сформирован", "в стадии формирования")))</f>
        <v/>
      </c>
      <c r="DW6" s="82" t="str">
        <f>IF('Социально-коммуникативное разви'!S8="","",IF('Социально-коммуникативное разви'!S8=2,"сформирован",IF('Социально-коммуникативное разви'!S8=0,"не сформирован", "в стадии формирования")))</f>
        <v/>
      </c>
      <c r="DX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6" s="82" t="str">
        <f>IF('Социально-коммуникативное разви'!T8="","",IF('Социально-коммуникативное разви'!T8=2,"сформирован",IF('Социально-коммуникативное разви'!T8=0,"не сформирован", "в стадии формирования")))</f>
        <v/>
      </c>
      <c r="EB6" s="82" t="str">
        <f>IF('Социально-коммуникативное разви'!Y8="","",IF('Социально-коммуникативное разви'!Y8=2,"сформирован",IF('Социально-коммуникативное разви'!Y8=0,"не сформирован", "в стадии формирования")))</f>
        <v/>
      </c>
      <c r="EC6" s="82" t="str">
        <f>IF('Социально-коммуникативное разви'!Z8="","",IF('Социально-коммуникативное разви'!Z8=2,"сформирован",IF('Социально-коммуникативное разви'!Z8=0,"не сформирован", "в стадии формирования")))</f>
        <v/>
      </c>
      <c r="ED6" s="82" t="str">
        <f>IF('Социально-коммуникативное разви'!AU8="","",IF('Социально-коммуникативное разви'!AU8=2,"сформирован",IF('Социально-коммуникативное разви'!AU8=0,"не сформирован", "в стадии формирования")))</f>
        <v/>
      </c>
      <c r="EE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6" s="82" t="str">
        <f>IF('Социально-коммуникативное разви'!AZ8="","",IF('Социально-коммуникативное разви'!AZ8=2,"сформирован",IF('Социально-коммуникативное разви'!AZ8=0,"не сформирован", "в стадии формирования")))</f>
        <v/>
      </c>
      <c r="EG6" s="82" t="str">
        <f>IF('Социально-коммуникативное разви'!BA8="","",IF('Социально-коммуникативное разви'!BA8=2,"сформирован",IF('Социально-коммуникативное разви'!BA8=0,"не сформирован", "в стадии формирования")))</f>
        <v/>
      </c>
      <c r="EH6" s="82" t="str">
        <f>IF('Социально-коммуникативное разви'!BB8="","",IF('Социально-коммуникативное разви'!BB8=2,"сформирован",IF('Социально-коммуникативное разви'!BB8=0,"не сформирован", "в стадии формирования")))</f>
        <v/>
      </c>
      <c r="EI6" s="82" t="str">
        <f>IF('Познавательное развитие'!G8="","",IF('Познавательное развитие'!G8=2,"сформирован",IF('Познавательное развитие'!G8=0,"не сформирован", "в стадии формирования")))</f>
        <v/>
      </c>
      <c r="EJ6" s="82" t="e">
        <f>IF('Познавательное развитие'!#REF!="","",IF('Познавательное развитие'!#REF!=2,"сформирован",IF('Познавательное развитие'!#REF!=0,"не сформирован", "в стадии формирования")))</f>
        <v>#REF!</v>
      </c>
      <c r="EK6" s="82" t="str">
        <f>IF('Познавательное развитие'!H8="","",IF('Познавательное развитие'!H8=2,"сформирован",IF('Познавательное развитие'!H8=0,"не сформирован", "в стадии формирования")))</f>
        <v/>
      </c>
      <c r="EL6" s="82" t="e">
        <f>IF('Познавательное развитие'!#REF!="","",IF('Познавательное развитие'!#REF!=2,"сформирован",IF('Познавательное развитие'!#REF!=0,"не сформирован", "в стадии формирования")))</f>
        <v>#REF!</v>
      </c>
      <c r="EM6" s="82" t="str">
        <f>IF('Познавательное развитие'!T8="","",IF('Познавательное развитие'!T8=2,"сформирован",IF('Познавательное развитие'!T8=0,"не сформирован", "в стадии формирования")))</f>
        <v/>
      </c>
      <c r="EN6" s="82" t="e">
        <f>IF('Познавательное развитие'!#REF!="","",IF('Познавательное развитие'!#REF!=2,"сформирован",IF('Познавательное развитие'!#REF!=0,"не сформирован", "в стадии формирования")))</f>
        <v>#REF!</v>
      </c>
      <c r="EO6" s="82" t="str">
        <f>IF('Познавательное развитие'!U8="","",IF('Познавательное развитие'!U8=2,"сформирован",IF('Познавательное развитие'!U8=0,"не сформирован", "в стадии формирования")))</f>
        <v/>
      </c>
      <c r="EP6" s="82" t="str">
        <f>IF('Познавательное развитие'!W8="","",IF('Познавательное развитие'!W8=2,"сформирован",IF('Познавательное развитие'!W8=0,"не сформирован", "в стадии формирования")))</f>
        <v/>
      </c>
      <c r="EQ6" s="82" t="str">
        <f>IF('Познавательное развитие'!X8="","",IF('Познавательное развитие'!X8=2,"сформирован",IF('Познавательное развитие'!X8=0,"не сформирован", "в стадии формирования")))</f>
        <v/>
      </c>
      <c r="ER6" s="82" t="str">
        <f>IF('Познавательное развитие'!AB8="","",IF('Познавательное развитие'!AB8=2,"сформирован",IF('Познавательное развитие'!AB8=0,"не сформирован", "в стадии формирования")))</f>
        <v/>
      </c>
      <c r="ES6" s="82" t="str">
        <f>IF('Познавательное развитие'!AC8="","",IF('Познавательное развитие'!AC8=2,"сформирован",IF('Познавательное развитие'!AC8=0,"не сформирован", "в стадии формирования")))</f>
        <v/>
      </c>
      <c r="ET6" s="82" t="str">
        <f>IF('Познавательное развитие'!AD8="","",IF('Познавательное развитие'!AD8=2,"сформирован",IF('Познавательное развитие'!AD8=0,"не сформирован", "в стадии формирования")))</f>
        <v/>
      </c>
      <c r="EU6" s="82" t="str">
        <f>IF('Познавательное развитие'!AE8="","",IF('Познавательное развитие'!AE8=2,"сформирован",IF('Познавательное развитие'!AE8=0,"не сформирован", "в стадии формирования")))</f>
        <v/>
      </c>
      <c r="EV6" s="82" t="str">
        <f>IF('Познавательное развитие'!AF8="","",IF('Познавательное развитие'!AF8=2,"сформирован",IF('Познавательное развитие'!AF8=0,"не сформирован", "в стадии формирования")))</f>
        <v/>
      </c>
      <c r="EW6" s="82" t="e">
        <f>IF('Познавательное развитие'!#REF!="","",IF('Познавательное развитие'!#REF!=2,"сформирован",IF('Познавательное развитие'!#REF!=0,"не сформирован", "в стадии формирования")))</f>
        <v>#REF!</v>
      </c>
      <c r="EX6" s="82" t="str">
        <f>IF('Познавательное развитие'!AG8="","",IF('Познавательное развитие'!AG8=2,"сформирован",IF('Познавательное развитие'!AG8=0,"не сформирован", "в стадии формирования")))</f>
        <v/>
      </c>
      <c r="EY6" s="82" t="str">
        <f>IF('Познавательное развитие'!AH8="","",IF('Познавательное развитие'!AH8=2,"сформирован",IF('Познавательное развитие'!AH8=0,"не сформирован", "в стадии формирования")))</f>
        <v/>
      </c>
      <c r="EZ6" s="82" t="e">
        <f>IF('Познавательное развитие'!#REF!="","",IF('Познавательное развитие'!#REF!=2,"сформирован",IF('Познавательное развитие'!#REF!=0,"не сформирован", "в стадии формирования")))</f>
        <v>#REF!</v>
      </c>
      <c r="FA6" s="82" t="str">
        <f>IF('Познавательное развитие'!AI8="","",IF('Познавательное развитие'!AI8=2,"сформирован",IF('Познавательное развитие'!AI8=0,"не сформирован", "в стадии формирования")))</f>
        <v/>
      </c>
      <c r="FB6" s="82" t="str">
        <f>IF('Познавательное развитие'!AJ8="","",IF('Познавательное развитие'!AJ8=2,"сформирован",IF('Познавательное развитие'!AJ8=0,"не сформирован", "в стадии формирования")))</f>
        <v/>
      </c>
      <c r="FC6" s="82" t="str">
        <f>IF('Познавательное развитие'!AK8="","",IF('Познавательное развитие'!AK8=2,"сформирован",IF('Познавательное развитие'!AK8=0,"не сформирован", "в стадии формирования")))</f>
        <v/>
      </c>
      <c r="FD6" s="82" t="str">
        <f>IF('Познавательное развитие'!AL8="","",IF('Познавательное развитие'!AL8=2,"сформирован",IF('Познавательное развитие'!AL8=0,"не сформирован", "в стадии формирования")))</f>
        <v/>
      </c>
      <c r="FE6" s="82" t="str">
        <f>IF('Речевое развитие'!Q7="","",IF('Речевое развитие'!Q7=2,"сформирован",IF('Речевое развитие'!Q7=0,"не сформирован", "в стадии формирования")))</f>
        <v/>
      </c>
      <c r="FF6" s="82" t="str">
        <f>IF('Речевое развитие'!R7="","",IF('Речевое развитие'!R7=2,"сформирован",IF('Речевое развитие'!R7=0,"не сформирован", "в стадии формирования")))</f>
        <v/>
      </c>
      <c r="FG6" s="82" t="str">
        <f>IF('Речевое развитие'!S7="","",IF('Речевое развитие'!S7=2,"сформирован",IF('Речевое развитие'!S7=0,"не сформирован", "в стадии формирования")))</f>
        <v/>
      </c>
      <c r="FH6" s="82" t="str">
        <f>IF('Речевое развитие'!T7="","",IF('Речевое развитие'!T7=2,"сформирован",IF('Речевое развитие'!T7=0,"не сформирован", "в стадии формирования")))</f>
        <v/>
      </c>
      <c r="FI6" s="82" t="str">
        <f>IF('Речевое развитие'!U7="","",IF('Речевое развитие'!U7=2,"сформирован",IF('Речевое развитие'!U7=0,"не сформирован", "в стадии формирования")))</f>
        <v/>
      </c>
      <c r="FJ6" s="82" t="e">
        <f>IF('Речевое развитие'!#REF!="","",IF('Речевое развитие'!#REF!=2,"сформирован",IF('Речевое развитие'!#REF!=0,"не сформирован", "в стадии формирования")))</f>
        <v>#REF!</v>
      </c>
      <c r="FK6" s="82" t="str">
        <f>IF('Художественно-эстетическое разв'!S8="","",IF('Художественно-эстетическое разв'!S8=2,"сформирован",IF('Художественно-эстетическое разв'!S8=0,"не сформирован", "в стадии формирования")))</f>
        <v/>
      </c>
      <c r="FL6" s="82" t="str">
        <f>IF('Художественно-эстетическое разв'!T8="","",IF('Художественно-эстетическое разв'!T8=2,"сформирован",IF('Художественно-эстетическое разв'!T8=0,"не сформирован", "в стадии формирования")))</f>
        <v/>
      </c>
      <c r="FM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6" s="82" t="str">
        <f>IF('Физическое развитие'!T7="","",IF('Физическое развитие'!T7=2,"сформирован",IF('Физическое развитие'!T7=0,"не сформирован", "в стадии формирования")))</f>
        <v/>
      </c>
      <c r="FO6" s="82" t="str">
        <f>IF('Физическое развитие'!U7="","",IF('Физическое развитие'!U7=2,"сформирован",IF('Физическое развитие'!U7=0,"не сформирован", "в стадии формирования")))</f>
        <v/>
      </c>
      <c r="FP6" s="82" t="str">
        <f>IF('Физическое развитие'!V7="","",IF('Физическое развитие'!V7=2,"сформирован",IF('Физическое развитие'!V7=0,"не сформирован", "в стадии формирования")))</f>
        <v/>
      </c>
      <c r="FQ6" s="82" t="e">
        <f>IF('Физическое развитие'!#REF!="","",IF('Физическое развитие'!#REF!=2,"сформирован",IF('Физическое развитие'!#REF!=0,"не сформирован", "в стадии формирования")))</f>
        <v>#REF!</v>
      </c>
      <c r="FR6" s="214" t="str">
        <f>IF('Социально-коммуникативное разви'!D8="","",IF('Социально-коммуникативное разви'!E8="","",IF('Социально-коммуникативное разви'!F8="","",IF('Социально-коммуникативное разви'!G8="","",IF('Социально-коммуникативное разви'!Q8="","",IF('Социально-коммуникативное разви'!R8="","",IF('Социально-коммуникативное разви'!S8="","",IF('Социально-коммуникативное разви'!#REF!="","",IF('Социально-коммуникативное разви'!#REF!="","",IF('Социально-коммуникативное разви'!#REF!="","",IF('Социально-коммуникативное разви'!T8="","",IF('Социально-коммуникативное разви'!Y8="","",IF('Социально-коммуникативное разви'!Z8="","",IF('Социально-коммуникативное разви'!AU8="","",IF('Социально-коммуникативное разви'!#REF!="","",IF('Социально-коммуникативное разви'!AZ8="","",IF('Социально-коммуникативное разви'!BA8="","",IF('Социально-коммуникативное разви'!BB8="","",IF('Познавательное развитие'!G8="","",IF('Познавательное развитие'!#REF!="","",IF('Познавательное развитие'!H8="","",IF('Познавательное развитие'!#REF!="","",IF('Познавательное развитие'!T8="","",IF('Познавательное развитие'!#REF!="","",IF('Познавательное развитие'!U8="","",IF('Познавательное развитие'!W8="","",IF('Познавательное развитие'!X8="","",IF('Познавательное развитие'!AB8="","",IF('Познавательное развитие'!AC8="","",IF('Познавательное развитие'!AD8="","",IF('Познавательное развитие'!AE8="","",IF('Познавательное развитие'!AF8="","",IF('Познавательное развитие'!#REF!="","",IF('Познавательное развитие'!AG8="","",IF('Познавательное развитие'!AH8="","",IF('Познавательное развитие'!#REF!="","",IF('Познавательное развитие'!AI8="","",IF('Познавательное развитие'!AJ8="","",IF('Познавательное развитие'!AK8="","",IF('Познавательное развитие'!AL8="","",IF('Речевое развитие'!Q7="","",IF('Речевое развитие'!R7="","",IF('Речевое развитие'!S7="","",IF('Речевое развитие'!T7="","",IF('Речевое развитие'!U7="","",IF('Речевое развитие'!#REF!="","",IF('Художественно-эстетическое разв'!S8="","",IF('Художественно-эстетическое разв'!T8="","",IF('Художественно-эстетическое разв'!#REF!="","",IF('Физическое развитие'!T7="","",IF('Физическое развитие'!U7="","",IF('Физическое развитие'!V7="","",IF('Физическое развитие'!#REF!="","",('Социально-коммуникативное разви'!D8+'Социально-коммуникативное разви'!E8+'Социально-коммуникативное разви'!F8+'Социально-коммуникативное разви'!G8+'Социально-коммуникативное разви'!Q8+'Социально-коммуникативное разви'!R8+'Социально-коммуникативное разви'!S8+'Социально-коммуникативное разви'!#REF!+'Социально-коммуникативное разви'!#REF!+'Социально-коммуникативное разви'!#REF!+'Социально-коммуникативное разви'!T8+'Социально-коммуникативное разви'!Y8+'Социально-коммуникативное разви'!Z8+'Социально-коммуникативное разви'!AU8+'Социально-коммуникативное разви'!#REF!+'Социально-коммуникативное разви'!AZ8+'Социально-коммуникативное разви'!BA8+'Социально-коммуникативное разви'!BB8+'Познавательное развитие'!G8+'Познавательное развитие'!#REF!+'Познавательное развитие'!H8+'Познавательное развитие'!#REF!+'Познавательное развитие'!T8+'Познавательное развитие'!#REF!+'Познавательное развитие'!U8+'Познавательное развитие'!W8+'Познавательное развитие'!X8+'Познавательное развитие'!AB8+'Познавательное развитие'!AC8+'Познавательное развитие'!AD8+'Познавательное развитие'!AE8+'Познавательное развитие'!AF8+'Познавательное развитие'!#REF!+'Познавательное развитие'!AG8+'Познавательное развитие'!AH8+'Познавательное развитие'!#REF!+'Познавательное развитие'!AI8+'Познавательное развитие'!AJ8+'Познавательное развитие'!AK8+'Познавательное развитие'!AL8+'Речевое развитие'!Q7+'Речевое развитие'!R7+'Речевое развитие'!S7+'Речевое развитие'!T7+'Речевое развитие'!U7+'Речевое развитие'!#REF!+'Художественно-эстетическое разв'!S8+'Художественно-эстетическое разв'!T8+'Художественно-эстетическое разв'!#REF!+'Физическое развитие'!T7+'Физическое развитие'!U7+'Физическое развитие'!V7+'Физическое развитие'!#REF!)/53)))))))))))))))))))))))))))))))))))))))))))))))))))))</f>
        <v/>
      </c>
      <c r="FS6" s="82" t="str">
        <f>'Целевые ориентиры'!EC7</f>
        <v/>
      </c>
    </row>
    <row r="7" spans="1:175" x14ac:dyDescent="0.25">
      <c r="A7" s="82">
        <f>список!A6</f>
        <v>5</v>
      </c>
      <c r="B7" s="82" t="str">
        <f>IF(список!B6="","",список!B6)</f>
        <v/>
      </c>
      <c r="C7" s="82">
        <f>список!C6</f>
        <v>0</v>
      </c>
      <c r="D7" s="82" t="str">
        <f>IF('Социально-коммуникативное разви'!AA9="","",IF('Социально-коммуникативное разви'!AA9=2,"сформирован",IF('Социально-коммуникативное разви'!AA9=0,"не сформирован", "в стадии формирования")))</f>
        <v/>
      </c>
      <c r="E7" s="82" t="str">
        <f>IF('Социально-коммуникативное разви'!AF9="","",IF('Социально-коммуникативное разви'!AF9=2,"сформирован",IF('Социально-коммуникативное разви'!AF9=0,"не сформирован", "в стадии формирования")))</f>
        <v/>
      </c>
      <c r="F7" s="82" t="str">
        <f>IF('Социально-коммуникативное разви'!AG9="","",IF('Социально-коммуникативное разви'!AG9=2,"сформирован",IF('Социально-коммуникативное разви'!AG9=0,"не сформирован", "в стадии формирования")))</f>
        <v/>
      </c>
      <c r="G7" s="82" t="str">
        <f>IF('Социально-коммуникативное разви'!AH9="","",IF('Социально-коммуникативное разви'!AH9=2,"сформирован",IF('Социально-коммуникативное разви'!AH9=0,"не сформирован", "в стадии формирования")))</f>
        <v/>
      </c>
      <c r="H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7" s="82" t="str">
        <f>IF('Социально-коммуникативное разви'!AJ9="","",IF('Социально-коммуникативное разви'!AJ9=2,"сформирован",IF('Социально-коммуникативное разви'!AJ9=0,"не сформирован", "в стадии формирования")))</f>
        <v/>
      </c>
      <c r="K7" s="82" t="str">
        <f>IF('Социально-коммуникативное разви'!AK9="","",IF('Социально-коммуникативное разви'!AK9=2,"сформирован",IF('Социально-коммуникативное разви'!AK9=0,"не сформирован", "в стадии формирования")))</f>
        <v/>
      </c>
      <c r="L7" s="82" t="e">
        <f>IF('Познавательное развитие'!#REF!="","",IF('Познавательное развитие'!#REF!=2,"сформирован",IF('Познавательное развитие'!#REF!=0,"не сформирован", "в стадии формирования")))</f>
        <v>#REF!</v>
      </c>
      <c r="M7" s="82" t="str">
        <f>IF('Познавательное развитие'!D9="","",IF('Познавательное развитие'!D9=2,"сформирован",IF('Познавательное развитие'!D9=0,"не сформирован", "в стадии формирования")))</f>
        <v/>
      </c>
      <c r="N7" s="82" t="e">
        <f>IF('Познавательное развитие'!#REF!="","",IF('Познавательное развитие'!#REF!=2,"сформирован",IF('Познавательное развитие'!#REF!=0,"не сформирован", "в стадии формирования")))</f>
        <v>#REF!</v>
      </c>
      <c r="O7" s="82" t="str">
        <f>IF('Познавательное развитие'!I9="","",IF('Познавательное развитие'!I9=2,"сформирован",IF('Познавательное развитие'!I9=0,"не сформирован", "в стадии формирования")))</f>
        <v/>
      </c>
      <c r="P7" s="82" t="str">
        <f>IF('Познавательное развитие'!M9="","",IF('Познавательное развитие'!M9=2,"сформирован",IF('Познавательное развитие'!M9=0,"не сформирован", "в стадии формирования")))</f>
        <v/>
      </c>
      <c r="Q7" s="82" t="str">
        <f>IF('Познавательное развитие'!N9="","",IF('Познавательное развитие'!N9=2,"сформирован",IF('Познавательное развитие'!N9=0,"не сформирован", "в стадии формирования")))</f>
        <v/>
      </c>
      <c r="R7" s="82" t="str">
        <f>IF('Познавательное развитие'!O9="","",IF('Познавательное развитие'!O9=2,"сформирован",IF('Познавательное развитие'!O9=0,"не сформирован", "в стадии формирования")))</f>
        <v/>
      </c>
      <c r="S7" s="82" t="str">
        <f>IF('Познавательное развитие'!P9="","",IF('Познавательное развитие'!P9=2,"сформирован",IF('Познавательное развитие'!P9=0,"не сформирован", "в стадии формирования")))</f>
        <v/>
      </c>
      <c r="T7" s="82" t="str">
        <f>IF('Познавательное развитие'!Q9="","",IF('Познавательное развитие'!Q9=2,"сформирован",IF('Познавательное развитие'!Q9=0,"не сформирован", "в стадии формирования")))</f>
        <v/>
      </c>
      <c r="U7" s="82" t="str">
        <f>IF('Познавательное развитие'!Y9="","",IF('Познавательное развитие'!Y9=2,"сформирован",IF('Познавательное развитие'!Y9=0,"не сформирован", "в стадии формирования")))</f>
        <v/>
      </c>
      <c r="V7" s="82" t="str">
        <f>IF('Художественно-эстетическое разв'!D9="","",IF('Художественно-эстетическое разв'!D9=2,"сформирован",IF('Художественно-эстетическое разв'!D9=0,"не сформирован", "в стадии формирования")))</f>
        <v/>
      </c>
      <c r="W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7" s="82" t="str">
        <f>IF('Художественно-эстетическое разв'!G9="","",IF('Художественно-эстетическое разв'!G9=2,"сформирован",IF('Художественно-эстетическое разв'!G9=0,"не сформирован", "в стадии формирования")))</f>
        <v/>
      </c>
      <c r="Y7" s="82" t="str">
        <f>IF('Художественно-эстетическое разв'!H9="","",IF('Художественно-эстетическое разв'!H9=2,"сформирован",IF('Художественно-эстетическое разв'!H9=0,"не сформирован", "в стадии формирования")))</f>
        <v/>
      </c>
      <c r="Z7" s="82" t="str">
        <f>IF('Художественно-эстетическое разв'!I9="","",IF('Художественно-эстетическое разв'!I9=2,"сформирован",IF('Художественно-эстетическое разв'!I9=0,"не сформирован", "в стадии формирования")))</f>
        <v/>
      </c>
      <c r="AA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7" s="82" t="str">
        <f>IF('Художественно-эстетическое разв'!L9="","",IF('Художественно-эстетическое разв'!L9=2,"сформирован",IF('Художественно-эстетическое разв'!L9=0,"не сформирован", "в стадии формирования")))</f>
        <v/>
      </c>
      <c r="AC7" s="82" t="str">
        <f>IF('Художественно-эстетическое разв'!M9="","",IF('Художественно-эстетическое разв'!M9=2,"сформирован",IF('Художественно-эстетическое разв'!M9=0,"не сформирован", "в стадии формирования")))</f>
        <v/>
      </c>
      <c r="AD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7" s="82" t="str">
        <f>IF('Художественно-эстетическое разв'!U9="","",IF('Художественно-эстетическое разв'!U9=2,"сформирован",IF('Художественно-эстетическое разв'!U9=0,"не сформирован", "в стадии формирования")))</f>
        <v/>
      </c>
      <c r="AG7" s="82" t="str">
        <f>IF('Физическое развитие'!W8="","",IF('Физическое развитие'!W8=2,"сформирован",IF('Физическое развитие'!W8=0,"не сформирован", "в стадии формирования")))</f>
        <v/>
      </c>
      <c r="AH7" s="214" t="str">
        <f>IF('Социально-коммуникативное разви'!AA9="","",IF('Социально-коммуникативное разви'!AF9="","",IF('Социально-коммуникативное разви'!AG9="","",IF('Социально-коммуникативное разви'!AH9="","",IF('Социально-коммуникативное разви'!#REF!="","",IF('Социально-коммуникативное разви'!#REF!="","",IF('Социально-коммуникативное разви'!AJ9="","",IF('Социально-коммуникативное разви'!AK9="","",IF('Познавательное развитие'!#REF!="","",IF('Познавательное развитие'!D9="","",IF('Познавательное развитие'!#REF!="","",IF('Познавательное развитие'!I9="","",IF('Познавательное развитие'!M9="","",IF('Познавательное развитие'!N9="","",IF('Познавательное развитие'!O9="","",IF('Познавательное развитие'!P9="","",IF('Познавательное развитие'!Q9="","",IF('Познавательное развитие'!Y9="","",IF('Художественно-эстетическое разв'!D9="","",IF('Художественно-эстетическое разв'!#REF!="","",IF('Художественно-эстетическое разв'!G9="","",IF('Художественно-эстетическое разв'!H9="","",IF('Художественно-эстетическое разв'!I9="","",IF('Художественно-эстетическое разв'!#REF!="","",IF('Художественно-эстетическое разв'!L9="","",IF('Художественно-эстетическое разв'!M9="","",IF('Художественно-эстетическое разв'!#REF!="","",IF('Художественно-эстетическое разв'!#REF!="","",IF('Художественно-эстетическое разв'!U9="","",IF('Физическое развитие'!#REF!="","",('Социально-коммуникативное разви'!AA9+'Социально-коммуникативное разви'!AF9+'Социально-коммуникативное разви'!AG9+'Социально-коммуникативное разви'!AH9+'Социально-коммуникативное разви'!#REF!+'Социально-коммуникативное разви'!#REF!+'Социально-коммуникативное разви'!AJ9+'Социально-коммуникативное разви'!AK9+'Познавательное развитие'!#REF!+'Познавательное развитие'!D9+'Познавательное развитие'!#REF!+'Познавательное развитие'!I9+'Познавательное развитие'!M9+'Познавательное развитие'!N9+'Познавательное развитие'!O9+'Познавательное развитие'!P9+'Познавательное развитие'!Q9+'Познавательное развитие'!Y9+'Художественно-эстетическое разв'!D9+'Художественно-эстетическое разв'!#REF!+'Художественно-эстетическое разв'!G9+'Художественно-эстетическое разв'!H9+'Художественно-эстетическое разв'!I9+'Художественно-эстетическое разв'!#REF!+'Художественно-эстетическое разв'!L9+'Художественно-эстетическое разв'!M9+'Художественно-эстетическое разв'!#REF!+'Художественно-эстетическое разв'!#REF!+'Художественно-эстетическое разв'!U9+'Физическое развитие'!#REF!)/30))))))))))))))))))))))))))))))</f>
        <v/>
      </c>
      <c r="AI7" s="82" t="str">
        <f>'Целевые ориентиры'!AA8</f>
        <v/>
      </c>
      <c r="AJ7" s="82" t="str">
        <f>IF('Социально-коммуникативное разви'!G9="","",IF('Социально-коммуникативное разви'!G9=2,"сформирован",IF('Социально-коммуникативное разви'!G9=0,"не сформирован", "в стадии формирования")))</f>
        <v/>
      </c>
      <c r="AK7" s="82" t="str">
        <f>IF('Социально-коммуникативное разви'!H9="","",IF('Социально-коммуникативное разви'!H9=2,"сформирован",IF('Социально-коммуникативное разви'!H9=0,"не сформирован", "в стадии формирования")))</f>
        <v/>
      </c>
      <c r="AL7" s="82" t="str">
        <f>IF('Социально-коммуникативное разви'!I9="","",IF('Социально-коммуникативное разви'!I9=2,"сформирован",IF('Социально-коммуникативное разви'!I9=0,"не сформирован", "в стадии формирования")))</f>
        <v/>
      </c>
      <c r="AM7" s="82" t="str">
        <f>IF('Социально-коммуникативное разви'!J9="","",IF('Социально-коммуникативное разви'!J9=2,"сформирован",IF('Социально-коммуникативное разви'!J9=0,"не сформирован", "в стадии формирования")))</f>
        <v/>
      </c>
      <c r="AN7" s="82" t="str">
        <f>IF('Социально-коммуникативное разви'!K9="","",IF('Социально-коммуникативное разви'!K9=2,"сформирован",IF('Социально-коммуникативное разви'!K9=0,"не сформирован", "в стадии формирования")))</f>
        <v/>
      </c>
      <c r="AO7" s="82" t="str">
        <f>IF('Социально-коммуникативное разви'!L9="","",IF('Социально-коммуникативное разви'!L9=2,"сформирован",IF('Социально-коммуникативное разви'!L9=0,"не сформирован", "в стадии формирования")))</f>
        <v/>
      </c>
      <c r="AP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7" s="82" t="str">
        <f>IF('Социально-коммуникативное разви'!X9="","",IF('Социально-коммуникативное разви'!X9=2,"сформирован",IF('Социально-коммуникативное разви'!X9=0,"не сформирован", "в стадии формирования")))</f>
        <v/>
      </c>
      <c r="AR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7" s="82" t="e">
        <f>IF('Познавательное развитие'!#REF!="","",IF('Познавательное развитие'!#REF!=2,"сформирован",IF('Познавательное развитие'!#REF!=0,"не сформирован", "в стадии формирования")))</f>
        <v>#REF!</v>
      </c>
      <c r="AT7" s="82" t="str">
        <f>IF('Познавательное развитие'!V9="","",IF('Познавательное развитие'!V9=2,"сформирован",IF('Познавательное развитие'!V9=0,"не сформирован", "в стадии формирования")))</f>
        <v/>
      </c>
      <c r="AU7" s="82" t="str">
        <f>IF('Художественно-эстетическое разв'!Z9="","",IF('Художественно-эстетическое разв'!Z9=2,"сформирован",IF('Художественно-эстетическое разв'!Z9=0,"не сформирован", "в стадии формирования")))</f>
        <v/>
      </c>
      <c r="AV7" s="82" t="str">
        <f>IF('Художественно-эстетическое разв'!AE9="","",IF('Художественно-эстетическое разв'!AE9=2,"сформирован",IF('Художественно-эстетическое разв'!AE9=0,"не сформирован", "в стадии формирования")))</f>
        <v/>
      </c>
      <c r="AW7" s="82" t="e">
        <f>IF('Физическое развитие'!#REF!="","",IF('Физическое развитие'!#REF!=2,"сформирован",IF('Физическое развитие'!#REF!=0,"не сформирован", "в стадии формирования")))</f>
        <v>#REF!</v>
      </c>
      <c r="AX7" s="82" t="e">
        <f>IF('Физическое развитие'!#REF!="","",IF('Физическое развитие'!#REF!=2,"сформирован",IF('Физическое развитие'!#REF!=0,"не сформирован", "в стадии формирования")))</f>
        <v>#REF!</v>
      </c>
      <c r="AY7" s="214" t="str">
        <f>IF('Социально-коммуникативное разви'!G9="","",IF('Социально-коммуникативное разви'!H9="","",IF('Социально-коммуникативное разви'!I9="","",IF('Социально-коммуникативное разви'!J9="","",IF('Социально-коммуникативное разви'!K9="","",IF('Социально-коммуникативное разви'!L9="","",IF('Социально-коммуникативное разви'!#REF!="","",IF('Социально-коммуникативное разви'!X9="","",IF('Социально-коммуникативное разви'!#REF!="","",IF('Познавательное развитие'!#REF!="","",IF('Познавательное развитие'!V9="","",IF('Художественно-эстетическое разв'!Z9="","",IF('Художественно-эстетическое разв'!AE9="","",IF('Физическое развитие'!#REF!="","",IF('Физическое развитие'!#REF!="","",('Социально-коммуникативное разви'!G9+'Социально-коммуникативное разви'!H9+'Социально-коммуникативное разви'!I9+'Социально-коммуникативное разви'!J9+'Социально-коммуникативное разви'!K9+'Социально-коммуникативное разви'!L9+'Социально-коммуникативное разви'!#REF!+'Социально-коммуникативное разви'!X9+'Социально-коммуникативное разви'!#REF!+'Познавательное развитие'!#REF!+'Познавательное развитие'!V9+'Художественно-эстетическое разв'!Z9+'Художественно-эстетическое разв'!AE9+'Физическое развитие'!#REF!+'Физическое развитие'!#REF!)/15)))))))))))))))</f>
        <v/>
      </c>
      <c r="AZ7" s="82" t="str">
        <f>'Целевые ориентиры'!AM8</f>
        <v/>
      </c>
      <c r="BA7" s="82" t="str">
        <f>IF('Социально-коммуникативное разви'!U9="","",IF('Социально-коммуникативное разви'!U9=2,"сформирован",IF('Социально-коммуникативное разви'!U9=0,"не сформирован", "в стадии формирования")))</f>
        <v/>
      </c>
      <c r="BB7" s="82" t="str">
        <f>IF('Социально-коммуникативное разви'!V9="","",IF('Социально-коммуникативное разви'!V9=2,"сформирован",IF('Социально-коммуникативное разви'!V9=0,"не сформирован", "в стадии формирования")))</f>
        <v/>
      </c>
      <c r="BC7" s="82" t="str">
        <f>IF('Социально-коммуникативное разви'!W9="","",IF('Социально-коммуникативное разви'!W9=2,"сформирован",IF('Социально-коммуникативное разви'!W9=0,"не сформирован", "в стадии формирования")))</f>
        <v/>
      </c>
      <c r="BD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7" s="82" t="str">
        <f>IF('Художественно-эстетическое разв'!AC9="","",IF('Художественно-эстетическое разв'!AC9=2,"сформирован",IF('Художественно-эстетическое разв'!AC9=0,"не сформирован", "в стадии формирования")))</f>
        <v/>
      </c>
      <c r="BG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7" s="82" t="str">
        <f>IF('Художественно-эстетическое разв'!AD9="","",IF('Художественно-эстетическое разв'!AD9=2,"сформирован",IF('Художественно-эстетическое разв'!AD9=0,"не сформирован", "в стадии формирования")))</f>
        <v/>
      </c>
      <c r="BI7" s="214" t="str">
        <f>IF('Социально-коммуникативное разви'!U9="","",IF('Социально-коммуникативное разви'!V9="","",IF('Социально-коммуникативное разви'!W9="","",IF('Художественно-эстетическое разв'!#REF!="","",IF('Художественно-эстетическое разв'!#REF!="","",IF('Художественно-эстетическое разв'!AC9="","",IF('Художественно-эстетическое разв'!#REF!="","",IF('Художественно-эстетическое разв'!AD9="","",('Социально-коммуникативное разви'!U9+'Социально-коммуникативное разви'!V9+'Социально-коммуникативное разви'!W9+'Художественно-эстетическое разв'!#REF!+'Художественно-эстетическое разв'!#REF!+'Художественно-эстетическое разв'!AC9+'Художественно-эстетическое разв'!#REF!+'Художественно-эстетическое разв'!AD9)/8))))))))</f>
        <v/>
      </c>
      <c r="BJ7" s="82" t="str">
        <f>'Целевые ориентиры'!AT8</f>
        <v/>
      </c>
      <c r="BK7" s="82" t="str">
        <f>IF('Речевое развитие'!D8="","",IF('Речевое развитие'!D8=2,"сформирован",IF('Речевое развитие'!D8=0,"не сформирован", "в стадии формирования")))</f>
        <v/>
      </c>
      <c r="BL7" s="82" t="e">
        <f>IF('Речевое развитие'!#REF!="","",IF('Речевое развитие'!#REF!=2,"сформирован",IF('Речевое развитие'!#REF!=0,"не сформирован", "в стадии формирования")))</f>
        <v>#REF!</v>
      </c>
      <c r="BM7" s="82" t="str">
        <f>IF('Речевое развитие'!E8="","",IF('Речевое развитие'!E8=2,"сформирован",IF('Речевое развитие'!E8=0,"не сформирован", "в стадии формирования")))</f>
        <v/>
      </c>
      <c r="BN7" s="82" t="str">
        <f>IF('Речевое развитие'!F8="","",IF('Речевое развитие'!F8=2,"сформирован",IF('Речевое развитие'!F8=0,"не сформирован", "в стадии формирования")))</f>
        <v/>
      </c>
      <c r="BO7" s="82" t="str">
        <f>IF('Речевое развитие'!G8="","",IF('Речевое развитие'!G8=2,"сформирован",IF('Речевое развитие'!G8=0,"не сформирован", "в стадии формирования")))</f>
        <v/>
      </c>
      <c r="BP7" s="82" t="str">
        <f>IF('Речевое развитие'!H8="","",IF('Речевое развитие'!H8=2,"сформирован",IF('Речевое развитие'!H8=0,"не сформирован", "в стадии формирования")))</f>
        <v/>
      </c>
      <c r="BQ7" s="82" t="e">
        <f>IF('Речевое развитие'!#REF!="","",IF('Речевое развитие'!#REF!=2,"сформирован",IF('Речевое развитие'!#REF!=0,"не сформирован", "в стадии формирования")))</f>
        <v>#REF!</v>
      </c>
      <c r="BR7" s="82" t="str">
        <f>IF('Речевое развитие'!I8="","",IF('Речевое развитие'!I8=2,"сформирован",IF('Речевое развитие'!I8=0,"не сформирован", "в стадии формирования")))</f>
        <v/>
      </c>
      <c r="BS7" s="82" t="str">
        <f>IF('Речевое развитие'!J8="","",IF('Речевое развитие'!J8=2,"сформирован",IF('Речевое развитие'!J8=0,"не сформирован", "в стадии формирования")))</f>
        <v/>
      </c>
      <c r="BT7" s="82" t="str">
        <f>IF('Речевое развитие'!K8="","",IF('Речевое развитие'!K8=2,"сформирован",IF('Речевое развитие'!K8=0,"не сформирован", "в стадии формирования")))</f>
        <v/>
      </c>
      <c r="BU7" s="82" t="str">
        <f>IF('Речевое развитие'!L8="","",IF('Речевое развитие'!L8=2,"сформирован",IF('Речевое развитие'!L8=0,"не сформирован", "в стадии формирования")))</f>
        <v/>
      </c>
      <c r="BV7" s="82" t="str">
        <f>IF('Речевое развитие'!M8="","",IF('Речевое развитие'!M8=2,"сформирован",IF('Речевое развитие'!M8=0,"не сформирован", "в стадии формирования")))</f>
        <v/>
      </c>
      <c r="BW7" s="82" t="str">
        <f>IF('Речевое развитие'!N8="","",IF('Речевое развитие'!N8=2,"сформирован",IF('Речевое развитие'!N8=0,"не сформирован", "в стадии формирования")))</f>
        <v/>
      </c>
      <c r="BX7" s="214" t="str">
        <f>IF('Речевое развитие'!D8="","",IF('Речевое развитие'!#REF!="","",IF('Речевое развитие'!E8="","",IF('Речевое развитие'!F8="","",IF('Речевое развитие'!G8="","",IF('Речевое развитие'!H8="","",IF('Речевое развитие'!#REF!="","",IF('Речевое развитие'!I8="","",IF('Речевое развитие'!J8="","",IF('Речевое развитие'!K8="","",IF('Речевое развитие'!L8="","",IF('Речевое развитие'!M8="","",IF('Речевое развитие'!N8="","",('Речевое развитие'!D8+'Речевое развитие'!#REF!+'Речевое развитие'!E8+'Речевое развитие'!F8+'Речевое развитие'!G8+'Речевое развитие'!H8+'Речевое развитие'!#REF!+'Речевое развитие'!I8+'Речевое развитие'!J8+'Речевое развитие'!K8+'Речевое развитие'!L8+'Речевое развитие'!M8+'Речевое развитие'!N8)/13)))))))))))))</f>
        <v/>
      </c>
      <c r="BY7" s="82" t="str">
        <f>'Целевые ориентиры'!BG8</f>
        <v/>
      </c>
      <c r="BZ7" s="82" t="str">
        <f>IF('Художественно-эстетическое разв'!Y9="","",IF('Художественно-эстетическое разв'!Y9=2,"сформирован",IF('Художественно-эстетическое разв'!Y9=0,"не сформирован", "в стадии формирования")))</f>
        <v/>
      </c>
      <c r="CA7" s="82" t="e">
        <f>IF('Физическое развитие'!#REF!="","",IF('Физическое развитие'!#REF!=2,"сформирован",IF('Физическое развитие'!#REF!=0,"не сформирован", "в стадии формирования")))</f>
        <v>#REF!</v>
      </c>
      <c r="CB7" s="82" t="e">
        <f>IF('Физическое развитие'!#REF!="","",IF('Физическое развитие'!#REF!=2,"сформирован",IF('Физическое развитие'!#REF!=0,"не сформирован", "в стадии формирования")))</f>
        <v>#REF!</v>
      </c>
      <c r="CC7" s="82" t="str">
        <f>IF('Физическое развитие'!D8="","",IF('Физическое развитие'!D8=2,"сформирован",IF('Физическое развитие'!D8=0,"не сформирован", "в стадии формирования")))</f>
        <v/>
      </c>
      <c r="CD7" s="82" t="str">
        <f>IF('Физическое развитие'!E8="","",IF('Физическое развитие'!E8=2,"сформирован",IF('Физическое развитие'!E8=0,"не сформирован", "в стадии формирования")))</f>
        <v/>
      </c>
      <c r="CE7" s="82" t="str">
        <f>IF('Физическое развитие'!F8="","",IF('Физическое развитие'!F8=2,"сформирован",IF('Физическое развитие'!F8=0,"не сформирован", "в стадии формирования")))</f>
        <v/>
      </c>
      <c r="CF7" s="82" t="str">
        <f>IF('Физическое развитие'!H8="","",IF('Физическое развитие'!H8=2,"сформирован",IF('Физическое развитие'!H8=0,"не сформирован", "в стадии формирования")))</f>
        <v/>
      </c>
      <c r="CG7" s="82" t="str">
        <f>IF('Физическое развитие'!I8="","",IF('Физическое развитие'!I8=2,"сформирован",IF('Физическое развитие'!I8=0,"не сформирован", "в стадии формирования")))</f>
        <v/>
      </c>
      <c r="CH7" s="82" t="str">
        <f>IF('Физическое развитие'!J8="","",IF('Физическое развитие'!J8=2,"сформирован",IF('Физическое развитие'!J8=0,"не сформирован", "в стадии формирования")))</f>
        <v/>
      </c>
      <c r="CI7" s="82" t="str">
        <f>IF('Физическое развитие'!L8="","",IF('Физическое развитие'!L8=2,"сформирован",IF('Физическое развитие'!L8=0,"не сформирован", "в стадии формирования")))</f>
        <v/>
      </c>
      <c r="CJ7" s="82" t="str">
        <f>IF('Физическое развитие'!M8="","",IF('Физическое развитие'!M8=2,"сформирован",IF('Физическое развитие'!M8=0,"не сформирован", "в стадии формирования")))</f>
        <v/>
      </c>
      <c r="CK7" s="82" t="e">
        <f>IF('Физическое развитие'!#REF!="","",IF('Физическое развитие'!#REF!=2,"сформирован",IF('Физическое развитие'!#REF!=0,"не сформирован", "в стадии формирования")))</f>
        <v>#REF!</v>
      </c>
      <c r="CL7" s="82" t="e">
        <f>IF('Физическое развитие'!#REF!="","",IF('Физическое развитие'!#REF!=2,"сформирован",IF('Физическое развитие'!#REF!=0,"не сформирован", "в стадии формирования")))</f>
        <v>#REF!</v>
      </c>
      <c r="CM7" s="82" t="e">
        <f>IF('Физическое развитие'!#REF!="","",IF('Физическое развитие'!#REF!=2,"сформирован",IF('Физическое развитие'!#REF!=0,"не сформирован", "в стадии формирования")))</f>
        <v>#REF!</v>
      </c>
      <c r="CN7" s="82" t="str">
        <f>IF('Физическое развитие'!N8="","",IF('Физическое развитие'!N8=2,"сформирован",IF('Физическое развитие'!N8=0,"не сформирован", "в стадии формирования")))</f>
        <v/>
      </c>
      <c r="CO7" s="82" t="str">
        <f>IF('Физическое развитие'!O8="","",IF('Физическое развитие'!O8=2,"сформирован",IF('Физическое развитие'!O8=0,"не сформирован", "в стадии формирования")))</f>
        <v/>
      </c>
      <c r="CP7" s="82" t="str">
        <f>IF('Физическое развитие'!P8="","",IF('Физическое развитие'!P8=2,"сформирован",IF('Физическое развитие'!P8=0,"не сформирован", "в стадии формирования")))</f>
        <v/>
      </c>
      <c r="CQ7" s="82" t="str">
        <f>IF('Физическое развитие'!Q8="","",IF('Физическое развитие'!Q8=2,"сформирован",IF('Физическое развитие'!Q8=0,"не сформирован", "в стадии формирования")))</f>
        <v/>
      </c>
      <c r="CR7" s="214" t="str">
        <f>IF('Художественно-эстетическое разв'!Y9="","",IF('Физическое развитие'!#REF!="","",IF('Физическое развитие'!#REF!="","",IF('Физическое развитие'!D8="","",IF('Физическое развитие'!E8="","",IF('Физическое развитие'!F8="","",IF('Физическое развитие'!H8="","",IF('Физическое развитие'!I8="","",IF('Физическое развитие'!J8="","",IF('Физическое развитие'!L8="","",IF('Физическое развитие'!M8="","",IF('Физическое развитие'!#REF!="","",IF('Физическое развитие'!#REF!="","",IF('Физическое развитие'!#REF!="","",IF('Физическое развитие'!N8="","",IF('Физическое развитие'!O8="","",IF('Физическое развитие'!P8="","",IF('Физическое развитие'!Q8="","",('Художественно-эстетическое разв'!Y9+'Физическое развитие'!#REF!+'Физическое развитие'!#REF!+'Физическое развитие'!D8+'Физическое развитие'!E8+'Физическое развитие'!F8+'Физическое развитие'!H8+'Физическое развитие'!I8+'Физическое развитие'!J8+'Физическое развитие'!L8+'Физическое развитие'!M8+'Физическое развитие'!#REF!+'Физическое развитие'!#REF!+'Физическое развитие'!#REF!+'Физическое развитие'!N8+'Физическое развитие'!O8+'Физическое развитие'!P8+'Физическое развитие'!Q8)/18))))))))))))))))))</f>
        <v/>
      </c>
      <c r="CS7" s="82" t="str">
        <f>'Целевые ориентиры'!BW8</f>
        <v/>
      </c>
      <c r="CT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7" s="82" t="str">
        <f>IF('Социально-коммуникативное разви'!M9="","",IF('Социально-коммуникативное разви'!M9=2,"сформирован",IF('Социально-коммуникативное разви'!M9=0,"не сформирован", "в стадии формирования")))</f>
        <v/>
      </c>
      <c r="CV7" s="82" t="str">
        <f>IF('Социально-коммуникативное разви'!N9="","",IF('Социально-коммуникативное разви'!N9=2,"сформирован",IF('Социально-коммуникативное разви'!N9=0,"не сформирован", "в стадии формирования")))</f>
        <v/>
      </c>
      <c r="CW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7" s="82" t="str">
        <f>IF('Социально-коммуникативное разви'!AI9="","",IF('Социально-коммуникативное разви'!AI9=2,"сформирован",IF('Социально-коммуникативное разви'!AI9=0,"не сформирован", "в стадии формирования")))</f>
        <v/>
      </c>
      <c r="CY7" s="82" t="str">
        <f>IF('Социально-коммуникативное разви'!AN9="","",IF('Социально-коммуникативное разви'!AN9=2,"сформирован",IF('Социально-коммуникативное разви'!AN9=0,"не сформирован", "в стадии формирования")))</f>
        <v/>
      </c>
      <c r="CZ7" s="82" t="str">
        <f>IF('Социально-коммуникативное разви'!AO9="","",IF('Социально-коммуникативное разви'!AO9=2,"сформирован",IF('Социально-коммуникативное разви'!AO9=0,"не сформирован", "в стадии формирования")))</f>
        <v/>
      </c>
      <c r="DA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7" s="82" t="str">
        <f>IF('Социально-коммуникативное разви'!AP9="","",IF('Социально-коммуникативное разви'!AP9=2,"сформирован",IF('Социально-коммуникативное разви'!AP9=0,"не сформирован", "в стадии формирования")))</f>
        <v/>
      </c>
      <c r="DC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7" s="82" t="str">
        <f>IF('Социально-коммуникативное разви'!AQ9="","",IF('Социально-коммуникативное разви'!AQ9=2,"сформирован",IF('Социально-коммуникативное разви'!AQ9=0,"не сформирован", "в стадии формирования")))</f>
        <v/>
      </c>
      <c r="DE7" s="82" t="str">
        <f>IF('Социально-коммуникативное разви'!AR9="","",IF('Социально-коммуникативное разви'!AR9=2,"сформирован",IF('Социально-коммуникативное разви'!AR9=0,"не сформирован", "в стадии формирования")))</f>
        <v/>
      </c>
      <c r="DF7" s="82" t="str">
        <f>IF('Социально-коммуникативное разви'!AS9="","",IF('Социально-коммуникативное разви'!AS9=2,"сформирован",IF('Социально-коммуникативное разви'!AS9=0,"не сформирован", "в стадии формирования")))</f>
        <v/>
      </c>
      <c r="DG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7" s="82" t="str">
        <f>IF('Социально-коммуникативное разви'!AT9="","",IF('Социально-коммуникативное разви'!AT9=2,"сформирован",IF('Социально-коммуникативное разви'!AT9=0,"не сформирован", "в стадии формирования")))</f>
        <v/>
      </c>
      <c r="DI7" s="82" t="str">
        <f>IF('Социально-коммуникативное разви'!AV9="","",IF('Социально-коммуникативное разви'!AV9=2,"сформирован",IF('Социально-коммуникативное разви'!AV9=0,"не сформирован", "в стадии формирования")))</f>
        <v/>
      </c>
      <c r="DJ7" s="82" t="str">
        <f>IF('Социально-коммуникативное разви'!AW9="","",IF('Социально-коммуникативное разви'!AW9=2,"сформирован",IF('Социально-коммуникативное разви'!AW9=0,"не сформирован", "в стадии формирования")))</f>
        <v/>
      </c>
      <c r="DK7" s="82" t="str">
        <f>IF('Социально-коммуникативное разви'!AX9="","",IF('Социально-коммуникативное разви'!AX9=2,"сформирован",IF('Социально-коммуникативное разви'!AX9=0,"не сформирован", "в стадии формирования")))</f>
        <v/>
      </c>
      <c r="DL7" s="82" t="str">
        <f>IF('Социально-коммуникативное разви'!AY9="","",IF('Социально-коммуникативное разви'!AY9=2,"сформирован",IF('Социально-коммуникативное разви'!AY9=0,"не сформирован", "в стадии формирования")))</f>
        <v/>
      </c>
      <c r="DM7" s="82" t="str">
        <f>IF('Физическое развитие'!K8="","",IF('Физическое развитие'!K8=2,"сформирован",IF('Физическое развитие'!K8=0,"не сформирован", "в стадии формирования")))</f>
        <v/>
      </c>
      <c r="DN7" s="82" t="e">
        <f>IF('Физическое развитие'!#REF!="","",IF('Физическое развитие'!#REF!=2,"сформирован",IF('Физическое развитие'!#REF!=0,"не сформирован", "в стадии формирования")))</f>
        <v>#REF!</v>
      </c>
      <c r="DO7" s="214" t="e">
        <f>IF('Социально-коммуникативное разви'!#REF!="","",IF('Социально-коммуникативное разви'!M9="","",IF('Социально-коммуникативное разви'!N9="","",IF('Социально-коммуникативное разви'!#REF!="","",IF('Социально-коммуникативное разви'!AI9="","",IF('Социально-коммуникативное разви'!AN9="","",IF('Социально-коммуникативное разви'!AO9="","",IF('Социально-коммуникативное разви'!#REF!="","",IF('Социально-коммуникативное разви'!AP9="","",IF('Социально-коммуникативное разви'!#REF!="","",IF('Социально-коммуникативное разви'!AQ9="","",IF('Социально-коммуникативное разви'!AR9="","",IF('Социально-коммуникативное разви'!AS9="","",IF('Социально-коммуникативное разви'!#REF!="","",IF('Социально-коммуникативное разви'!AT9="","",IF('Социально-коммуникативное разви'!AV9="","",IF('Социально-коммуникативное разви'!AW9="","",IF('Социально-коммуникативное разви'!AX9="","",IF('Социально-коммуникативное разви'!AY9="","",IF('Физическое развитие'!K8="","",IF('Физическое развитие'!#REF!="","",('Социально-коммуникативное разви'!#REF!+'Социально-коммуникативное разви'!M9+'Социально-коммуникативное разви'!N9+'Социально-коммуникативное разви'!#REF!+'Социально-коммуникативное разви'!AI9+'Социально-коммуникативное разви'!AN9+'Социально-коммуникативное разви'!AO9+'Социально-коммуникативное разви'!#REF!+'Социально-коммуникативное разви'!AP9+'Социально-коммуникативное разви'!#REF!+'Социально-коммуникативное разви'!AQ9+'Социально-коммуникативное разви'!AR9+'Социально-коммуникативное разви'!AS9+'Социально-коммуникативное разви'!#REF!+'Социально-коммуникативное разви'!AT9+'Социально-коммуникативное разви'!AV9+'Социально-коммуникативное разви'!AW9+'Социально-коммуникативное разви'!AX9+'Социально-коммуникативное разви'!AY9+'Физическое развитие'!K8+'Физическое развитие'!#REF!)/21)))))))))))))))))))))</f>
        <v>#REF!</v>
      </c>
      <c r="DP7" s="82" t="str">
        <f>'Целевые ориентиры'!CN8</f>
        <v/>
      </c>
      <c r="DQ7" s="82" t="str">
        <f>IF('Социально-коммуникативное разви'!D9="","",IF('Социально-коммуникативное разви'!D9=2,"сформирован",IF('Социально-коммуникативное разви'!D9=0,"не сформирован", "в стадии формирования")))</f>
        <v/>
      </c>
      <c r="DR7" s="82" t="str">
        <f>IF('Социально-коммуникативное разви'!E9="","",IF('Социально-коммуникативное разви'!E9=2,"сформирован",IF('Социально-коммуникативное разви'!E9=0,"не сформирован", "в стадии формирования")))</f>
        <v/>
      </c>
      <c r="DS7" s="82" t="str">
        <f>IF('Социально-коммуникативное разви'!F9="","",IF('Социально-коммуникативное разви'!F9=2,"сформирован",IF('Социально-коммуникативное разви'!F9=0,"не сформирован", "в стадии формирования")))</f>
        <v/>
      </c>
      <c r="DT7" s="82" t="str">
        <f>IF('Социально-коммуникативное разви'!G9="","",IF('Социально-коммуникативное разви'!G9=2,"сформирован",IF('Социально-коммуникативное разви'!G9=0,"не сформирован", "в стадии формирования")))</f>
        <v/>
      </c>
      <c r="DU7" s="82" t="str">
        <f>IF('Социально-коммуникативное разви'!Q9="","",IF('Социально-коммуникативное разви'!Q9=2,"сформирован",IF('Социально-коммуникативное разви'!Q9=0,"не сформирован", "в стадии формирования")))</f>
        <v/>
      </c>
      <c r="DV7" s="82" t="str">
        <f>IF('Социально-коммуникативное разви'!R9="","",IF('Социально-коммуникативное разви'!R9=2,"сформирован",IF('Социально-коммуникативное разви'!R9=0,"не сформирован", "в стадии формирования")))</f>
        <v/>
      </c>
      <c r="DW7" s="82" t="str">
        <f>IF('Социально-коммуникативное разви'!S9="","",IF('Социально-коммуникативное разви'!S9=2,"сформирован",IF('Социально-коммуникативное разви'!S9=0,"не сформирован", "в стадии формирования")))</f>
        <v/>
      </c>
      <c r="DX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7" s="82" t="str">
        <f>IF('Социально-коммуникативное разви'!T9="","",IF('Социально-коммуникативное разви'!T9=2,"сформирован",IF('Социально-коммуникативное разви'!T9=0,"не сформирован", "в стадии формирования")))</f>
        <v/>
      </c>
      <c r="EB7" s="82" t="str">
        <f>IF('Социально-коммуникативное разви'!Y9="","",IF('Социально-коммуникативное разви'!Y9=2,"сформирован",IF('Социально-коммуникативное разви'!Y9=0,"не сформирован", "в стадии формирования")))</f>
        <v/>
      </c>
      <c r="EC7" s="82" t="str">
        <f>IF('Социально-коммуникативное разви'!Z9="","",IF('Социально-коммуникативное разви'!Z9=2,"сформирован",IF('Социально-коммуникативное разви'!Z9=0,"не сформирован", "в стадии формирования")))</f>
        <v/>
      </c>
      <c r="ED7" s="82" t="str">
        <f>IF('Социально-коммуникативное разви'!AU9="","",IF('Социально-коммуникативное разви'!AU9=2,"сформирован",IF('Социально-коммуникативное разви'!AU9=0,"не сформирован", "в стадии формирования")))</f>
        <v/>
      </c>
      <c r="EE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7" s="82" t="str">
        <f>IF('Социально-коммуникативное разви'!AZ9="","",IF('Социально-коммуникативное разви'!AZ9=2,"сформирован",IF('Социально-коммуникативное разви'!AZ9=0,"не сформирован", "в стадии формирования")))</f>
        <v/>
      </c>
      <c r="EG7" s="82" t="str">
        <f>IF('Социально-коммуникативное разви'!BA9="","",IF('Социально-коммуникативное разви'!BA9=2,"сформирован",IF('Социально-коммуникативное разви'!BA9=0,"не сформирован", "в стадии формирования")))</f>
        <v/>
      </c>
      <c r="EH7" s="82" t="str">
        <f>IF('Социально-коммуникативное разви'!BB9="","",IF('Социально-коммуникативное разви'!BB9=2,"сформирован",IF('Социально-коммуникативное разви'!BB9=0,"не сформирован", "в стадии формирования")))</f>
        <v/>
      </c>
      <c r="EI7" s="82" t="str">
        <f>IF('Познавательное развитие'!G9="","",IF('Познавательное развитие'!G9=2,"сформирован",IF('Познавательное развитие'!G9=0,"не сформирован", "в стадии формирования")))</f>
        <v/>
      </c>
      <c r="EJ7" s="82" t="e">
        <f>IF('Познавательное развитие'!#REF!="","",IF('Познавательное развитие'!#REF!=2,"сформирован",IF('Познавательное развитие'!#REF!=0,"не сформирован", "в стадии формирования")))</f>
        <v>#REF!</v>
      </c>
      <c r="EK7" s="82" t="str">
        <f>IF('Познавательное развитие'!H9="","",IF('Познавательное развитие'!H9=2,"сформирован",IF('Познавательное развитие'!H9=0,"не сформирован", "в стадии формирования")))</f>
        <v/>
      </c>
      <c r="EL7" s="82" t="e">
        <f>IF('Познавательное развитие'!#REF!="","",IF('Познавательное развитие'!#REF!=2,"сформирован",IF('Познавательное развитие'!#REF!=0,"не сформирован", "в стадии формирования")))</f>
        <v>#REF!</v>
      </c>
      <c r="EM7" s="82" t="str">
        <f>IF('Познавательное развитие'!T9="","",IF('Познавательное развитие'!T9=2,"сформирован",IF('Познавательное развитие'!T9=0,"не сформирован", "в стадии формирования")))</f>
        <v/>
      </c>
      <c r="EN7" s="82" t="e">
        <f>IF('Познавательное развитие'!#REF!="","",IF('Познавательное развитие'!#REF!=2,"сформирован",IF('Познавательное развитие'!#REF!=0,"не сформирован", "в стадии формирования")))</f>
        <v>#REF!</v>
      </c>
      <c r="EO7" s="82" t="str">
        <f>IF('Познавательное развитие'!U9="","",IF('Познавательное развитие'!U9=2,"сформирован",IF('Познавательное развитие'!U9=0,"не сформирован", "в стадии формирования")))</f>
        <v/>
      </c>
      <c r="EP7" s="82" t="str">
        <f>IF('Познавательное развитие'!W9="","",IF('Познавательное развитие'!W9=2,"сформирован",IF('Познавательное развитие'!W9=0,"не сформирован", "в стадии формирования")))</f>
        <v/>
      </c>
      <c r="EQ7" s="82" t="str">
        <f>IF('Познавательное развитие'!X9="","",IF('Познавательное развитие'!X9=2,"сформирован",IF('Познавательное развитие'!X9=0,"не сформирован", "в стадии формирования")))</f>
        <v/>
      </c>
      <c r="ER7" s="82" t="str">
        <f>IF('Познавательное развитие'!AB9="","",IF('Познавательное развитие'!AB9=2,"сформирован",IF('Познавательное развитие'!AB9=0,"не сформирован", "в стадии формирования")))</f>
        <v/>
      </c>
      <c r="ES7" s="82" t="str">
        <f>IF('Познавательное развитие'!AC9="","",IF('Познавательное развитие'!AC9=2,"сформирован",IF('Познавательное развитие'!AC9=0,"не сформирован", "в стадии формирования")))</f>
        <v/>
      </c>
      <c r="ET7" s="82" t="str">
        <f>IF('Познавательное развитие'!AD9="","",IF('Познавательное развитие'!AD9=2,"сформирован",IF('Познавательное развитие'!AD9=0,"не сформирован", "в стадии формирования")))</f>
        <v/>
      </c>
      <c r="EU7" s="82" t="str">
        <f>IF('Познавательное развитие'!AE9="","",IF('Познавательное развитие'!AE9=2,"сформирован",IF('Познавательное развитие'!AE9=0,"не сформирован", "в стадии формирования")))</f>
        <v/>
      </c>
      <c r="EV7" s="82" t="str">
        <f>IF('Познавательное развитие'!AF9="","",IF('Познавательное развитие'!AF9=2,"сформирован",IF('Познавательное развитие'!AF9=0,"не сформирован", "в стадии формирования")))</f>
        <v/>
      </c>
      <c r="EW7" s="82" t="e">
        <f>IF('Познавательное развитие'!#REF!="","",IF('Познавательное развитие'!#REF!=2,"сформирован",IF('Познавательное развитие'!#REF!=0,"не сформирован", "в стадии формирования")))</f>
        <v>#REF!</v>
      </c>
      <c r="EX7" s="82" t="str">
        <f>IF('Познавательное развитие'!AG9="","",IF('Познавательное развитие'!AG9=2,"сформирован",IF('Познавательное развитие'!AG9=0,"не сформирован", "в стадии формирования")))</f>
        <v/>
      </c>
      <c r="EY7" s="82" t="str">
        <f>IF('Познавательное развитие'!AH9="","",IF('Познавательное развитие'!AH9=2,"сформирован",IF('Познавательное развитие'!AH9=0,"не сформирован", "в стадии формирования")))</f>
        <v/>
      </c>
      <c r="EZ7" s="82" t="e">
        <f>IF('Познавательное развитие'!#REF!="","",IF('Познавательное развитие'!#REF!=2,"сформирован",IF('Познавательное развитие'!#REF!=0,"не сформирован", "в стадии формирования")))</f>
        <v>#REF!</v>
      </c>
      <c r="FA7" s="82" t="str">
        <f>IF('Познавательное развитие'!AI9="","",IF('Познавательное развитие'!AI9=2,"сформирован",IF('Познавательное развитие'!AI9=0,"не сформирован", "в стадии формирования")))</f>
        <v/>
      </c>
      <c r="FB7" s="82" t="str">
        <f>IF('Познавательное развитие'!AJ9="","",IF('Познавательное развитие'!AJ9=2,"сформирован",IF('Познавательное развитие'!AJ9=0,"не сформирован", "в стадии формирования")))</f>
        <v/>
      </c>
      <c r="FC7" s="82" t="str">
        <f>IF('Познавательное развитие'!AK9="","",IF('Познавательное развитие'!AK9=2,"сформирован",IF('Познавательное развитие'!AK9=0,"не сформирован", "в стадии формирования")))</f>
        <v/>
      </c>
      <c r="FD7" s="82" t="str">
        <f>IF('Познавательное развитие'!AL9="","",IF('Познавательное развитие'!AL9=2,"сформирован",IF('Познавательное развитие'!AL9=0,"не сформирован", "в стадии формирования")))</f>
        <v/>
      </c>
      <c r="FE7" s="82" t="str">
        <f>IF('Речевое развитие'!Q8="","",IF('Речевое развитие'!Q8=2,"сформирован",IF('Речевое развитие'!Q8=0,"не сформирован", "в стадии формирования")))</f>
        <v/>
      </c>
      <c r="FF7" s="82" t="str">
        <f>IF('Речевое развитие'!R8="","",IF('Речевое развитие'!R8=2,"сформирован",IF('Речевое развитие'!R8=0,"не сформирован", "в стадии формирования")))</f>
        <v/>
      </c>
      <c r="FG7" s="82" t="str">
        <f>IF('Речевое развитие'!S8="","",IF('Речевое развитие'!S8=2,"сформирован",IF('Речевое развитие'!S8=0,"не сформирован", "в стадии формирования")))</f>
        <v/>
      </c>
      <c r="FH7" s="82" t="str">
        <f>IF('Речевое развитие'!T8="","",IF('Речевое развитие'!T8=2,"сформирован",IF('Речевое развитие'!T8=0,"не сформирован", "в стадии формирования")))</f>
        <v/>
      </c>
      <c r="FI7" s="82" t="str">
        <f>IF('Речевое развитие'!U8="","",IF('Речевое развитие'!U8=2,"сформирован",IF('Речевое развитие'!U8=0,"не сформирован", "в стадии формирования")))</f>
        <v/>
      </c>
      <c r="FJ7" s="82" t="e">
        <f>IF('Речевое развитие'!#REF!="","",IF('Речевое развитие'!#REF!=2,"сформирован",IF('Речевое развитие'!#REF!=0,"не сформирован", "в стадии формирования")))</f>
        <v>#REF!</v>
      </c>
      <c r="FK7" s="82" t="str">
        <f>IF('Художественно-эстетическое разв'!S9="","",IF('Художественно-эстетическое разв'!S9=2,"сформирован",IF('Художественно-эстетическое разв'!S9=0,"не сформирован", "в стадии формирования")))</f>
        <v/>
      </c>
      <c r="FL7" s="82" t="str">
        <f>IF('Художественно-эстетическое разв'!T9="","",IF('Художественно-эстетическое разв'!T9=2,"сформирован",IF('Художественно-эстетическое разв'!T9=0,"не сформирован", "в стадии формирования")))</f>
        <v/>
      </c>
      <c r="FM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7" s="82" t="str">
        <f>IF('Физическое развитие'!T8="","",IF('Физическое развитие'!T8=2,"сформирован",IF('Физическое развитие'!T8=0,"не сформирован", "в стадии формирования")))</f>
        <v/>
      </c>
      <c r="FO7" s="82" t="str">
        <f>IF('Физическое развитие'!U8="","",IF('Физическое развитие'!U8=2,"сформирован",IF('Физическое развитие'!U8=0,"не сформирован", "в стадии формирования")))</f>
        <v/>
      </c>
      <c r="FP7" s="82" t="str">
        <f>IF('Физическое развитие'!V8="","",IF('Физическое развитие'!V8=2,"сформирован",IF('Физическое развитие'!V8=0,"не сформирован", "в стадии формирования")))</f>
        <v/>
      </c>
      <c r="FQ7" s="82" t="e">
        <f>IF('Физическое развитие'!#REF!="","",IF('Физическое развитие'!#REF!=2,"сформирован",IF('Физическое развитие'!#REF!=0,"не сформирован", "в стадии формирования")))</f>
        <v>#REF!</v>
      </c>
      <c r="FR7" s="214" t="str">
        <f>IF('Социально-коммуникативное разви'!D9="","",IF('Социально-коммуникативное разви'!E9="","",IF('Социально-коммуникативное разви'!F9="","",IF('Социально-коммуникативное разви'!G9="","",IF('Социально-коммуникативное разви'!Q9="","",IF('Социально-коммуникативное разви'!R9="","",IF('Социально-коммуникативное разви'!S9="","",IF('Социально-коммуникативное разви'!#REF!="","",IF('Социально-коммуникативное разви'!#REF!="","",IF('Социально-коммуникативное разви'!#REF!="","",IF('Социально-коммуникативное разви'!T9="","",IF('Социально-коммуникативное разви'!Y9="","",IF('Социально-коммуникативное разви'!Z9="","",IF('Социально-коммуникативное разви'!AU9="","",IF('Социально-коммуникативное разви'!#REF!="","",IF('Социально-коммуникативное разви'!AZ9="","",IF('Социально-коммуникативное разви'!BA9="","",IF('Социально-коммуникативное разви'!BB9="","",IF('Познавательное развитие'!G9="","",IF('Познавательное развитие'!#REF!="","",IF('Познавательное развитие'!H9="","",IF('Познавательное развитие'!#REF!="","",IF('Познавательное развитие'!T9="","",IF('Познавательное развитие'!#REF!="","",IF('Познавательное развитие'!U9="","",IF('Познавательное развитие'!W9="","",IF('Познавательное развитие'!X9="","",IF('Познавательное развитие'!AB9="","",IF('Познавательное развитие'!AC9="","",IF('Познавательное развитие'!AD9="","",IF('Познавательное развитие'!AE9="","",IF('Познавательное развитие'!AF9="","",IF('Познавательное развитие'!#REF!="","",IF('Познавательное развитие'!AG9="","",IF('Познавательное развитие'!AH9="","",IF('Познавательное развитие'!#REF!="","",IF('Познавательное развитие'!AI9="","",IF('Познавательное развитие'!AJ9="","",IF('Познавательное развитие'!AK9="","",IF('Познавательное развитие'!AL9="","",IF('Речевое развитие'!Q8="","",IF('Речевое развитие'!R8="","",IF('Речевое развитие'!S8="","",IF('Речевое развитие'!T8="","",IF('Речевое развитие'!U8="","",IF('Речевое развитие'!#REF!="","",IF('Художественно-эстетическое разв'!S9="","",IF('Художественно-эстетическое разв'!T9="","",IF('Художественно-эстетическое разв'!#REF!="","",IF('Физическое развитие'!T8="","",IF('Физическое развитие'!U8="","",IF('Физическое развитие'!V8="","",IF('Физическое развитие'!#REF!="","",('Социально-коммуникативное разви'!D9+'Социально-коммуникативное разви'!E9+'Социально-коммуникативное разви'!F9+'Социально-коммуникативное разви'!G9+'Социально-коммуникативное разви'!Q9+'Социально-коммуникативное разви'!R9+'Социально-коммуникативное разви'!S9+'Социально-коммуникативное разви'!#REF!+'Социально-коммуникативное разви'!#REF!+'Социально-коммуникативное разви'!#REF!+'Социально-коммуникативное разви'!T9+'Социально-коммуникативное разви'!Y9+'Социально-коммуникативное разви'!Z9+'Социально-коммуникативное разви'!AU9+'Социально-коммуникативное разви'!#REF!+'Социально-коммуникативное разви'!AZ9+'Социально-коммуникативное разви'!BA9+'Социально-коммуникативное разви'!BB9+'Познавательное развитие'!G9+'Познавательное развитие'!#REF!+'Познавательное развитие'!H9+'Познавательное развитие'!#REF!+'Познавательное развитие'!T9+'Познавательное развитие'!#REF!+'Познавательное развитие'!U9+'Познавательное развитие'!W9+'Познавательное развитие'!X9+'Познавательное развитие'!AB9+'Познавательное развитие'!AC9+'Познавательное развитие'!AD9+'Познавательное развитие'!AE9+'Познавательное развитие'!AF9+'Познавательное развитие'!#REF!+'Познавательное развитие'!AG9+'Познавательное развитие'!AH9+'Познавательное развитие'!#REF!+'Познавательное развитие'!AI9+'Познавательное развитие'!AJ9+'Познавательное развитие'!AK9+'Познавательное развитие'!AL9+'Речевое развитие'!Q8+'Речевое развитие'!R8+'Речевое развитие'!S8+'Речевое развитие'!T8+'Речевое развитие'!U8+'Речевое развитие'!#REF!+'Художественно-эстетическое разв'!S9+'Художественно-эстетическое разв'!T9+'Художественно-эстетическое разв'!#REF!+'Физическое развитие'!T8+'Физическое развитие'!U8+'Физическое развитие'!V8+'Физическое развитие'!#REF!)/53)))))))))))))))))))))))))))))))))))))))))))))))))))))</f>
        <v/>
      </c>
      <c r="FS7" s="82" t="str">
        <f>'Целевые ориентиры'!EC8</f>
        <v/>
      </c>
    </row>
    <row r="8" spans="1:175" x14ac:dyDescent="0.25">
      <c r="A8" s="82">
        <f>список!A7</f>
        <v>6</v>
      </c>
      <c r="B8" s="82" t="str">
        <f>IF(список!B7="","",список!B7)</f>
        <v/>
      </c>
      <c r="C8" s="82">
        <f>список!C7</f>
        <v>0</v>
      </c>
      <c r="D8" s="82" t="str">
        <f>IF('Социально-коммуникативное разви'!AA10="","",IF('Социально-коммуникативное разви'!AA10=2,"сформирован",IF('Социально-коммуникативное разви'!AA10=0,"не сформирован", "в стадии формирования")))</f>
        <v/>
      </c>
      <c r="E8" s="82" t="str">
        <f>IF('Социально-коммуникативное разви'!AF10="","",IF('Социально-коммуникативное разви'!AF10=2,"сформирован",IF('Социально-коммуникативное разви'!AF10=0,"не сформирован", "в стадии формирования")))</f>
        <v/>
      </c>
      <c r="F8" s="82" t="str">
        <f>IF('Социально-коммуникативное разви'!AG10="","",IF('Социально-коммуникативное разви'!AG10=2,"сформирован",IF('Социально-коммуникативное разви'!AG10=0,"не сформирован", "в стадии формирования")))</f>
        <v/>
      </c>
      <c r="G8" s="82" t="str">
        <f>IF('Социально-коммуникативное разви'!AH10="","",IF('Социально-коммуникативное разви'!AH10=2,"сформирован",IF('Социально-коммуникативное разви'!AH10=0,"не сформирован", "в стадии формирования")))</f>
        <v/>
      </c>
      <c r="H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8" s="82" t="str">
        <f>IF('Социально-коммуникативное разви'!AJ10="","",IF('Социально-коммуникативное разви'!AJ10=2,"сформирован",IF('Социально-коммуникативное разви'!AJ10=0,"не сформирован", "в стадии формирования")))</f>
        <v/>
      </c>
      <c r="K8" s="82" t="str">
        <f>IF('Социально-коммуникативное разви'!AK10="","",IF('Социально-коммуникативное разви'!AK10=2,"сформирован",IF('Социально-коммуникативное разви'!AK10=0,"не сформирован", "в стадии формирования")))</f>
        <v/>
      </c>
      <c r="L8" s="82" t="e">
        <f>IF('Познавательное развитие'!#REF!="","",IF('Познавательное развитие'!#REF!=2,"сформирован",IF('Познавательное развитие'!#REF!=0,"не сформирован", "в стадии формирования")))</f>
        <v>#REF!</v>
      </c>
      <c r="M8" s="82" t="str">
        <f>IF('Познавательное развитие'!D10="","",IF('Познавательное развитие'!D10=2,"сформирован",IF('Познавательное развитие'!D10=0,"не сформирован", "в стадии формирования")))</f>
        <v/>
      </c>
      <c r="N8" s="82" t="e">
        <f>IF('Познавательное развитие'!#REF!="","",IF('Познавательное развитие'!#REF!=2,"сформирован",IF('Познавательное развитие'!#REF!=0,"не сформирован", "в стадии формирования")))</f>
        <v>#REF!</v>
      </c>
      <c r="O8" s="82" t="str">
        <f>IF('Познавательное развитие'!I10="","",IF('Познавательное развитие'!I10=2,"сформирован",IF('Познавательное развитие'!I10=0,"не сформирован", "в стадии формирования")))</f>
        <v/>
      </c>
      <c r="P8" s="82" t="str">
        <f>IF('Познавательное развитие'!M10="","",IF('Познавательное развитие'!M10=2,"сформирован",IF('Познавательное развитие'!M10=0,"не сформирован", "в стадии формирования")))</f>
        <v/>
      </c>
      <c r="Q8" s="82" t="str">
        <f>IF('Познавательное развитие'!N10="","",IF('Познавательное развитие'!N10=2,"сформирован",IF('Познавательное развитие'!N10=0,"не сформирован", "в стадии формирования")))</f>
        <v/>
      </c>
      <c r="R8" s="82" t="str">
        <f>IF('Познавательное развитие'!O10="","",IF('Познавательное развитие'!O10=2,"сформирован",IF('Познавательное развитие'!O10=0,"не сформирован", "в стадии формирования")))</f>
        <v/>
      </c>
      <c r="S8" s="82" t="str">
        <f>IF('Познавательное развитие'!P10="","",IF('Познавательное развитие'!P10=2,"сформирован",IF('Познавательное развитие'!P10=0,"не сформирован", "в стадии формирования")))</f>
        <v/>
      </c>
      <c r="T8" s="82" t="str">
        <f>IF('Познавательное развитие'!Q10="","",IF('Познавательное развитие'!Q10=2,"сформирован",IF('Познавательное развитие'!Q10=0,"не сформирован", "в стадии формирования")))</f>
        <v/>
      </c>
      <c r="U8" s="82" t="str">
        <f>IF('Познавательное развитие'!Y10="","",IF('Познавательное развитие'!Y10=2,"сформирован",IF('Познавательное развитие'!Y10=0,"не сформирован", "в стадии формирования")))</f>
        <v/>
      </c>
      <c r="V8" s="82" t="str">
        <f>IF('Художественно-эстетическое разв'!D10="","",IF('Художественно-эстетическое разв'!D10=2,"сформирован",IF('Художественно-эстетическое разв'!D10=0,"не сформирован", "в стадии формирования")))</f>
        <v/>
      </c>
      <c r="W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8" s="82" t="str">
        <f>IF('Художественно-эстетическое разв'!G10="","",IF('Художественно-эстетическое разв'!G10=2,"сформирован",IF('Художественно-эстетическое разв'!G10=0,"не сформирован", "в стадии формирования")))</f>
        <v/>
      </c>
      <c r="Y8" s="82" t="str">
        <f>IF('Художественно-эстетическое разв'!H10="","",IF('Художественно-эстетическое разв'!H10=2,"сформирован",IF('Художественно-эстетическое разв'!H10=0,"не сформирован", "в стадии формирования")))</f>
        <v/>
      </c>
      <c r="Z8" s="82" t="str">
        <f>IF('Художественно-эстетическое разв'!I10="","",IF('Художественно-эстетическое разв'!I10=2,"сформирован",IF('Художественно-эстетическое разв'!I10=0,"не сформирован", "в стадии формирования")))</f>
        <v/>
      </c>
      <c r="AA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8" s="82" t="str">
        <f>IF('Художественно-эстетическое разв'!L10="","",IF('Художественно-эстетическое разв'!L10=2,"сформирован",IF('Художественно-эстетическое разв'!L10=0,"не сформирован", "в стадии формирования")))</f>
        <v/>
      </c>
      <c r="AC8" s="82" t="str">
        <f>IF('Художественно-эстетическое разв'!M10="","",IF('Художественно-эстетическое разв'!M10=2,"сформирован",IF('Художественно-эстетическое разв'!M10=0,"не сформирован", "в стадии формирования")))</f>
        <v/>
      </c>
      <c r="AD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8" s="82" t="str">
        <f>IF('Художественно-эстетическое разв'!U10="","",IF('Художественно-эстетическое разв'!U10=2,"сформирован",IF('Художественно-эстетическое разв'!U10=0,"не сформирован", "в стадии формирования")))</f>
        <v/>
      </c>
      <c r="AG8" s="82" t="str">
        <f>IF('Физическое развитие'!W9="","",IF('Физическое развитие'!W9=2,"сформирован",IF('Физическое развитие'!W9=0,"не сформирован", "в стадии формирования")))</f>
        <v/>
      </c>
      <c r="AH8" s="214" t="str">
        <f>IF('Социально-коммуникативное разви'!AA10="","",IF('Социально-коммуникативное разви'!AF10="","",IF('Социально-коммуникативное разви'!AG10="","",IF('Социально-коммуникативное разви'!AH10="","",IF('Социально-коммуникативное разви'!#REF!="","",IF('Социально-коммуникативное разви'!#REF!="","",IF('Социально-коммуникативное разви'!AJ10="","",IF('Социально-коммуникативное разви'!AK10="","",IF('Познавательное развитие'!#REF!="","",IF('Познавательное развитие'!D10="","",IF('Познавательное развитие'!#REF!="","",IF('Познавательное развитие'!I10="","",IF('Познавательное развитие'!M10="","",IF('Познавательное развитие'!N10="","",IF('Познавательное развитие'!O10="","",IF('Познавательное развитие'!P10="","",IF('Познавательное развитие'!Q10="","",IF('Познавательное развитие'!Y10="","",IF('Художественно-эстетическое разв'!D10="","",IF('Художественно-эстетическое разв'!#REF!="","",IF('Художественно-эстетическое разв'!G10="","",IF('Художественно-эстетическое разв'!H10="","",IF('Художественно-эстетическое разв'!I10="","",IF('Художественно-эстетическое разв'!#REF!="","",IF('Художественно-эстетическое разв'!L10="","",IF('Художественно-эстетическое разв'!M10="","",IF('Художественно-эстетическое разв'!#REF!="","",IF('Художественно-эстетическое разв'!#REF!="","",IF('Художественно-эстетическое разв'!U10="","",IF('Физическое развитие'!#REF!="","",('Социально-коммуникативное разви'!AA10+'Социально-коммуникативное разви'!AF10+'Социально-коммуникативное разви'!AG10+'Социально-коммуникативное разви'!AH10+'Социально-коммуникативное разви'!#REF!+'Социально-коммуникативное разви'!#REF!+'Социально-коммуникативное разви'!AJ10+'Социально-коммуникативное разви'!AK10+'Познавательное развитие'!#REF!+'Познавательное развитие'!D10+'Познавательное развитие'!#REF!+'Познавательное развитие'!I10+'Познавательное развитие'!M10+'Познавательное развитие'!N10+'Познавательное развитие'!O10+'Познавательное развитие'!P10+'Познавательное развитие'!Q10+'Познавательное развитие'!Y10+'Художественно-эстетическое разв'!D10+'Художественно-эстетическое разв'!#REF!+'Художественно-эстетическое разв'!G10+'Художественно-эстетическое разв'!H10+'Художественно-эстетическое разв'!I10+'Художественно-эстетическое разв'!#REF!+'Художественно-эстетическое разв'!L10+'Художественно-эстетическое разв'!M10+'Художественно-эстетическое разв'!#REF!+'Художественно-эстетическое разв'!#REF!+'Художественно-эстетическое разв'!U10+'Физическое развитие'!#REF!)/30))))))))))))))))))))))))))))))</f>
        <v/>
      </c>
      <c r="AI8" s="82" t="str">
        <f>'Целевые ориентиры'!AA9</f>
        <v/>
      </c>
      <c r="AJ8" s="82" t="str">
        <f>IF('Социально-коммуникативное разви'!G10="","",IF('Социально-коммуникативное разви'!G10=2,"сформирован",IF('Социально-коммуникативное разви'!G10=0,"не сформирован", "в стадии формирования")))</f>
        <v/>
      </c>
      <c r="AK8" s="82" t="str">
        <f>IF('Социально-коммуникативное разви'!H10="","",IF('Социально-коммуникативное разви'!H10=2,"сформирован",IF('Социально-коммуникативное разви'!H10=0,"не сформирован", "в стадии формирования")))</f>
        <v/>
      </c>
      <c r="AL8" s="82" t="str">
        <f>IF('Социально-коммуникативное разви'!I10="","",IF('Социально-коммуникативное разви'!I10=2,"сформирован",IF('Социально-коммуникативное разви'!I10=0,"не сформирован", "в стадии формирования")))</f>
        <v/>
      </c>
      <c r="AM8" s="82" t="str">
        <f>IF('Социально-коммуникативное разви'!J10="","",IF('Социально-коммуникативное разви'!J10=2,"сформирован",IF('Социально-коммуникативное разви'!J10=0,"не сформирован", "в стадии формирования")))</f>
        <v/>
      </c>
      <c r="AN8" s="82" t="str">
        <f>IF('Социально-коммуникативное разви'!K10="","",IF('Социально-коммуникативное разви'!K10=2,"сформирован",IF('Социально-коммуникативное разви'!K10=0,"не сформирован", "в стадии формирования")))</f>
        <v/>
      </c>
      <c r="AO8" s="82" t="str">
        <f>IF('Социально-коммуникативное разви'!L10="","",IF('Социально-коммуникативное разви'!L10=2,"сформирован",IF('Социально-коммуникативное разви'!L10=0,"не сформирован", "в стадии формирования")))</f>
        <v/>
      </c>
      <c r="AP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8" s="82" t="str">
        <f>IF('Социально-коммуникативное разви'!X10="","",IF('Социально-коммуникативное разви'!X10=2,"сформирован",IF('Социально-коммуникативное разви'!X10=0,"не сформирован", "в стадии формирования")))</f>
        <v/>
      </c>
      <c r="AR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8" s="82" t="e">
        <f>IF('Познавательное развитие'!#REF!="","",IF('Познавательное развитие'!#REF!=2,"сформирован",IF('Познавательное развитие'!#REF!=0,"не сформирован", "в стадии формирования")))</f>
        <v>#REF!</v>
      </c>
      <c r="AT8" s="82" t="str">
        <f>IF('Познавательное развитие'!V10="","",IF('Познавательное развитие'!V10=2,"сформирован",IF('Познавательное развитие'!V10=0,"не сформирован", "в стадии формирования")))</f>
        <v/>
      </c>
      <c r="AU8" s="82" t="str">
        <f>IF('Художественно-эстетическое разв'!Z10="","",IF('Художественно-эстетическое разв'!Z10=2,"сформирован",IF('Художественно-эстетическое разв'!Z10=0,"не сформирован", "в стадии формирования")))</f>
        <v/>
      </c>
      <c r="AV8" s="82" t="str">
        <f>IF('Художественно-эстетическое разв'!AE10="","",IF('Художественно-эстетическое разв'!AE10=2,"сформирован",IF('Художественно-эстетическое разв'!AE10=0,"не сформирован", "в стадии формирования")))</f>
        <v/>
      </c>
      <c r="AW8" s="82" t="e">
        <f>IF('Физическое развитие'!#REF!="","",IF('Физическое развитие'!#REF!=2,"сформирован",IF('Физическое развитие'!#REF!=0,"не сформирован", "в стадии формирования")))</f>
        <v>#REF!</v>
      </c>
      <c r="AX8" s="82" t="e">
        <f>IF('Физическое развитие'!#REF!="","",IF('Физическое развитие'!#REF!=2,"сформирован",IF('Физическое развитие'!#REF!=0,"не сформирован", "в стадии формирования")))</f>
        <v>#REF!</v>
      </c>
      <c r="AY8" s="214" t="str">
        <f>IF('Социально-коммуникативное разви'!G10="","",IF('Социально-коммуникативное разви'!H10="","",IF('Социально-коммуникативное разви'!I10="","",IF('Социально-коммуникативное разви'!J10="","",IF('Социально-коммуникативное разви'!K10="","",IF('Социально-коммуникативное разви'!L10="","",IF('Социально-коммуникативное разви'!#REF!="","",IF('Социально-коммуникативное разви'!X10="","",IF('Социально-коммуникативное разви'!#REF!="","",IF('Познавательное развитие'!#REF!="","",IF('Познавательное развитие'!V10="","",IF('Художественно-эстетическое разв'!Z10="","",IF('Художественно-эстетическое разв'!AE10="","",IF('Физическое развитие'!#REF!="","",IF('Физическое развитие'!#REF!="","",('Социально-коммуникативное разви'!G10+'Социально-коммуникативное разви'!H10+'Социально-коммуникативное разви'!I10+'Социально-коммуникативное разви'!J10+'Социально-коммуникативное разви'!K10+'Социально-коммуникативное разви'!L10+'Социально-коммуникативное разви'!#REF!+'Социально-коммуникативное разви'!X10+'Социально-коммуникативное разви'!#REF!+'Познавательное развитие'!#REF!+'Познавательное развитие'!V10+'Художественно-эстетическое разв'!Z10+'Художественно-эстетическое разв'!AE10+'Физическое развитие'!#REF!+'Физическое развитие'!#REF!)/15)))))))))))))))</f>
        <v/>
      </c>
      <c r="AZ8" s="82" t="str">
        <f>'Целевые ориентиры'!AM9</f>
        <v/>
      </c>
      <c r="BA8" s="82" t="str">
        <f>IF('Социально-коммуникативное разви'!U10="","",IF('Социально-коммуникативное разви'!U10=2,"сформирован",IF('Социально-коммуникативное разви'!U10=0,"не сформирован", "в стадии формирования")))</f>
        <v/>
      </c>
      <c r="BB8" s="82" t="str">
        <f>IF('Социально-коммуникативное разви'!V10="","",IF('Социально-коммуникативное разви'!V10=2,"сформирован",IF('Социально-коммуникативное разви'!V10=0,"не сформирован", "в стадии формирования")))</f>
        <v/>
      </c>
      <c r="BC8" s="82" t="str">
        <f>IF('Социально-коммуникативное разви'!W10="","",IF('Социально-коммуникативное разви'!W10=2,"сформирован",IF('Социально-коммуникативное разви'!W10=0,"не сформирован", "в стадии формирования")))</f>
        <v/>
      </c>
      <c r="BD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8" s="82" t="str">
        <f>IF('Художественно-эстетическое разв'!AC10="","",IF('Художественно-эстетическое разв'!AC10=2,"сформирован",IF('Художественно-эстетическое разв'!AC10=0,"не сформирован", "в стадии формирования")))</f>
        <v/>
      </c>
      <c r="BG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8" s="82" t="str">
        <f>IF('Художественно-эстетическое разв'!AD10="","",IF('Художественно-эстетическое разв'!AD10=2,"сформирован",IF('Художественно-эстетическое разв'!AD10=0,"не сформирован", "в стадии формирования")))</f>
        <v/>
      </c>
      <c r="BI8" s="214" t="str">
        <f>IF('Социально-коммуникативное разви'!U10="","",IF('Социально-коммуникативное разви'!V10="","",IF('Социально-коммуникативное разви'!W10="","",IF('Художественно-эстетическое разв'!#REF!="","",IF('Художественно-эстетическое разв'!#REF!="","",IF('Художественно-эстетическое разв'!AC10="","",IF('Художественно-эстетическое разв'!#REF!="","",IF('Художественно-эстетическое разв'!AD10="","",('Социально-коммуникативное разви'!U10+'Социально-коммуникативное разви'!V10+'Социально-коммуникативное разви'!W10+'Художественно-эстетическое разв'!#REF!+'Художественно-эстетическое разв'!#REF!+'Художественно-эстетическое разв'!AC10+'Художественно-эстетическое разв'!#REF!+'Художественно-эстетическое разв'!AD10)/8))))))))</f>
        <v/>
      </c>
      <c r="BJ8" s="82" t="str">
        <f>'Целевые ориентиры'!AT9</f>
        <v/>
      </c>
      <c r="BK8" s="82" t="str">
        <f>IF('Речевое развитие'!D9="","",IF('Речевое развитие'!D9=2,"сформирован",IF('Речевое развитие'!D9=0,"не сформирован", "в стадии формирования")))</f>
        <v/>
      </c>
      <c r="BL8" s="82" t="e">
        <f>IF('Речевое развитие'!#REF!="","",IF('Речевое развитие'!#REF!=2,"сформирован",IF('Речевое развитие'!#REF!=0,"не сформирован", "в стадии формирования")))</f>
        <v>#REF!</v>
      </c>
      <c r="BM8" s="82" t="str">
        <f>IF('Речевое развитие'!E9="","",IF('Речевое развитие'!E9=2,"сформирован",IF('Речевое развитие'!E9=0,"не сформирован", "в стадии формирования")))</f>
        <v/>
      </c>
      <c r="BN8" s="82" t="str">
        <f>IF('Речевое развитие'!F9="","",IF('Речевое развитие'!F9=2,"сформирован",IF('Речевое развитие'!F9=0,"не сформирован", "в стадии формирования")))</f>
        <v/>
      </c>
      <c r="BO8" s="82" t="str">
        <f>IF('Речевое развитие'!G9="","",IF('Речевое развитие'!G9=2,"сформирован",IF('Речевое развитие'!G9=0,"не сформирован", "в стадии формирования")))</f>
        <v/>
      </c>
      <c r="BP8" s="82" t="str">
        <f>IF('Речевое развитие'!H9="","",IF('Речевое развитие'!H9=2,"сформирован",IF('Речевое развитие'!H9=0,"не сформирован", "в стадии формирования")))</f>
        <v/>
      </c>
      <c r="BQ8" s="82" t="e">
        <f>IF('Речевое развитие'!#REF!="","",IF('Речевое развитие'!#REF!=2,"сформирован",IF('Речевое развитие'!#REF!=0,"не сформирован", "в стадии формирования")))</f>
        <v>#REF!</v>
      </c>
      <c r="BR8" s="82" t="str">
        <f>IF('Речевое развитие'!I9="","",IF('Речевое развитие'!I9=2,"сформирован",IF('Речевое развитие'!I9=0,"не сформирован", "в стадии формирования")))</f>
        <v/>
      </c>
      <c r="BS8" s="82" t="str">
        <f>IF('Речевое развитие'!J9="","",IF('Речевое развитие'!J9=2,"сформирован",IF('Речевое развитие'!J9=0,"не сформирован", "в стадии формирования")))</f>
        <v/>
      </c>
      <c r="BT8" s="82" t="str">
        <f>IF('Речевое развитие'!K9="","",IF('Речевое развитие'!K9=2,"сформирован",IF('Речевое развитие'!K9=0,"не сформирован", "в стадии формирования")))</f>
        <v/>
      </c>
      <c r="BU8" s="82" t="str">
        <f>IF('Речевое развитие'!L9="","",IF('Речевое развитие'!L9=2,"сформирован",IF('Речевое развитие'!L9=0,"не сформирован", "в стадии формирования")))</f>
        <v/>
      </c>
      <c r="BV8" s="82" t="str">
        <f>IF('Речевое развитие'!M9="","",IF('Речевое развитие'!M9=2,"сформирован",IF('Речевое развитие'!M9=0,"не сформирован", "в стадии формирования")))</f>
        <v/>
      </c>
      <c r="BW8" s="82" t="str">
        <f>IF('Речевое развитие'!N9="","",IF('Речевое развитие'!N9=2,"сформирован",IF('Речевое развитие'!N9=0,"не сформирован", "в стадии формирования")))</f>
        <v/>
      </c>
      <c r="BX8" s="82" t="str">
        <f>IF('Речевое развитие'!D9="","",IF('Речевое развитие'!#REF!="","",IF('Речевое развитие'!E9="","",IF('Речевое развитие'!F9="","",IF('Речевое развитие'!G9="","",IF('Речевое развитие'!H9="","",IF('Речевое развитие'!#REF!="","",IF('Речевое развитие'!I9="","",IF('Речевое развитие'!J9="","",IF('Речевое развитие'!K9="","",IF('Речевое развитие'!L9="","",IF('Речевое развитие'!M9="","",IF('Речевое развитие'!N9="","",('Речевое развитие'!D9+'Речевое развитие'!#REF!+'Речевое развитие'!E9+'Речевое развитие'!F9+'Речевое развитие'!G9+'Речевое развитие'!H9+'Речевое развитие'!#REF!+'Речевое развитие'!I9+'Речевое развитие'!J9+'Речевое развитие'!K9+'Речевое развитие'!L9+'Речевое развитие'!M9+'Речевое развитие'!N9)/13)))))))))))))</f>
        <v/>
      </c>
      <c r="BY8" s="82" t="str">
        <f>'Целевые ориентиры'!BG9</f>
        <v/>
      </c>
      <c r="BZ8" s="82" t="str">
        <f>IF('Художественно-эстетическое разв'!Y10="","",IF('Художественно-эстетическое разв'!Y10=2,"сформирован",IF('Художественно-эстетическое разв'!Y10=0,"не сформирован", "в стадии формирования")))</f>
        <v/>
      </c>
      <c r="CA8" s="82" t="e">
        <f>IF('Физическое развитие'!#REF!="","",IF('Физическое развитие'!#REF!=2,"сформирован",IF('Физическое развитие'!#REF!=0,"не сформирован", "в стадии формирования")))</f>
        <v>#REF!</v>
      </c>
      <c r="CB8" s="82" t="e">
        <f>IF('Физическое развитие'!#REF!="","",IF('Физическое развитие'!#REF!=2,"сформирован",IF('Физическое развитие'!#REF!=0,"не сформирован", "в стадии формирования")))</f>
        <v>#REF!</v>
      </c>
      <c r="CC8" s="82" t="str">
        <f>IF('Физическое развитие'!D9="","",IF('Физическое развитие'!D9=2,"сформирован",IF('Физическое развитие'!D9=0,"не сформирован", "в стадии формирования")))</f>
        <v/>
      </c>
      <c r="CD8" s="82" t="str">
        <f>IF('Физическое развитие'!E9="","",IF('Физическое развитие'!E9=2,"сформирован",IF('Физическое развитие'!E9=0,"не сформирован", "в стадии формирования")))</f>
        <v/>
      </c>
      <c r="CE8" s="82" t="str">
        <f>IF('Физическое развитие'!F9="","",IF('Физическое развитие'!F9=2,"сформирован",IF('Физическое развитие'!F9=0,"не сформирован", "в стадии формирования")))</f>
        <v/>
      </c>
      <c r="CF8" s="82" t="str">
        <f>IF('Физическое развитие'!H9="","",IF('Физическое развитие'!H9=2,"сформирован",IF('Физическое развитие'!H9=0,"не сформирован", "в стадии формирования")))</f>
        <v/>
      </c>
      <c r="CG8" s="82" t="str">
        <f>IF('Физическое развитие'!I9="","",IF('Физическое развитие'!I9=2,"сформирован",IF('Физическое развитие'!I9=0,"не сформирован", "в стадии формирования")))</f>
        <v/>
      </c>
      <c r="CH8" s="82" t="str">
        <f>IF('Физическое развитие'!J9="","",IF('Физическое развитие'!J9=2,"сформирован",IF('Физическое развитие'!J9=0,"не сформирован", "в стадии формирования")))</f>
        <v/>
      </c>
      <c r="CI8" s="82" t="str">
        <f>IF('Физическое развитие'!L9="","",IF('Физическое развитие'!L9=2,"сформирован",IF('Физическое развитие'!L9=0,"не сформирован", "в стадии формирования")))</f>
        <v/>
      </c>
      <c r="CJ8" s="82" t="str">
        <f>IF('Физическое развитие'!M9="","",IF('Физическое развитие'!M9=2,"сформирован",IF('Физическое развитие'!M9=0,"не сформирован", "в стадии формирования")))</f>
        <v/>
      </c>
      <c r="CK8" s="82" t="e">
        <f>IF('Физическое развитие'!#REF!="","",IF('Физическое развитие'!#REF!=2,"сформирован",IF('Физическое развитие'!#REF!=0,"не сформирован", "в стадии формирования")))</f>
        <v>#REF!</v>
      </c>
      <c r="CL8" s="82" t="e">
        <f>IF('Физическое развитие'!#REF!="","",IF('Физическое развитие'!#REF!=2,"сформирован",IF('Физическое развитие'!#REF!=0,"не сформирован", "в стадии формирования")))</f>
        <v>#REF!</v>
      </c>
      <c r="CM8" s="82" t="e">
        <f>IF('Физическое развитие'!#REF!="","",IF('Физическое развитие'!#REF!=2,"сформирован",IF('Физическое развитие'!#REF!=0,"не сформирован", "в стадии формирования")))</f>
        <v>#REF!</v>
      </c>
      <c r="CN8" s="82" t="str">
        <f>IF('Физическое развитие'!N9="","",IF('Физическое развитие'!N9=2,"сформирован",IF('Физическое развитие'!N9=0,"не сформирован", "в стадии формирования")))</f>
        <v/>
      </c>
      <c r="CO8" s="82" t="str">
        <f>IF('Физическое развитие'!O9="","",IF('Физическое развитие'!O9=2,"сформирован",IF('Физическое развитие'!O9=0,"не сформирован", "в стадии формирования")))</f>
        <v/>
      </c>
      <c r="CP8" s="82" t="str">
        <f>IF('Физическое развитие'!P9="","",IF('Физическое развитие'!P9=2,"сформирован",IF('Физическое развитие'!P9=0,"не сформирован", "в стадии формирования")))</f>
        <v/>
      </c>
      <c r="CQ8" s="82" t="str">
        <f>IF('Физическое развитие'!Q9="","",IF('Физическое развитие'!Q9=2,"сформирован",IF('Физическое развитие'!Q9=0,"не сформирован", "в стадии формирования")))</f>
        <v/>
      </c>
      <c r="CR8" s="214" t="str">
        <f>IF('Художественно-эстетическое разв'!Y10="","",IF('Физическое развитие'!#REF!="","",IF('Физическое развитие'!#REF!="","",IF('Физическое развитие'!D9="","",IF('Физическое развитие'!E9="","",IF('Физическое развитие'!F9="","",IF('Физическое развитие'!H9="","",IF('Физическое развитие'!I9="","",IF('Физическое развитие'!J9="","",IF('Физическое развитие'!L9="","",IF('Физическое развитие'!M9="","",IF('Физическое развитие'!#REF!="","",IF('Физическое развитие'!#REF!="","",IF('Физическое развитие'!#REF!="","",IF('Физическое развитие'!N9="","",IF('Физическое развитие'!O9="","",IF('Физическое развитие'!P9="","",IF('Физическое развитие'!Q9="","",('Художественно-эстетическое разв'!Y10+'Физическое развитие'!#REF!+'Физическое развитие'!#REF!+'Физическое развитие'!D9+'Физическое развитие'!E9+'Физическое развитие'!F9+'Физическое развитие'!H9+'Физическое развитие'!I9+'Физическое развитие'!J9+'Физическое развитие'!L9+'Физическое развитие'!M9+'Физическое развитие'!#REF!+'Физическое развитие'!#REF!+'Физическое развитие'!#REF!+'Физическое развитие'!N9+'Физическое развитие'!O9+'Физическое развитие'!P9+'Физическое развитие'!Q9)/18))))))))))))))))))</f>
        <v/>
      </c>
      <c r="CS8" s="82" t="str">
        <f>'Целевые ориентиры'!BW9</f>
        <v/>
      </c>
      <c r="CT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8" s="82" t="str">
        <f>IF('Социально-коммуникативное разви'!M10="","",IF('Социально-коммуникативное разви'!M10=2,"сформирован",IF('Социально-коммуникативное разви'!M10=0,"не сформирован", "в стадии формирования")))</f>
        <v/>
      </c>
      <c r="CV8" s="82" t="str">
        <f>IF('Социально-коммуникативное разви'!N10="","",IF('Социально-коммуникативное разви'!N10=2,"сформирован",IF('Социально-коммуникативное разви'!N10=0,"не сформирован", "в стадии формирования")))</f>
        <v/>
      </c>
      <c r="CW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8" s="82" t="str">
        <f>IF('Социально-коммуникативное разви'!AI10="","",IF('Социально-коммуникативное разви'!AI10=2,"сформирован",IF('Социально-коммуникативное разви'!AI10=0,"не сформирован", "в стадии формирования")))</f>
        <v/>
      </c>
      <c r="CY8" s="82" t="str">
        <f>IF('Социально-коммуникативное разви'!AN10="","",IF('Социально-коммуникативное разви'!AN10=2,"сформирован",IF('Социально-коммуникативное разви'!AN10=0,"не сформирован", "в стадии формирования")))</f>
        <v/>
      </c>
      <c r="CZ8" s="82" t="str">
        <f>IF('Социально-коммуникативное разви'!AO10="","",IF('Социально-коммуникативное разви'!AO10=2,"сформирован",IF('Социально-коммуникативное разви'!AO10=0,"не сформирован", "в стадии формирования")))</f>
        <v/>
      </c>
      <c r="DA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8" s="82" t="str">
        <f>IF('Социально-коммуникативное разви'!AP10="","",IF('Социально-коммуникативное разви'!AP10=2,"сформирован",IF('Социально-коммуникативное разви'!AP10=0,"не сформирован", "в стадии формирования")))</f>
        <v/>
      </c>
      <c r="DC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8" s="82" t="str">
        <f>IF('Социально-коммуникативное разви'!AQ10="","",IF('Социально-коммуникативное разви'!AQ10=2,"сформирован",IF('Социально-коммуникативное разви'!AQ10=0,"не сформирован", "в стадии формирования")))</f>
        <v/>
      </c>
      <c r="DE8" s="82" t="str">
        <f>IF('Социально-коммуникативное разви'!AR10="","",IF('Социально-коммуникативное разви'!AR10=2,"сформирован",IF('Социально-коммуникативное разви'!AR10=0,"не сформирован", "в стадии формирования")))</f>
        <v/>
      </c>
      <c r="DF8" s="82" t="str">
        <f>IF('Социально-коммуникативное разви'!AS10="","",IF('Социально-коммуникативное разви'!AS10=2,"сформирован",IF('Социально-коммуникативное разви'!AS10=0,"не сформирован", "в стадии формирования")))</f>
        <v/>
      </c>
      <c r="DG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8" s="82" t="str">
        <f>IF('Социально-коммуникативное разви'!AT10="","",IF('Социально-коммуникативное разви'!AT10=2,"сформирован",IF('Социально-коммуникативное разви'!AT10=0,"не сформирован", "в стадии формирования")))</f>
        <v/>
      </c>
      <c r="DI8" s="82" t="str">
        <f>IF('Социально-коммуникативное разви'!AV10="","",IF('Социально-коммуникативное разви'!AV10=2,"сформирован",IF('Социально-коммуникативное разви'!AV10=0,"не сформирован", "в стадии формирования")))</f>
        <v/>
      </c>
      <c r="DJ8" s="82" t="str">
        <f>IF('Социально-коммуникативное разви'!AW10="","",IF('Социально-коммуникативное разви'!AW10=2,"сформирован",IF('Социально-коммуникативное разви'!AW10=0,"не сформирован", "в стадии формирования")))</f>
        <v/>
      </c>
      <c r="DK8" s="82" t="str">
        <f>IF('Социально-коммуникативное разви'!AX10="","",IF('Социально-коммуникативное разви'!AX10=2,"сформирован",IF('Социально-коммуникативное разви'!AX10=0,"не сформирован", "в стадии формирования")))</f>
        <v/>
      </c>
      <c r="DL8" s="82" t="str">
        <f>IF('Социально-коммуникативное разви'!AY10="","",IF('Социально-коммуникативное разви'!AY10=2,"сформирован",IF('Социально-коммуникативное разви'!AY10=0,"не сформирован", "в стадии формирования")))</f>
        <v/>
      </c>
      <c r="DM8" s="82" t="str">
        <f>IF('Физическое развитие'!K9="","",IF('Физическое развитие'!K9=2,"сформирован",IF('Физическое развитие'!K9=0,"не сформирован", "в стадии формирования")))</f>
        <v/>
      </c>
      <c r="DN8" s="82" t="e">
        <f>IF('Физическое развитие'!#REF!="","",IF('Физическое развитие'!#REF!=2,"сформирован",IF('Физическое развитие'!#REF!=0,"не сформирован", "в стадии формирования")))</f>
        <v>#REF!</v>
      </c>
      <c r="DO8" s="214" t="e">
        <f>IF('Социально-коммуникативное разви'!#REF!="","",IF('Социально-коммуникативное разви'!M10="","",IF('Социально-коммуникативное разви'!N10="","",IF('Социально-коммуникативное разви'!#REF!="","",IF('Социально-коммуникативное разви'!AI10="","",IF('Социально-коммуникативное разви'!AN10="","",IF('Социально-коммуникативное разви'!AO10="","",IF('Социально-коммуникативное разви'!#REF!="","",IF('Социально-коммуникативное разви'!AP10="","",IF('Социально-коммуникативное разви'!#REF!="","",IF('Социально-коммуникативное разви'!AQ10="","",IF('Социально-коммуникативное разви'!AR10="","",IF('Социально-коммуникативное разви'!AS10="","",IF('Социально-коммуникативное разви'!#REF!="","",IF('Социально-коммуникативное разви'!AT10="","",IF('Социально-коммуникативное разви'!AV10="","",IF('Социально-коммуникативное разви'!AW10="","",IF('Социально-коммуникативное разви'!AX10="","",IF('Социально-коммуникативное разви'!AY10="","",IF('Физическое развитие'!K9="","",IF('Физическое развитие'!#REF!="","",('Социально-коммуникативное разви'!#REF!+'Социально-коммуникативное разви'!M10+'Социально-коммуникативное разви'!N10+'Социально-коммуникативное разви'!#REF!+'Социально-коммуникативное разви'!AI10+'Социально-коммуникативное разви'!AN10+'Социально-коммуникативное разви'!AO10+'Социально-коммуникативное разви'!#REF!+'Социально-коммуникативное разви'!AP10+'Социально-коммуникативное разви'!#REF!+'Социально-коммуникативное разви'!AQ10+'Социально-коммуникативное разви'!AR10+'Социально-коммуникативное разви'!AS10+'Социально-коммуникативное разви'!#REF!+'Социально-коммуникативное разви'!AT10+'Социально-коммуникативное разви'!AV10+'Социально-коммуникативное разви'!AW10+'Социально-коммуникативное разви'!AX10+'Социально-коммуникативное разви'!AY10+'Физическое развитие'!K9+'Физическое развитие'!#REF!)/21)))))))))))))))))))))</f>
        <v>#REF!</v>
      </c>
      <c r="DP8" s="82" t="str">
        <f>'Целевые ориентиры'!CN9</f>
        <v/>
      </c>
      <c r="DQ8" s="82" t="str">
        <f>IF('Социально-коммуникативное разви'!D10="","",IF('Социально-коммуникативное разви'!D10=2,"сформирован",IF('Социально-коммуникативное разви'!D10=0,"не сформирован", "в стадии формирования")))</f>
        <v/>
      </c>
      <c r="DR8" s="82" t="str">
        <f>IF('Социально-коммуникативное разви'!E10="","",IF('Социально-коммуникативное разви'!E10=2,"сформирован",IF('Социально-коммуникативное разви'!E10=0,"не сформирован", "в стадии формирования")))</f>
        <v/>
      </c>
      <c r="DS8" s="82" t="str">
        <f>IF('Социально-коммуникативное разви'!F10="","",IF('Социально-коммуникативное разви'!F10=2,"сформирован",IF('Социально-коммуникативное разви'!F10=0,"не сформирован", "в стадии формирования")))</f>
        <v/>
      </c>
      <c r="DT8" s="82" t="str">
        <f>IF('Социально-коммуникативное разви'!G10="","",IF('Социально-коммуникативное разви'!G10=2,"сформирован",IF('Социально-коммуникативное разви'!G10=0,"не сформирован", "в стадии формирования")))</f>
        <v/>
      </c>
      <c r="DU8" s="82" t="str">
        <f>IF('Социально-коммуникативное разви'!Q10="","",IF('Социально-коммуникативное разви'!Q10=2,"сформирован",IF('Социально-коммуникативное разви'!Q10=0,"не сформирован", "в стадии формирования")))</f>
        <v/>
      </c>
      <c r="DV8" s="82" t="str">
        <f>IF('Социально-коммуникативное разви'!R10="","",IF('Социально-коммуникативное разви'!R10=2,"сформирован",IF('Социально-коммуникативное разви'!R10=0,"не сформирован", "в стадии формирования")))</f>
        <v/>
      </c>
      <c r="DW8" s="82" t="str">
        <f>IF('Социально-коммуникативное разви'!S10="","",IF('Социально-коммуникативное разви'!S10=2,"сформирован",IF('Социально-коммуникативное разви'!S10=0,"не сформирован", "в стадии формирования")))</f>
        <v/>
      </c>
      <c r="DX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8" s="82" t="str">
        <f>IF('Социально-коммуникативное разви'!T10="","",IF('Социально-коммуникативное разви'!T10=2,"сформирован",IF('Социально-коммуникативное разви'!T10=0,"не сформирован", "в стадии формирования")))</f>
        <v/>
      </c>
      <c r="EB8" s="82" t="str">
        <f>IF('Социально-коммуникативное разви'!Y10="","",IF('Социально-коммуникативное разви'!Y10=2,"сформирован",IF('Социально-коммуникативное разви'!Y10=0,"не сформирован", "в стадии формирования")))</f>
        <v/>
      </c>
      <c r="EC8" s="82" t="str">
        <f>IF('Социально-коммуникативное разви'!Z10="","",IF('Социально-коммуникативное разви'!Z10=2,"сформирован",IF('Социально-коммуникативное разви'!Z10=0,"не сформирован", "в стадии формирования")))</f>
        <v/>
      </c>
      <c r="ED8" s="82" t="str">
        <f>IF('Социально-коммуникативное разви'!AU10="","",IF('Социально-коммуникативное разви'!AU10=2,"сформирован",IF('Социально-коммуникативное разви'!AU10=0,"не сформирован", "в стадии формирования")))</f>
        <v/>
      </c>
      <c r="EE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8" s="82" t="str">
        <f>IF('Социально-коммуникативное разви'!AZ10="","",IF('Социально-коммуникативное разви'!AZ10=2,"сформирован",IF('Социально-коммуникативное разви'!AZ10=0,"не сформирован", "в стадии формирования")))</f>
        <v/>
      </c>
      <c r="EG8" s="82" t="str">
        <f>IF('Социально-коммуникативное разви'!BA10="","",IF('Социально-коммуникативное разви'!BA10=2,"сформирован",IF('Социально-коммуникативное разви'!BA10=0,"не сформирован", "в стадии формирования")))</f>
        <v/>
      </c>
      <c r="EH8" s="82" t="str">
        <f>IF('Социально-коммуникативное разви'!BB10="","",IF('Социально-коммуникативное разви'!BB10=2,"сформирован",IF('Социально-коммуникативное разви'!BB10=0,"не сформирован", "в стадии формирования")))</f>
        <v/>
      </c>
      <c r="EI8" s="82" t="str">
        <f>IF('Познавательное развитие'!G10="","",IF('Познавательное развитие'!G10=2,"сформирован",IF('Познавательное развитие'!G10=0,"не сформирован", "в стадии формирования")))</f>
        <v/>
      </c>
      <c r="EJ8" s="82" t="e">
        <f>IF('Познавательное развитие'!#REF!="","",IF('Познавательное развитие'!#REF!=2,"сформирован",IF('Познавательное развитие'!#REF!=0,"не сформирован", "в стадии формирования")))</f>
        <v>#REF!</v>
      </c>
      <c r="EK8" s="82" t="str">
        <f>IF('Познавательное развитие'!H10="","",IF('Познавательное развитие'!H10=2,"сформирован",IF('Познавательное развитие'!H10=0,"не сформирован", "в стадии формирования")))</f>
        <v/>
      </c>
      <c r="EL8" s="82" t="e">
        <f>IF('Познавательное развитие'!#REF!="","",IF('Познавательное развитие'!#REF!=2,"сформирован",IF('Познавательное развитие'!#REF!=0,"не сформирован", "в стадии формирования")))</f>
        <v>#REF!</v>
      </c>
      <c r="EM8" s="82" t="str">
        <f>IF('Познавательное развитие'!T10="","",IF('Познавательное развитие'!T10=2,"сформирован",IF('Познавательное развитие'!T10=0,"не сформирован", "в стадии формирования")))</f>
        <v/>
      </c>
      <c r="EN8" s="82" t="e">
        <f>IF('Познавательное развитие'!#REF!="","",IF('Познавательное развитие'!#REF!=2,"сформирован",IF('Познавательное развитие'!#REF!=0,"не сформирован", "в стадии формирования")))</f>
        <v>#REF!</v>
      </c>
      <c r="EO8" s="82" t="str">
        <f>IF('Познавательное развитие'!U10="","",IF('Познавательное развитие'!U10=2,"сформирован",IF('Познавательное развитие'!U10=0,"не сформирован", "в стадии формирования")))</f>
        <v/>
      </c>
      <c r="EP8" s="82" t="str">
        <f>IF('Познавательное развитие'!W10="","",IF('Познавательное развитие'!W10=2,"сформирован",IF('Познавательное развитие'!W10=0,"не сформирован", "в стадии формирования")))</f>
        <v/>
      </c>
      <c r="EQ8" s="82" t="str">
        <f>IF('Познавательное развитие'!X10="","",IF('Познавательное развитие'!X10=2,"сформирован",IF('Познавательное развитие'!X10=0,"не сформирован", "в стадии формирования")))</f>
        <v/>
      </c>
      <c r="ER8" s="82" t="str">
        <f>IF('Познавательное развитие'!AB10="","",IF('Познавательное развитие'!AB10=2,"сформирован",IF('Познавательное развитие'!AB10=0,"не сформирован", "в стадии формирования")))</f>
        <v/>
      </c>
      <c r="ES8" s="82" t="str">
        <f>IF('Познавательное развитие'!AC10="","",IF('Познавательное развитие'!AC10=2,"сформирован",IF('Познавательное развитие'!AC10=0,"не сформирован", "в стадии формирования")))</f>
        <v/>
      </c>
      <c r="ET8" s="82" t="str">
        <f>IF('Познавательное развитие'!AD10="","",IF('Познавательное развитие'!AD10=2,"сформирован",IF('Познавательное развитие'!AD10=0,"не сформирован", "в стадии формирования")))</f>
        <v/>
      </c>
      <c r="EU8" s="82" t="str">
        <f>IF('Познавательное развитие'!AE10="","",IF('Познавательное развитие'!AE10=2,"сформирован",IF('Познавательное развитие'!AE10=0,"не сформирован", "в стадии формирования")))</f>
        <v/>
      </c>
      <c r="EV8" s="82" t="str">
        <f>IF('Познавательное развитие'!AF10="","",IF('Познавательное развитие'!AF10=2,"сформирован",IF('Познавательное развитие'!AF10=0,"не сформирован", "в стадии формирования")))</f>
        <v/>
      </c>
      <c r="EW8" s="82" t="e">
        <f>IF('Познавательное развитие'!#REF!="","",IF('Познавательное развитие'!#REF!=2,"сформирован",IF('Познавательное развитие'!#REF!=0,"не сформирован", "в стадии формирования")))</f>
        <v>#REF!</v>
      </c>
      <c r="EX8" s="82" t="str">
        <f>IF('Познавательное развитие'!AG10="","",IF('Познавательное развитие'!AG10=2,"сформирован",IF('Познавательное развитие'!AG10=0,"не сформирован", "в стадии формирования")))</f>
        <v/>
      </c>
      <c r="EY8" s="82" t="str">
        <f>IF('Познавательное развитие'!AH10="","",IF('Познавательное развитие'!AH10=2,"сформирован",IF('Познавательное развитие'!AH10=0,"не сформирован", "в стадии формирования")))</f>
        <v/>
      </c>
      <c r="EZ8" s="82" t="e">
        <f>IF('Познавательное развитие'!#REF!="","",IF('Познавательное развитие'!#REF!=2,"сформирован",IF('Познавательное развитие'!#REF!=0,"не сформирован", "в стадии формирования")))</f>
        <v>#REF!</v>
      </c>
      <c r="FA8" s="82" t="str">
        <f>IF('Познавательное развитие'!AI10="","",IF('Познавательное развитие'!AI10=2,"сформирован",IF('Познавательное развитие'!AI10=0,"не сформирован", "в стадии формирования")))</f>
        <v/>
      </c>
      <c r="FB8" s="82" t="str">
        <f>IF('Познавательное развитие'!AJ10="","",IF('Познавательное развитие'!AJ10=2,"сформирован",IF('Познавательное развитие'!AJ10=0,"не сформирован", "в стадии формирования")))</f>
        <v/>
      </c>
      <c r="FC8" s="82" t="str">
        <f>IF('Познавательное развитие'!AK10="","",IF('Познавательное развитие'!AK10=2,"сформирован",IF('Познавательное развитие'!AK10=0,"не сформирован", "в стадии формирования")))</f>
        <v/>
      </c>
      <c r="FD8" s="82" t="str">
        <f>IF('Познавательное развитие'!AL10="","",IF('Познавательное развитие'!AL10=2,"сформирован",IF('Познавательное развитие'!AL10=0,"не сформирован", "в стадии формирования")))</f>
        <v/>
      </c>
      <c r="FE8" s="82" t="str">
        <f>IF('Речевое развитие'!Q9="","",IF('Речевое развитие'!Q9=2,"сформирован",IF('Речевое развитие'!Q9=0,"не сформирован", "в стадии формирования")))</f>
        <v/>
      </c>
      <c r="FF8" s="82" t="str">
        <f>IF('Речевое развитие'!R9="","",IF('Речевое развитие'!R9=2,"сформирован",IF('Речевое развитие'!R9=0,"не сформирован", "в стадии формирования")))</f>
        <v/>
      </c>
      <c r="FG8" s="82" t="str">
        <f>IF('Речевое развитие'!S9="","",IF('Речевое развитие'!S9=2,"сформирован",IF('Речевое развитие'!S9=0,"не сформирован", "в стадии формирования")))</f>
        <v/>
      </c>
      <c r="FH8" s="82" t="str">
        <f>IF('Речевое развитие'!T9="","",IF('Речевое развитие'!T9=2,"сформирован",IF('Речевое развитие'!T9=0,"не сформирован", "в стадии формирования")))</f>
        <v/>
      </c>
      <c r="FI8" s="82" t="str">
        <f>IF('Речевое развитие'!U9="","",IF('Речевое развитие'!U9=2,"сформирован",IF('Речевое развитие'!U9=0,"не сформирован", "в стадии формирования")))</f>
        <v/>
      </c>
      <c r="FJ8" s="82" t="e">
        <f>IF('Речевое развитие'!#REF!="","",IF('Речевое развитие'!#REF!=2,"сформирован",IF('Речевое развитие'!#REF!=0,"не сформирован", "в стадии формирования")))</f>
        <v>#REF!</v>
      </c>
      <c r="FK8" s="82" t="str">
        <f>IF('Художественно-эстетическое разв'!S10="","",IF('Художественно-эстетическое разв'!S10=2,"сформирован",IF('Художественно-эстетическое разв'!S10=0,"не сформирован", "в стадии формирования")))</f>
        <v/>
      </c>
      <c r="FL8" s="82" t="str">
        <f>IF('Художественно-эстетическое разв'!T10="","",IF('Художественно-эстетическое разв'!T10=2,"сформирован",IF('Художественно-эстетическое разв'!T10=0,"не сформирован", "в стадии формирования")))</f>
        <v/>
      </c>
      <c r="FM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8" s="82" t="str">
        <f>IF('Физическое развитие'!T9="","",IF('Физическое развитие'!T9=2,"сформирован",IF('Физическое развитие'!T9=0,"не сформирован", "в стадии формирования")))</f>
        <v/>
      </c>
      <c r="FO8" s="82" t="str">
        <f>IF('Физическое развитие'!U9="","",IF('Физическое развитие'!U9=2,"сформирован",IF('Физическое развитие'!U9=0,"не сформирован", "в стадии формирования")))</f>
        <v/>
      </c>
      <c r="FP8" s="82" t="str">
        <f>IF('Физическое развитие'!V9="","",IF('Физическое развитие'!V9=2,"сформирован",IF('Физическое развитие'!V9=0,"не сформирован", "в стадии формирования")))</f>
        <v/>
      </c>
      <c r="FQ8" s="82" t="e">
        <f>IF('Физическое развитие'!#REF!="","",IF('Физическое развитие'!#REF!=2,"сформирован",IF('Физическое развитие'!#REF!=0,"не сформирован", "в стадии формирования")))</f>
        <v>#REF!</v>
      </c>
      <c r="FR8" s="214" t="str">
        <f>IF('Социально-коммуникативное разви'!D10="","",IF('Социально-коммуникативное разви'!E10="","",IF('Социально-коммуникативное разви'!F10="","",IF('Социально-коммуникативное разви'!G10="","",IF('Социально-коммуникативное разви'!Q10="","",IF('Социально-коммуникативное разви'!R10="","",IF('Социально-коммуникативное разви'!S10="","",IF('Социально-коммуникативное разви'!#REF!="","",IF('Социально-коммуникативное разви'!#REF!="","",IF('Социально-коммуникативное разви'!#REF!="","",IF('Социально-коммуникативное разви'!T10="","",IF('Социально-коммуникативное разви'!Y10="","",IF('Социально-коммуникативное разви'!Z10="","",IF('Социально-коммуникативное разви'!AU10="","",IF('Социально-коммуникативное разви'!#REF!="","",IF('Социально-коммуникативное разви'!AZ10="","",IF('Социально-коммуникативное разви'!BA10="","",IF('Социально-коммуникативное разви'!BB10="","",IF('Познавательное развитие'!G10="","",IF('Познавательное развитие'!#REF!="","",IF('Познавательное развитие'!H10="","",IF('Познавательное развитие'!#REF!="","",IF('Познавательное развитие'!T10="","",IF('Познавательное развитие'!#REF!="","",IF('Познавательное развитие'!U10="","",IF('Познавательное развитие'!W10="","",IF('Познавательное развитие'!X10="","",IF('Познавательное развитие'!AB10="","",IF('Познавательное развитие'!AC10="","",IF('Познавательное развитие'!AD10="","",IF('Познавательное развитие'!AE10="","",IF('Познавательное развитие'!AF10="","",IF('Познавательное развитие'!#REF!="","",IF('Познавательное развитие'!AG10="","",IF('Познавательное развитие'!AH10="","",IF('Познавательное развитие'!#REF!="","",IF('Познавательное развитие'!AI10="","",IF('Познавательное развитие'!AJ10="","",IF('Познавательное развитие'!AK10="","",IF('Познавательное развитие'!AL10="","",IF('Речевое развитие'!Q9="","",IF('Речевое развитие'!R9="","",IF('Речевое развитие'!S9="","",IF('Речевое развитие'!T9="","",IF('Речевое развитие'!U9="","",IF('Речевое развитие'!#REF!="","",IF('Художественно-эстетическое разв'!S10="","",IF('Художественно-эстетическое разв'!T10="","",IF('Художественно-эстетическое разв'!#REF!="","",IF('Физическое развитие'!T9="","",IF('Физическое развитие'!U9="","",IF('Физическое развитие'!V9="","",IF('Физическое развитие'!#REF!="","",('Социально-коммуникативное разви'!D10+'Социально-коммуникативное разви'!E10+'Социально-коммуникативное разви'!F10+'Социально-коммуникативное разви'!G10+'Социально-коммуникативное разви'!Q10+'Социально-коммуникативное разви'!R10+'Социально-коммуникативное разви'!S10+'Социально-коммуникативное разви'!#REF!+'Социально-коммуникативное разви'!#REF!+'Социально-коммуникативное разви'!#REF!+'Социально-коммуникативное разви'!T10+'Социально-коммуникативное разви'!Y10+'Социально-коммуникативное разви'!Z10+'Социально-коммуникативное разви'!AU10+'Социально-коммуникативное разви'!#REF!+'Социально-коммуникативное разви'!AZ10+'Социально-коммуникативное разви'!BA10+'Социально-коммуникативное разви'!BB10+'Познавательное развитие'!G10+'Познавательное развитие'!#REF!+'Познавательное развитие'!H10+'Познавательное развитие'!#REF!+'Познавательное развитие'!T10+'Познавательное развитие'!#REF!+'Познавательное развитие'!U10+'Познавательное развитие'!W10+'Познавательное развитие'!X10+'Познавательное развитие'!AB10+'Познавательное развитие'!AC10+'Познавательное развитие'!AD10+'Познавательное развитие'!AE10+'Познавательное развитие'!AF10+'Познавательное развитие'!#REF!+'Познавательное развитие'!AG10+'Познавательное развитие'!AH10+'Познавательное развитие'!#REF!+'Познавательное развитие'!AI10+'Познавательное развитие'!AJ10+'Познавательное развитие'!AK10+'Познавательное развитие'!AL10+'Речевое развитие'!Q9+'Речевое развитие'!R9+'Речевое развитие'!S9+'Речевое развитие'!T9+'Речевое развитие'!U9+'Речевое развитие'!#REF!+'Художественно-эстетическое разв'!S10+'Художественно-эстетическое разв'!T10+'Художественно-эстетическое разв'!#REF!+'Физическое развитие'!T9+'Физическое развитие'!U9+'Физическое развитие'!V9+'Физическое развитие'!#REF!)/53)))))))))))))))))))))))))))))))))))))))))))))))))))))</f>
        <v/>
      </c>
      <c r="FS8" s="82" t="str">
        <f>'Целевые ориентиры'!EC9</f>
        <v/>
      </c>
    </row>
    <row r="9" spans="1:175" x14ac:dyDescent="0.25">
      <c r="A9" s="82">
        <f>список!A8</f>
        <v>7</v>
      </c>
      <c r="B9" s="82" t="str">
        <f>IF(список!B8="","",список!B8)</f>
        <v/>
      </c>
      <c r="C9" s="82">
        <f>список!C8</f>
        <v>0</v>
      </c>
      <c r="D9" s="82" t="str">
        <f>IF('Социально-коммуникативное разви'!AA11="","",IF('Социально-коммуникативное разви'!AA11=2,"сформирован",IF('Социально-коммуникативное разви'!AA11=0,"не сформирован", "в стадии формирования")))</f>
        <v/>
      </c>
      <c r="E9" s="82" t="str">
        <f>IF('Социально-коммуникативное разви'!AF11="","",IF('Социально-коммуникативное разви'!AF11=2,"сформирован",IF('Социально-коммуникативное разви'!AF11=0,"не сформирован", "в стадии формирования")))</f>
        <v/>
      </c>
      <c r="F9" s="82" t="str">
        <f>IF('Социально-коммуникативное разви'!AG11="","",IF('Социально-коммуникативное разви'!AG11=2,"сформирован",IF('Социально-коммуникативное разви'!AG11=0,"не сформирован", "в стадии формирования")))</f>
        <v/>
      </c>
      <c r="G9" s="82" t="str">
        <f>IF('Социально-коммуникативное разви'!AH11="","",IF('Социально-коммуникативное разви'!AH11=2,"сформирован",IF('Социально-коммуникативное разви'!AH11=0,"не сформирован", "в стадии формирования")))</f>
        <v/>
      </c>
      <c r="H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9" s="82" t="str">
        <f>IF('Социально-коммуникативное разви'!AJ11="","",IF('Социально-коммуникативное разви'!AJ11=2,"сформирован",IF('Социально-коммуникативное разви'!AJ11=0,"не сформирован", "в стадии формирования")))</f>
        <v/>
      </c>
      <c r="K9" s="82" t="str">
        <f>IF('Социально-коммуникативное разви'!AK11="","",IF('Социально-коммуникативное разви'!AK11=2,"сформирован",IF('Социально-коммуникативное разви'!AK11=0,"не сформирован", "в стадии формирования")))</f>
        <v/>
      </c>
      <c r="L9" s="82" t="e">
        <f>IF('Познавательное развитие'!#REF!="","",IF('Познавательное развитие'!#REF!=2,"сформирован",IF('Познавательное развитие'!#REF!=0,"не сформирован", "в стадии формирования")))</f>
        <v>#REF!</v>
      </c>
      <c r="M9" s="82" t="str">
        <f>IF('Познавательное развитие'!D11="","",IF('Познавательное развитие'!D11=2,"сформирован",IF('Познавательное развитие'!D11=0,"не сформирован", "в стадии формирования")))</f>
        <v/>
      </c>
      <c r="N9" s="82" t="e">
        <f>IF('Познавательное развитие'!#REF!="","",IF('Познавательное развитие'!#REF!=2,"сформирован",IF('Познавательное развитие'!#REF!=0,"не сформирован", "в стадии формирования")))</f>
        <v>#REF!</v>
      </c>
      <c r="O9" s="82" t="str">
        <f>IF('Познавательное развитие'!I11="","",IF('Познавательное развитие'!I11=2,"сформирован",IF('Познавательное развитие'!I11=0,"не сформирован", "в стадии формирования")))</f>
        <v/>
      </c>
      <c r="P9" s="82" t="str">
        <f>IF('Познавательное развитие'!M11="","",IF('Познавательное развитие'!M11=2,"сформирован",IF('Познавательное развитие'!M11=0,"не сформирован", "в стадии формирования")))</f>
        <v/>
      </c>
      <c r="Q9" s="82" t="str">
        <f>IF('Познавательное развитие'!N11="","",IF('Познавательное развитие'!N11=2,"сформирован",IF('Познавательное развитие'!N11=0,"не сформирован", "в стадии формирования")))</f>
        <v/>
      </c>
      <c r="R9" s="82" t="str">
        <f>IF('Познавательное развитие'!O11="","",IF('Познавательное развитие'!O11=2,"сформирован",IF('Познавательное развитие'!O11=0,"не сформирован", "в стадии формирования")))</f>
        <v/>
      </c>
      <c r="S9" s="82" t="str">
        <f>IF('Познавательное развитие'!P11="","",IF('Познавательное развитие'!P11=2,"сформирован",IF('Познавательное развитие'!P11=0,"не сформирован", "в стадии формирования")))</f>
        <v/>
      </c>
      <c r="T9" s="82" t="str">
        <f>IF('Познавательное развитие'!Q11="","",IF('Познавательное развитие'!Q11=2,"сформирован",IF('Познавательное развитие'!Q11=0,"не сформирован", "в стадии формирования")))</f>
        <v/>
      </c>
      <c r="U9" s="82" t="str">
        <f>IF('Познавательное развитие'!Y11="","",IF('Познавательное развитие'!Y11=2,"сформирован",IF('Познавательное развитие'!Y11=0,"не сформирован", "в стадии формирования")))</f>
        <v/>
      </c>
      <c r="V9" s="82" t="str">
        <f>IF('Художественно-эстетическое разв'!D11="","",IF('Художественно-эстетическое разв'!D11=2,"сформирован",IF('Художественно-эстетическое разв'!D11=0,"не сформирован", "в стадии формирования")))</f>
        <v/>
      </c>
      <c r="W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9" s="82" t="str">
        <f>IF('Художественно-эстетическое разв'!G11="","",IF('Художественно-эстетическое разв'!G11=2,"сформирован",IF('Художественно-эстетическое разв'!G11=0,"не сформирован", "в стадии формирования")))</f>
        <v/>
      </c>
      <c r="Y9" s="82" t="str">
        <f>IF('Художественно-эстетическое разв'!H11="","",IF('Художественно-эстетическое разв'!H11=2,"сформирован",IF('Художественно-эстетическое разв'!H11=0,"не сформирован", "в стадии формирования")))</f>
        <v/>
      </c>
      <c r="Z9" s="82" t="str">
        <f>IF('Художественно-эстетическое разв'!I11="","",IF('Художественно-эстетическое разв'!I11=2,"сформирован",IF('Художественно-эстетическое разв'!I11=0,"не сформирован", "в стадии формирования")))</f>
        <v/>
      </c>
      <c r="AA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9" s="82" t="str">
        <f>IF('Художественно-эстетическое разв'!L11="","",IF('Художественно-эстетическое разв'!L11=2,"сформирован",IF('Художественно-эстетическое разв'!L11=0,"не сформирован", "в стадии формирования")))</f>
        <v/>
      </c>
      <c r="AC9" s="82" t="str">
        <f>IF('Художественно-эстетическое разв'!M11="","",IF('Художественно-эстетическое разв'!M11=2,"сформирован",IF('Художественно-эстетическое разв'!M11=0,"не сформирован", "в стадии формирования")))</f>
        <v/>
      </c>
      <c r="AD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9" s="82" t="str">
        <f>IF('Художественно-эстетическое разв'!U11="","",IF('Художественно-эстетическое разв'!U11=2,"сформирован",IF('Художественно-эстетическое разв'!U11=0,"не сформирован", "в стадии формирования")))</f>
        <v/>
      </c>
      <c r="AG9" s="82" t="str">
        <f>IF('Физическое развитие'!W10="","",IF('Физическое развитие'!W10=2,"сформирован",IF('Физическое развитие'!W10=0,"не сформирован", "в стадии формирования")))</f>
        <v/>
      </c>
      <c r="AH9" s="214" t="str">
        <f>IF('Социально-коммуникативное разви'!AA11="","",IF('Социально-коммуникативное разви'!AF11="","",IF('Социально-коммуникативное разви'!AG11="","",IF('Социально-коммуникативное разви'!AH11="","",IF('Социально-коммуникативное разви'!#REF!="","",IF('Социально-коммуникативное разви'!#REF!="","",IF('Социально-коммуникативное разви'!AJ11="","",IF('Социально-коммуникативное разви'!AK11="","",IF('Познавательное развитие'!#REF!="","",IF('Познавательное развитие'!D11="","",IF('Познавательное развитие'!#REF!="","",IF('Познавательное развитие'!I11="","",IF('Познавательное развитие'!M11="","",IF('Познавательное развитие'!N11="","",IF('Познавательное развитие'!O11="","",IF('Познавательное развитие'!P11="","",IF('Познавательное развитие'!Q11="","",IF('Познавательное развитие'!Y11="","",IF('Художественно-эстетическое разв'!D11="","",IF('Художественно-эстетическое разв'!#REF!="","",IF('Художественно-эстетическое разв'!G11="","",IF('Художественно-эстетическое разв'!H11="","",IF('Художественно-эстетическое разв'!I11="","",IF('Художественно-эстетическое разв'!#REF!="","",IF('Художественно-эстетическое разв'!L11="","",IF('Художественно-эстетическое разв'!M11="","",IF('Художественно-эстетическое разв'!#REF!="","",IF('Художественно-эстетическое разв'!#REF!="","",IF('Художественно-эстетическое разв'!U11="","",IF('Физическое развитие'!#REF!="","",('Социально-коммуникативное разви'!AA11+'Социально-коммуникативное разви'!AF11+'Социально-коммуникативное разви'!AG11+'Социально-коммуникативное разви'!AH11+'Социально-коммуникативное разви'!#REF!+'Социально-коммуникативное разви'!#REF!+'Социально-коммуникативное разви'!AJ11+'Социально-коммуникативное разви'!AK11+'Познавательное развитие'!#REF!+'Познавательное развитие'!D11+'Познавательное развитие'!#REF!+'Познавательное развитие'!I11+'Познавательное развитие'!M11+'Познавательное развитие'!N11+'Познавательное развитие'!O11+'Познавательное развитие'!P11+'Познавательное развитие'!Q11+'Познавательное развитие'!Y11+'Художественно-эстетическое разв'!D11+'Художественно-эстетическое разв'!#REF!+'Художественно-эстетическое разв'!G11+'Художественно-эстетическое разв'!H11+'Художественно-эстетическое разв'!I11+'Художественно-эстетическое разв'!#REF!+'Художественно-эстетическое разв'!L11+'Художественно-эстетическое разв'!M11+'Художественно-эстетическое разв'!#REF!+'Художественно-эстетическое разв'!#REF!+'Художественно-эстетическое разв'!U11+'Физическое развитие'!#REF!)/30))))))))))))))))))))))))))))))</f>
        <v/>
      </c>
      <c r="AI9" s="82" t="str">
        <f>'Целевые ориентиры'!AA10</f>
        <v/>
      </c>
      <c r="AJ9" s="82" t="str">
        <f>IF('Социально-коммуникативное разви'!G11="","",IF('Социально-коммуникативное разви'!G11=2,"сформирован",IF('Социально-коммуникативное разви'!G11=0,"не сформирован", "в стадии формирования")))</f>
        <v/>
      </c>
      <c r="AK9" s="82" t="str">
        <f>IF('Социально-коммуникативное разви'!H11="","",IF('Социально-коммуникативное разви'!H11=2,"сформирован",IF('Социально-коммуникативное разви'!H11=0,"не сформирован", "в стадии формирования")))</f>
        <v/>
      </c>
      <c r="AL9" s="82" t="str">
        <f>IF('Социально-коммуникативное разви'!I11="","",IF('Социально-коммуникативное разви'!I11=2,"сформирован",IF('Социально-коммуникативное разви'!I11=0,"не сформирован", "в стадии формирования")))</f>
        <v/>
      </c>
      <c r="AM9" s="82" t="str">
        <f>IF('Социально-коммуникативное разви'!J11="","",IF('Социально-коммуникативное разви'!J11=2,"сформирован",IF('Социально-коммуникативное разви'!J11=0,"не сформирован", "в стадии формирования")))</f>
        <v/>
      </c>
      <c r="AN9" s="82" t="str">
        <f>IF('Социально-коммуникативное разви'!K11="","",IF('Социально-коммуникативное разви'!K11=2,"сформирован",IF('Социально-коммуникативное разви'!K11=0,"не сформирован", "в стадии формирования")))</f>
        <v/>
      </c>
      <c r="AO9" s="82" t="str">
        <f>IF('Социально-коммуникативное разви'!L11="","",IF('Социально-коммуникативное разви'!L11=2,"сформирован",IF('Социально-коммуникативное разви'!L11=0,"не сформирован", "в стадии формирования")))</f>
        <v/>
      </c>
      <c r="AP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9" s="82" t="str">
        <f>IF('Социально-коммуникативное разви'!X11="","",IF('Социально-коммуникативное разви'!X11=2,"сформирован",IF('Социально-коммуникативное разви'!X11=0,"не сформирован", "в стадии формирования")))</f>
        <v/>
      </c>
      <c r="AR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9" s="82" t="e">
        <f>IF('Познавательное развитие'!#REF!="","",IF('Познавательное развитие'!#REF!=2,"сформирован",IF('Познавательное развитие'!#REF!=0,"не сформирован", "в стадии формирования")))</f>
        <v>#REF!</v>
      </c>
      <c r="AT9" s="82" t="str">
        <f>IF('Познавательное развитие'!V11="","",IF('Познавательное развитие'!V11=2,"сформирован",IF('Познавательное развитие'!V11=0,"не сформирован", "в стадии формирования")))</f>
        <v/>
      </c>
      <c r="AU9" s="82" t="str">
        <f>IF('Художественно-эстетическое разв'!Z11="","",IF('Художественно-эстетическое разв'!Z11=2,"сформирован",IF('Художественно-эстетическое разв'!Z11=0,"не сформирован", "в стадии формирования")))</f>
        <v/>
      </c>
      <c r="AV9" s="82" t="str">
        <f>IF('Художественно-эстетическое разв'!AE11="","",IF('Художественно-эстетическое разв'!AE11=2,"сформирован",IF('Художественно-эстетическое разв'!AE11=0,"не сформирован", "в стадии формирования")))</f>
        <v/>
      </c>
      <c r="AW9" s="82" t="e">
        <f>IF('Физическое развитие'!#REF!="","",IF('Физическое развитие'!#REF!=2,"сформирован",IF('Физическое развитие'!#REF!=0,"не сформирован", "в стадии формирования")))</f>
        <v>#REF!</v>
      </c>
      <c r="AX9" s="82" t="e">
        <f>IF('Физическое развитие'!#REF!="","",IF('Физическое развитие'!#REF!=2,"сформирован",IF('Физическое развитие'!#REF!=0,"не сформирован", "в стадии формирования")))</f>
        <v>#REF!</v>
      </c>
      <c r="AY9" s="214" t="str">
        <f>IF('Социально-коммуникативное разви'!G11="","",IF('Социально-коммуникативное разви'!H11="","",IF('Социально-коммуникативное разви'!I11="","",IF('Социально-коммуникативное разви'!J11="","",IF('Социально-коммуникативное разви'!K11="","",IF('Социально-коммуникативное разви'!L11="","",IF('Социально-коммуникативное разви'!#REF!="","",IF('Социально-коммуникативное разви'!X11="","",IF('Социально-коммуникативное разви'!#REF!="","",IF('Познавательное развитие'!#REF!="","",IF('Познавательное развитие'!V11="","",IF('Художественно-эстетическое разв'!Z11="","",IF('Художественно-эстетическое разв'!AE11="","",IF('Физическое развитие'!#REF!="","",IF('Физическое развитие'!#REF!="","",('Социально-коммуникативное разви'!G11+'Социально-коммуникативное разви'!H11+'Социально-коммуникативное разви'!I11+'Социально-коммуникативное разви'!J11+'Социально-коммуникативное разви'!K11+'Социально-коммуникативное разви'!L11+'Социально-коммуникативное разви'!#REF!+'Социально-коммуникативное разви'!X11+'Социально-коммуникативное разви'!#REF!+'Познавательное развитие'!#REF!+'Познавательное развитие'!V11+'Художественно-эстетическое разв'!Z11+'Художественно-эстетическое разв'!AE11+'Физическое развитие'!#REF!+'Физическое развитие'!#REF!)/15)))))))))))))))</f>
        <v/>
      </c>
      <c r="AZ9" s="82" t="str">
        <f>'Целевые ориентиры'!AM10</f>
        <v/>
      </c>
      <c r="BA9" s="82" t="str">
        <f>IF('Социально-коммуникативное разви'!U11="","",IF('Социально-коммуникативное разви'!U11=2,"сформирован",IF('Социально-коммуникативное разви'!U11=0,"не сформирован", "в стадии формирования")))</f>
        <v/>
      </c>
      <c r="BB9" s="82" t="str">
        <f>IF('Социально-коммуникативное разви'!V11="","",IF('Социально-коммуникативное разви'!V11=2,"сформирован",IF('Социально-коммуникативное разви'!V11=0,"не сформирован", "в стадии формирования")))</f>
        <v/>
      </c>
      <c r="BC9" s="82" t="str">
        <f>IF('Социально-коммуникативное разви'!W11="","",IF('Социально-коммуникативное разви'!W11=2,"сформирован",IF('Социально-коммуникативное разви'!W11=0,"не сформирован", "в стадии формирования")))</f>
        <v/>
      </c>
      <c r="BD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9" s="82" t="str">
        <f>IF('Художественно-эстетическое разв'!AC11="","",IF('Художественно-эстетическое разв'!AC11=2,"сформирован",IF('Художественно-эстетическое разв'!AC11=0,"не сформирован", "в стадии формирования")))</f>
        <v/>
      </c>
      <c r="BG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9" s="82" t="str">
        <f>IF('Художественно-эстетическое разв'!AD11="","",IF('Художественно-эстетическое разв'!AD11=2,"сформирован",IF('Художественно-эстетическое разв'!AD11=0,"не сформирован", "в стадии формирования")))</f>
        <v/>
      </c>
      <c r="BI9" s="214" t="str">
        <f>IF('Социально-коммуникативное разви'!U11="","",IF('Социально-коммуникативное разви'!V11="","",IF('Социально-коммуникативное разви'!W11="","",IF('Художественно-эстетическое разв'!#REF!="","",IF('Художественно-эстетическое разв'!#REF!="","",IF('Художественно-эстетическое разв'!AC11="","",IF('Художественно-эстетическое разв'!#REF!="","",IF('Художественно-эстетическое разв'!AD11="","",('Социально-коммуникативное разви'!U11+'Социально-коммуникативное разви'!V11+'Социально-коммуникативное разви'!W11+'Художественно-эстетическое разв'!#REF!+'Художественно-эстетическое разв'!#REF!+'Художественно-эстетическое разв'!AC11+'Художественно-эстетическое разв'!#REF!+'Художественно-эстетическое разв'!AD11)/8))))))))</f>
        <v/>
      </c>
      <c r="BJ9" s="82" t="str">
        <f>'Целевые ориентиры'!AT10</f>
        <v/>
      </c>
      <c r="BK9" s="82" t="str">
        <f>IF('Речевое развитие'!D10="","",IF('Речевое развитие'!D10=2,"сформирован",IF('Речевое развитие'!D10=0,"не сформирован", "в стадии формирования")))</f>
        <v/>
      </c>
      <c r="BL9" s="82" t="e">
        <f>IF('Речевое развитие'!#REF!="","",IF('Речевое развитие'!#REF!=2,"сформирован",IF('Речевое развитие'!#REF!=0,"не сформирован", "в стадии формирования")))</f>
        <v>#REF!</v>
      </c>
      <c r="BM9" s="82" t="str">
        <f>IF('Речевое развитие'!E10="","",IF('Речевое развитие'!E10=2,"сформирован",IF('Речевое развитие'!E10=0,"не сформирован", "в стадии формирования")))</f>
        <v/>
      </c>
      <c r="BN9" s="82" t="str">
        <f>IF('Речевое развитие'!F10="","",IF('Речевое развитие'!F10=2,"сформирован",IF('Речевое развитие'!F10=0,"не сформирован", "в стадии формирования")))</f>
        <v/>
      </c>
      <c r="BO9" s="82" t="str">
        <f>IF('Речевое развитие'!G10="","",IF('Речевое развитие'!G10=2,"сформирован",IF('Речевое развитие'!G10=0,"не сформирован", "в стадии формирования")))</f>
        <v/>
      </c>
      <c r="BP9" s="82" t="str">
        <f>IF('Речевое развитие'!H10="","",IF('Речевое развитие'!H10=2,"сформирован",IF('Речевое развитие'!H10=0,"не сформирован", "в стадии формирования")))</f>
        <v/>
      </c>
      <c r="BQ9" s="82" t="e">
        <f>IF('Речевое развитие'!#REF!="","",IF('Речевое развитие'!#REF!=2,"сформирован",IF('Речевое развитие'!#REF!=0,"не сформирован", "в стадии формирования")))</f>
        <v>#REF!</v>
      </c>
      <c r="BR9" s="82" t="str">
        <f>IF('Речевое развитие'!I10="","",IF('Речевое развитие'!I10=2,"сформирован",IF('Речевое развитие'!I10=0,"не сформирован", "в стадии формирования")))</f>
        <v/>
      </c>
      <c r="BS9" s="82" t="str">
        <f>IF('Речевое развитие'!J10="","",IF('Речевое развитие'!J10=2,"сформирован",IF('Речевое развитие'!J10=0,"не сформирован", "в стадии формирования")))</f>
        <v/>
      </c>
      <c r="BT9" s="82" t="str">
        <f>IF('Речевое развитие'!K10="","",IF('Речевое развитие'!K10=2,"сформирован",IF('Речевое развитие'!K10=0,"не сформирован", "в стадии формирования")))</f>
        <v/>
      </c>
      <c r="BU9" s="82" t="str">
        <f>IF('Речевое развитие'!L10="","",IF('Речевое развитие'!L10=2,"сформирован",IF('Речевое развитие'!L10=0,"не сформирован", "в стадии формирования")))</f>
        <v/>
      </c>
      <c r="BV9" s="82" t="str">
        <f>IF('Речевое развитие'!M10="","",IF('Речевое развитие'!M10=2,"сформирован",IF('Речевое развитие'!M10=0,"не сформирован", "в стадии формирования")))</f>
        <v/>
      </c>
      <c r="BW9" s="82" t="str">
        <f>IF('Речевое развитие'!N10="","",IF('Речевое развитие'!N10=2,"сформирован",IF('Речевое развитие'!N10=0,"не сформирован", "в стадии формирования")))</f>
        <v/>
      </c>
      <c r="BX9" s="214" t="str">
        <f>IF('Речевое развитие'!D10="","",IF('Речевое развитие'!#REF!="","",IF('Речевое развитие'!E10="","",IF('Речевое развитие'!F10="","",IF('Речевое развитие'!G10="","",IF('Речевое развитие'!H10="","",IF('Речевое развитие'!#REF!="","",IF('Речевое развитие'!I10="","",IF('Речевое развитие'!J10="","",IF('Речевое развитие'!K10="","",IF('Речевое развитие'!L10="","",IF('Речевое развитие'!M10="","",IF('Речевое развитие'!N10="","",('Речевое развитие'!D10+'Речевое развитие'!#REF!+'Речевое развитие'!E10+'Речевое развитие'!F10+'Речевое развитие'!G10+'Речевое развитие'!H10+'Речевое развитие'!#REF!+'Речевое развитие'!I10+'Речевое развитие'!J10+'Речевое развитие'!K10+'Речевое развитие'!L10+'Речевое развитие'!M10+'Речевое развитие'!N10)/13)))))))))))))</f>
        <v/>
      </c>
      <c r="BY9" s="82" t="str">
        <f>'Целевые ориентиры'!BG10</f>
        <v/>
      </c>
      <c r="BZ9" s="82" t="str">
        <f>IF('Художественно-эстетическое разв'!Y11="","",IF('Художественно-эстетическое разв'!Y11=2,"сформирован",IF('Художественно-эстетическое разв'!Y11=0,"не сформирован", "в стадии формирования")))</f>
        <v/>
      </c>
      <c r="CA9" s="82" t="e">
        <f>IF('Физическое развитие'!#REF!="","",IF('Физическое развитие'!#REF!=2,"сформирован",IF('Физическое развитие'!#REF!=0,"не сформирован", "в стадии формирования")))</f>
        <v>#REF!</v>
      </c>
      <c r="CB9" s="82" t="e">
        <f>IF('Физическое развитие'!#REF!="","",IF('Физическое развитие'!#REF!=2,"сформирован",IF('Физическое развитие'!#REF!=0,"не сформирован", "в стадии формирования")))</f>
        <v>#REF!</v>
      </c>
      <c r="CC9" s="82" t="str">
        <f>IF('Физическое развитие'!D10="","",IF('Физическое развитие'!D10=2,"сформирован",IF('Физическое развитие'!D10=0,"не сформирован", "в стадии формирования")))</f>
        <v/>
      </c>
      <c r="CD9" s="82" t="str">
        <f>IF('Физическое развитие'!E10="","",IF('Физическое развитие'!E10=2,"сформирован",IF('Физическое развитие'!E10=0,"не сформирован", "в стадии формирования")))</f>
        <v/>
      </c>
      <c r="CE9" s="82" t="str">
        <f>IF('Физическое развитие'!F10="","",IF('Физическое развитие'!F10=2,"сформирован",IF('Физическое развитие'!F10=0,"не сформирован", "в стадии формирования")))</f>
        <v/>
      </c>
      <c r="CF9" s="82" t="str">
        <f>IF('Физическое развитие'!H10="","",IF('Физическое развитие'!H10=2,"сформирован",IF('Физическое развитие'!H10=0,"не сформирован", "в стадии формирования")))</f>
        <v/>
      </c>
      <c r="CG9" s="82" t="str">
        <f>IF('Физическое развитие'!I10="","",IF('Физическое развитие'!I10=2,"сформирован",IF('Физическое развитие'!I10=0,"не сформирован", "в стадии формирования")))</f>
        <v/>
      </c>
      <c r="CH9" s="82" t="str">
        <f>IF('Физическое развитие'!J10="","",IF('Физическое развитие'!J10=2,"сформирован",IF('Физическое развитие'!J10=0,"не сформирован", "в стадии формирования")))</f>
        <v/>
      </c>
      <c r="CI9" s="82" t="str">
        <f>IF('Физическое развитие'!L10="","",IF('Физическое развитие'!L10=2,"сформирован",IF('Физическое развитие'!L10=0,"не сформирован", "в стадии формирования")))</f>
        <v/>
      </c>
      <c r="CJ9" s="82" t="str">
        <f>IF('Физическое развитие'!M10="","",IF('Физическое развитие'!M10=2,"сформирован",IF('Физическое развитие'!M10=0,"не сформирован", "в стадии формирования")))</f>
        <v/>
      </c>
      <c r="CK9" s="82" t="e">
        <f>IF('Физическое развитие'!#REF!="","",IF('Физическое развитие'!#REF!=2,"сформирован",IF('Физическое развитие'!#REF!=0,"не сформирован", "в стадии формирования")))</f>
        <v>#REF!</v>
      </c>
      <c r="CL9" s="82" t="e">
        <f>IF('Физическое развитие'!#REF!="","",IF('Физическое развитие'!#REF!=2,"сформирован",IF('Физическое развитие'!#REF!=0,"не сформирован", "в стадии формирования")))</f>
        <v>#REF!</v>
      </c>
      <c r="CM9" s="82" t="e">
        <f>IF('Физическое развитие'!#REF!="","",IF('Физическое развитие'!#REF!=2,"сформирован",IF('Физическое развитие'!#REF!=0,"не сформирован", "в стадии формирования")))</f>
        <v>#REF!</v>
      </c>
      <c r="CN9" s="82" t="str">
        <f>IF('Физическое развитие'!N10="","",IF('Физическое развитие'!N10=2,"сформирован",IF('Физическое развитие'!N10=0,"не сформирован", "в стадии формирования")))</f>
        <v/>
      </c>
      <c r="CO9" s="82" t="str">
        <f>IF('Физическое развитие'!O10="","",IF('Физическое развитие'!O10=2,"сформирован",IF('Физическое развитие'!O10=0,"не сформирован", "в стадии формирования")))</f>
        <v/>
      </c>
      <c r="CP9" s="82" t="str">
        <f>IF('Физическое развитие'!P10="","",IF('Физическое развитие'!P10=2,"сформирован",IF('Физическое развитие'!P10=0,"не сформирован", "в стадии формирования")))</f>
        <v/>
      </c>
      <c r="CQ9" s="82" t="str">
        <f>IF('Физическое развитие'!Q10="","",IF('Физическое развитие'!Q10=2,"сформирован",IF('Физическое развитие'!Q10=0,"не сформирован", "в стадии формирования")))</f>
        <v/>
      </c>
      <c r="CR9" s="214" t="str">
        <f>IF('Художественно-эстетическое разв'!Y11="","",IF('Физическое развитие'!#REF!="","",IF('Физическое развитие'!#REF!="","",IF('Физическое развитие'!D10="","",IF('Физическое развитие'!E10="","",IF('Физическое развитие'!F10="","",IF('Физическое развитие'!H10="","",IF('Физическое развитие'!I10="","",IF('Физическое развитие'!J10="","",IF('Физическое развитие'!L10="","",IF('Физическое развитие'!M10="","",IF('Физическое развитие'!#REF!="","",IF('Физическое развитие'!#REF!="","",IF('Физическое развитие'!#REF!="","",IF('Физическое развитие'!N10="","",IF('Физическое развитие'!O10="","",IF('Физическое развитие'!P10="","",IF('Физическое развитие'!Q10="","",('Художественно-эстетическое разв'!Y11+'Физическое развитие'!#REF!+'Физическое развитие'!#REF!+'Физическое развитие'!D10+'Физическое развитие'!E10+'Физическое развитие'!F10+'Физическое развитие'!H10+'Физическое развитие'!I10+'Физическое развитие'!J10+'Физическое развитие'!L10+'Физическое развитие'!M10+'Физическое развитие'!#REF!+'Физическое развитие'!#REF!+'Физическое развитие'!#REF!+'Физическое развитие'!N10+'Физическое развитие'!O10+'Физическое развитие'!P10+'Физическое развитие'!Q10)/18))))))))))))))))))</f>
        <v/>
      </c>
      <c r="CS9" s="82" t="str">
        <f>'Целевые ориентиры'!BW10</f>
        <v/>
      </c>
      <c r="CT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9" s="82" t="str">
        <f>IF('Социально-коммуникативное разви'!M11="","",IF('Социально-коммуникативное разви'!M11=2,"сформирован",IF('Социально-коммуникативное разви'!M11=0,"не сформирован", "в стадии формирования")))</f>
        <v/>
      </c>
      <c r="CV9" s="82" t="str">
        <f>IF('Социально-коммуникативное разви'!N11="","",IF('Социально-коммуникативное разви'!N11=2,"сформирован",IF('Социально-коммуникативное разви'!N11=0,"не сформирован", "в стадии формирования")))</f>
        <v/>
      </c>
      <c r="CW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9" s="82" t="str">
        <f>IF('Социально-коммуникативное разви'!AI11="","",IF('Социально-коммуникативное разви'!AI11=2,"сформирован",IF('Социально-коммуникативное разви'!AI11=0,"не сформирован", "в стадии формирования")))</f>
        <v/>
      </c>
      <c r="CY9" s="82" t="str">
        <f>IF('Социально-коммуникативное разви'!AN11="","",IF('Социально-коммуникативное разви'!AN11=2,"сформирован",IF('Социально-коммуникативное разви'!AN11=0,"не сформирован", "в стадии формирования")))</f>
        <v/>
      </c>
      <c r="CZ9" s="82" t="str">
        <f>IF('Социально-коммуникативное разви'!AO11="","",IF('Социально-коммуникативное разви'!AO11=2,"сформирован",IF('Социально-коммуникативное разви'!AO11=0,"не сформирован", "в стадии формирования")))</f>
        <v/>
      </c>
      <c r="DA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9" s="82" t="str">
        <f>IF('Социально-коммуникативное разви'!AP11="","",IF('Социально-коммуникативное разви'!AP11=2,"сформирован",IF('Социально-коммуникативное разви'!AP11=0,"не сформирован", "в стадии формирования")))</f>
        <v/>
      </c>
      <c r="DC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9" s="82" t="str">
        <f>IF('Социально-коммуникативное разви'!AQ11="","",IF('Социально-коммуникативное разви'!AQ11=2,"сформирован",IF('Социально-коммуникативное разви'!AQ11=0,"не сформирован", "в стадии формирования")))</f>
        <v/>
      </c>
      <c r="DE9" s="82" t="str">
        <f>IF('Социально-коммуникативное разви'!AR11="","",IF('Социально-коммуникативное разви'!AR11=2,"сформирован",IF('Социально-коммуникативное разви'!AR11=0,"не сформирован", "в стадии формирования")))</f>
        <v/>
      </c>
      <c r="DF9" s="82" t="str">
        <f>IF('Социально-коммуникативное разви'!AS11="","",IF('Социально-коммуникативное разви'!AS11=2,"сформирован",IF('Социально-коммуникативное разви'!AS11=0,"не сформирован", "в стадии формирования")))</f>
        <v/>
      </c>
      <c r="DG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9" s="82" t="str">
        <f>IF('Социально-коммуникативное разви'!AT11="","",IF('Социально-коммуникативное разви'!AT11=2,"сформирован",IF('Социально-коммуникативное разви'!AT11=0,"не сформирован", "в стадии формирования")))</f>
        <v/>
      </c>
      <c r="DI9" s="82" t="str">
        <f>IF('Социально-коммуникативное разви'!AV11="","",IF('Социально-коммуникативное разви'!AV11=2,"сформирован",IF('Социально-коммуникативное разви'!AV11=0,"не сформирован", "в стадии формирования")))</f>
        <v/>
      </c>
      <c r="DJ9" s="82" t="str">
        <f>IF('Социально-коммуникативное разви'!AW11="","",IF('Социально-коммуникативное разви'!AW11=2,"сформирован",IF('Социально-коммуникативное разви'!AW11=0,"не сформирован", "в стадии формирования")))</f>
        <v/>
      </c>
      <c r="DK9" s="82" t="str">
        <f>IF('Социально-коммуникативное разви'!AX11="","",IF('Социально-коммуникативное разви'!AX11=2,"сформирован",IF('Социально-коммуникативное разви'!AX11=0,"не сформирован", "в стадии формирования")))</f>
        <v/>
      </c>
      <c r="DL9" s="82" t="str">
        <f>IF('Социально-коммуникативное разви'!AY11="","",IF('Социально-коммуникативное разви'!AY11=2,"сформирован",IF('Социально-коммуникативное разви'!AY11=0,"не сформирован", "в стадии формирования")))</f>
        <v/>
      </c>
      <c r="DM9" s="82" t="str">
        <f>IF('Физическое развитие'!K10="","",IF('Физическое развитие'!K10=2,"сформирован",IF('Физическое развитие'!K10=0,"не сформирован", "в стадии формирования")))</f>
        <v/>
      </c>
      <c r="DN9" s="82" t="e">
        <f>IF('Физическое развитие'!#REF!="","",IF('Физическое развитие'!#REF!=2,"сформирован",IF('Физическое развитие'!#REF!=0,"не сформирован", "в стадии формирования")))</f>
        <v>#REF!</v>
      </c>
      <c r="DO9" s="214" t="e">
        <f>IF('Социально-коммуникативное разви'!#REF!="","",IF('Социально-коммуникативное разви'!M11="","",IF('Социально-коммуникативное разви'!N11="","",IF('Социально-коммуникативное разви'!#REF!="","",IF('Социально-коммуникативное разви'!AI11="","",IF('Социально-коммуникативное разви'!AN11="","",IF('Социально-коммуникативное разви'!AO11="","",IF('Социально-коммуникативное разви'!#REF!="","",IF('Социально-коммуникативное разви'!AP11="","",IF('Социально-коммуникативное разви'!#REF!="","",IF('Социально-коммуникативное разви'!AQ11="","",IF('Социально-коммуникативное разви'!AR11="","",IF('Социально-коммуникативное разви'!AS11="","",IF('Социально-коммуникативное разви'!#REF!="","",IF('Социально-коммуникативное разви'!AT11="","",IF('Социально-коммуникативное разви'!AV11="","",IF('Социально-коммуникативное разви'!AW11="","",IF('Социально-коммуникативное разви'!AX11="","",IF('Социально-коммуникативное разви'!AY11="","",IF('Физическое развитие'!K10="","",IF('Физическое развитие'!#REF!="","",('Социально-коммуникативное разви'!#REF!+'Социально-коммуникативное разви'!M11+'Социально-коммуникативное разви'!N11+'Социально-коммуникативное разви'!#REF!+'Социально-коммуникативное разви'!AI11+'Социально-коммуникативное разви'!AN11+'Социально-коммуникативное разви'!AO11+'Социально-коммуникативное разви'!#REF!+'Социально-коммуникативное разви'!AP11+'Социально-коммуникативное разви'!#REF!+'Социально-коммуникативное разви'!AQ11+'Социально-коммуникативное разви'!AR11+'Социально-коммуникативное разви'!AS11+'Социально-коммуникативное разви'!#REF!+'Социально-коммуникативное разви'!AT11+'Социально-коммуникативное разви'!AV11+'Социально-коммуникативное разви'!AW11+'Социально-коммуникативное разви'!AX11+'Социально-коммуникативное разви'!AY11+'Физическое развитие'!K10+'Физическое развитие'!#REF!)/21)))))))))))))))))))))</f>
        <v>#REF!</v>
      </c>
      <c r="DP9" s="82" t="str">
        <f>'Целевые ориентиры'!CN10</f>
        <v/>
      </c>
      <c r="DQ9" s="82" t="str">
        <f>IF('Социально-коммуникативное разви'!D11="","",IF('Социально-коммуникативное разви'!D11=2,"сформирован",IF('Социально-коммуникативное разви'!D11=0,"не сформирован", "в стадии формирования")))</f>
        <v/>
      </c>
      <c r="DR9" s="82" t="str">
        <f>IF('Социально-коммуникативное разви'!E11="","",IF('Социально-коммуникативное разви'!E11=2,"сформирован",IF('Социально-коммуникативное разви'!E11=0,"не сформирован", "в стадии формирования")))</f>
        <v/>
      </c>
      <c r="DS9" s="82" t="str">
        <f>IF('Социально-коммуникативное разви'!F11="","",IF('Социально-коммуникативное разви'!F11=2,"сформирован",IF('Социально-коммуникативное разви'!F11=0,"не сформирован", "в стадии формирования")))</f>
        <v/>
      </c>
      <c r="DT9" s="82" t="str">
        <f>IF('Социально-коммуникативное разви'!G11="","",IF('Социально-коммуникативное разви'!G11=2,"сформирован",IF('Социально-коммуникативное разви'!G11=0,"не сформирован", "в стадии формирования")))</f>
        <v/>
      </c>
      <c r="DU9" s="82" t="str">
        <f>IF('Социально-коммуникативное разви'!Q11="","",IF('Социально-коммуникативное разви'!Q11=2,"сформирован",IF('Социально-коммуникативное разви'!Q11=0,"не сформирован", "в стадии формирования")))</f>
        <v/>
      </c>
      <c r="DV9" s="82" t="str">
        <f>IF('Социально-коммуникативное разви'!R11="","",IF('Социально-коммуникативное разви'!R11=2,"сформирован",IF('Социально-коммуникативное разви'!R11=0,"не сформирован", "в стадии формирования")))</f>
        <v/>
      </c>
      <c r="DW9" s="82" t="str">
        <f>IF('Социально-коммуникативное разви'!S11="","",IF('Социально-коммуникативное разви'!S11=2,"сформирован",IF('Социально-коммуникативное разви'!S11=0,"не сформирован", "в стадии формирования")))</f>
        <v/>
      </c>
      <c r="DX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9" s="82" t="str">
        <f>IF('Социально-коммуникативное разви'!T11="","",IF('Социально-коммуникативное разви'!T11=2,"сформирован",IF('Социально-коммуникативное разви'!T11=0,"не сформирован", "в стадии формирования")))</f>
        <v/>
      </c>
      <c r="EB9" s="82" t="str">
        <f>IF('Социально-коммуникативное разви'!Y11="","",IF('Социально-коммуникативное разви'!Y11=2,"сформирован",IF('Социально-коммуникативное разви'!Y11=0,"не сформирован", "в стадии формирования")))</f>
        <v/>
      </c>
      <c r="EC9" s="82" t="str">
        <f>IF('Социально-коммуникативное разви'!Z11="","",IF('Социально-коммуникативное разви'!Z11=2,"сформирован",IF('Социально-коммуникативное разви'!Z11=0,"не сформирован", "в стадии формирования")))</f>
        <v/>
      </c>
      <c r="ED9" s="82" t="str">
        <f>IF('Социально-коммуникативное разви'!AU11="","",IF('Социально-коммуникативное разви'!AU11=2,"сформирован",IF('Социально-коммуникативное разви'!AU11=0,"не сформирован", "в стадии формирования")))</f>
        <v/>
      </c>
      <c r="EE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9" s="82" t="str">
        <f>IF('Социально-коммуникативное разви'!AZ11="","",IF('Социально-коммуникативное разви'!AZ11=2,"сформирован",IF('Социально-коммуникативное разви'!AZ11=0,"не сформирован", "в стадии формирования")))</f>
        <v/>
      </c>
      <c r="EG9" s="82" t="str">
        <f>IF('Социально-коммуникативное разви'!BA11="","",IF('Социально-коммуникативное разви'!BA11=2,"сформирован",IF('Социально-коммуникативное разви'!BA11=0,"не сформирован", "в стадии формирования")))</f>
        <v/>
      </c>
      <c r="EH9" s="82" t="str">
        <f>IF('Социально-коммуникативное разви'!BB11="","",IF('Социально-коммуникативное разви'!BB11=2,"сформирован",IF('Социально-коммуникативное разви'!BB11=0,"не сформирован", "в стадии формирования")))</f>
        <v/>
      </c>
      <c r="EI9" s="82" t="str">
        <f>IF('Познавательное развитие'!G11="","",IF('Познавательное развитие'!G11=2,"сформирован",IF('Познавательное развитие'!G11=0,"не сформирован", "в стадии формирования")))</f>
        <v/>
      </c>
      <c r="EJ9" s="82" t="e">
        <f>IF('Познавательное развитие'!#REF!="","",IF('Познавательное развитие'!#REF!=2,"сформирован",IF('Познавательное развитие'!#REF!=0,"не сформирован", "в стадии формирования")))</f>
        <v>#REF!</v>
      </c>
      <c r="EK9" s="82" t="str">
        <f>IF('Познавательное развитие'!H11="","",IF('Познавательное развитие'!H11=2,"сформирован",IF('Познавательное развитие'!H11=0,"не сформирован", "в стадии формирования")))</f>
        <v/>
      </c>
      <c r="EL9" s="82" t="e">
        <f>IF('Познавательное развитие'!#REF!="","",IF('Познавательное развитие'!#REF!=2,"сформирован",IF('Познавательное развитие'!#REF!=0,"не сформирован", "в стадии формирования")))</f>
        <v>#REF!</v>
      </c>
      <c r="EM9" s="82" t="str">
        <f>IF('Познавательное развитие'!T11="","",IF('Познавательное развитие'!T11=2,"сформирован",IF('Познавательное развитие'!T11=0,"не сформирован", "в стадии формирования")))</f>
        <v/>
      </c>
      <c r="EN9" s="82" t="e">
        <f>IF('Познавательное развитие'!#REF!="","",IF('Познавательное развитие'!#REF!=2,"сформирован",IF('Познавательное развитие'!#REF!=0,"не сформирован", "в стадии формирования")))</f>
        <v>#REF!</v>
      </c>
      <c r="EO9" s="82" t="str">
        <f>IF('Познавательное развитие'!U11="","",IF('Познавательное развитие'!U11=2,"сформирован",IF('Познавательное развитие'!U11=0,"не сформирован", "в стадии формирования")))</f>
        <v/>
      </c>
      <c r="EP9" s="82" t="str">
        <f>IF('Познавательное развитие'!W11="","",IF('Познавательное развитие'!W11=2,"сформирован",IF('Познавательное развитие'!W11=0,"не сформирован", "в стадии формирования")))</f>
        <v/>
      </c>
      <c r="EQ9" s="82" t="str">
        <f>IF('Познавательное развитие'!X11="","",IF('Познавательное развитие'!X11=2,"сформирован",IF('Познавательное развитие'!X11=0,"не сформирован", "в стадии формирования")))</f>
        <v/>
      </c>
      <c r="ER9" s="82" t="str">
        <f>IF('Познавательное развитие'!AB11="","",IF('Познавательное развитие'!AB11=2,"сформирован",IF('Познавательное развитие'!AB11=0,"не сформирован", "в стадии формирования")))</f>
        <v/>
      </c>
      <c r="ES9" s="82" t="str">
        <f>IF('Познавательное развитие'!AC11="","",IF('Познавательное развитие'!AC11=2,"сформирован",IF('Познавательное развитие'!AC11=0,"не сформирован", "в стадии формирования")))</f>
        <v/>
      </c>
      <c r="ET9" s="82" t="str">
        <f>IF('Познавательное развитие'!AD11="","",IF('Познавательное развитие'!AD11=2,"сформирован",IF('Познавательное развитие'!AD11=0,"не сформирован", "в стадии формирования")))</f>
        <v/>
      </c>
      <c r="EU9" s="82" t="str">
        <f>IF('Познавательное развитие'!AE11="","",IF('Познавательное развитие'!AE11=2,"сформирован",IF('Познавательное развитие'!AE11=0,"не сформирован", "в стадии формирования")))</f>
        <v/>
      </c>
      <c r="EV9" s="82" t="str">
        <f>IF('Познавательное развитие'!AF11="","",IF('Познавательное развитие'!AF11=2,"сформирован",IF('Познавательное развитие'!AF11=0,"не сформирован", "в стадии формирования")))</f>
        <v/>
      </c>
      <c r="EW9" s="82" t="e">
        <f>IF('Познавательное развитие'!#REF!="","",IF('Познавательное развитие'!#REF!=2,"сформирован",IF('Познавательное развитие'!#REF!=0,"не сформирован", "в стадии формирования")))</f>
        <v>#REF!</v>
      </c>
      <c r="EX9" s="82" t="str">
        <f>IF('Познавательное развитие'!AG11="","",IF('Познавательное развитие'!AG11=2,"сформирован",IF('Познавательное развитие'!AG11=0,"не сформирован", "в стадии формирования")))</f>
        <v/>
      </c>
      <c r="EY9" s="82" t="str">
        <f>IF('Познавательное развитие'!AH11="","",IF('Познавательное развитие'!AH11=2,"сформирован",IF('Познавательное развитие'!AH11=0,"не сформирован", "в стадии формирования")))</f>
        <v/>
      </c>
      <c r="EZ9" s="82" t="e">
        <f>IF('Познавательное развитие'!#REF!="","",IF('Познавательное развитие'!#REF!=2,"сформирован",IF('Познавательное развитие'!#REF!=0,"не сформирован", "в стадии формирования")))</f>
        <v>#REF!</v>
      </c>
      <c r="FA9" s="82" t="str">
        <f>IF('Познавательное развитие'!AI11="","",IF('Познавательное развитие'!AI11=2,"сформирован",IF('Познавательное развитие'!AI11=0,"не сформирован", "в стадии формирования")))</f>
        <v/>
      </c>
      <c r="FB9" s="82" t="str">
        <f>IF('Познавательное развитие'!AJ11="","",IF('Познавательное развитие'!AJ11=2,"сформирован",IF('Познавательное развитие'!AJ11=0,"не сформирован", "в стадии формирования")))</f>
        <v/>
      </c>
      <c r="FC9" s="82" t="str">
        <f>IF('Познавательное развитие'!AK11="","",IF('Познавательное развитие'!AK11=2,"сформирован",IF('Познавательное развитие'!AK11=0,"не сформирован", "в стадии формирования")))</f>
        <v/>
      </c>
      <c r="FD9" s="82" t="str">
        <f>IF('Познавательное развитие'!AL11="","",IF('Познавательное развитие'!AL11=2,"сформирован",IF('Познавательное развитие'!AL11=0,"не сформирован", "в стадии формирования")))</f>
        <v/>
      </c>
      <c r="FE9" s="82" t="str">
        <f>IF('Речевое развитие'!Q10="","",IF('Речевое развитие'!Q10=2,"сформирован",IF('Речевое развитие'!Q10=0,"не сформирован", "в стадии формирования")))</f>
        <v/>
      </c>
      <c r="FF9" s="82" t="str">
        <f>IF('Речевое развитие'!R10="","",IF('Речевое развитие'!R10=2,"сформирован",IF('Речевое развитие'!R10=0,"не сформирован", "в стадии формирования")))</f>
        <v/>
      </c>
      <c r="FG9" s="82" t="str">
        <f>IF('Речевое развитие'!S10="","",IF('Речевое развитие'!S10=2,"сформирован",IF('Речевое развитие'!S10=0,"не сформирован", "в стадии формирования")))</f>
        <v/>
      </c>
      <c r="FH9" s="82" t="str">
        <f>IF('Речевое развитие'!T10="","",IF('Речевое развитие'!T10=2,"сформирован",IF('Речевое развитие'!T10=0,"не сформирован", "в стадии формирования")))</f>
        <v/>
      </c>
      <c r="FI9" s="82" t="str">
        <f>IF('Речевое развитие'!U10="","",IF('Речевое развитие'!U10=2,"сформирован",IF('Речевое развитие'!U10=0,"не сформирован", "в стадии формирования")))</f>
        <v/>
      </c>
      <c r="FJ9" s="82" t="e">
        <f>IF('Речевое развитие'!#REF!="","",IF('Речевое развитие'!#REF!=2,"сформирован",IF('Речевое развитие'!#REF!=0,"не сформирован", "в стадии формирования")))</f>
        <v>#REF!</v>
      </c>
      <c r="FK9" s="82" t="str">
        <f>IF('Художественно-эстетическое разв'!S11="","",IF('Художественно-эстетическое разв'!S11=2,"сформирован",IF('Художественно-эстетическое разв'!S11=0,"не сформирован", "в стадии формирования")))</f>
        <v/>
      </c>
      <c r="FL9" s="82" t="str">
        <f>IF('Художественно-эстетическое разв'!T11="","",IF('Художественно-эстетическое разв'!T11=2,"сформирован",IF('Художественно-эстетическое разв'!T11=0,"не сформирован", "в стадии формирования")))</f>
        <v/>
      </c>
      <c r="FM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9" s="82" t="str">
        <f>IF('Физическое развитие'!T10="","",IF('Физическое развитие'!T10=2,"сформирован",IF('Физическое развитие'!T10=0,"не сформирован", "в стадии формирования")))</f>
        <v/>
      </c>
      <c r="FO9" s="82" t="str">
        <f>IF('Физическое развитие'!U10="","",IF('Физическое развитие'!U10=2,"сформирован",IF('Физическое развитие'!U10=0,"не сформирован", "в стадии формирования")))</f>
        <v/>
      </c>
      <c r="FP9" s="82" t="str">
        <f>IF('Физическое развитие'!V10="","",IF('Физическое развитие'!V10=2,"сформирован",IF('Физическое развитие'!V10=0,"не сформирован", "в стадии формирования")))</f>
        <v/>
      </c>
      <c r="FQ9" s="82" t="e">
        <f>IF('Физическое развитие'!#REF!="","",IF('Физическое развитие'!#REF!=2,"сформирован",IF('Физическое развитие'!#REF!=0,"не сформирован", "в стадии формирования")))</f>
        <v>#REF!</v>
      </c>
      <c r="FR9" s="214" t="str">
        <f>IF('Социально-коммуникативное разви'!D11="","",IF('Социально-коммуникативное разви'!E11="","",IF('Социально-коммуникативное разви'!F11="","",IF('Социально-коммуникативное разви'!G11="","",IF('Социально-коммуникативное разви'!Q11="","",IF('Социально-коммуникативное разви'!R11="","",IF('Социально-коммуникативное разви'!S11="","",IF('Социально-коммуникативное разви'!#REF!="","",IF('Социально-коммуникативное разви'!#REF!="","",IF('Социально-коммуникативное разви'!#REF!="","",IF('Социально-коммуникативное разви'!T11="","",IF('Социально-коммуникативное разви'!Y11="","",IF('Социально-коммуникативное разви'!Z11="","",IF('Социально-коммуникативное разви'!AU11="","",IF('Социально-коммуникативное разви'!#REF!="","",IF('Социально-коммуникативное разви'!AZ11="","",IF('Социально-коммуникативное разви'!BA11="","",IF('Социально-коммуникативное разви'!BB11="","",IF('Познавательное развитие'!G11="","",IF('Познавательное развитие'!#REF!="","",IF('Познавательное развитие'!H11="","",IF('Познавательное развитие'!#REF!="","",IF('Познавательное развитие'!T11="","",IF('Познавательное развитие'!#REF!="","",IF('Познавательное развитие'!U11="","",IF('Познавательное развитие'!W11="","",IF('Познавательное развитие'!X11="","",IF('Познавательное развитие'!AB11="","",IF('Познавательное развитие'!AC11="","",IF('Познавательное развитие'!AD11="","",IF('Познавательное развитие'!AE11="","",IF('Познавательное развитие'!AF11="","",IF('Познавательное развитие'!#REF!="","",IF('Познавательное развитие'!AG11="","",IF('Познавательное развитие'!AH11="","",IF('Познавательное развитие'!#REF!="","",IF('Познавательное развитие'!AI11="","",IF('Познавательное развитие'!AJ11="","",IF('Познавательное развитие'!AK11="","",IF('Познавательное развитие'!AL11="","",IF('Речевое развитие'!Q10="","",IF('Речевое развитие'!R10="","",IF('Речевое развитие'!S10="","",IF('Речевое развитие'!T10="","",IF('Речевое развитие'!U10="","",IF('Речевое развитие'!#REF!="","",IF('Художественно-эстетическое разв'!S11="","",IF('Художественно-эстетическое разв'!T11="","",IF('Художественно-эстетическое разв'!#REF!="","",IF('Физическое развитие'!T10="","",IF('Физическое развитие'!U10="","",IF('Физическое развитие'!V10="","",IF('Физическое развитие'!#REF!="","",('Социально-коммуникативное разви'!D11+'Социально-коммуникативное разви'!E11+'Социально-коммуникативное разви'!F11+'Социально-коммуникативное разви'!G11+'Социально-коммуникативное разви'!Q11+'Социально-коммуникативное разви'!R11+'Социально-коммуникативное разви'!S11+'Социально-коммуникативное разви'!#REF!+'Социально-коммуникативное разви'!#REF!+'Социально-коммуникативное разви'!#REF!+'Социально-коммуникативное разви'!T11+'Социально-коммуникативное разви'!Y11+'Социально-коммуникативное разви'!Z11+'Социально-коммуникативное разви'!AU11+'Социально-коммуникативное разви'!#REF!+'Социально-коммуникативное разви'!AZ11+'Социально-коммуникативное разви'!BA11+'Социально-коммуникативное разви'!BB11+'Познавательное развитие'!G11+'Познавательное развитие'!#REF!+'Познавательное развитие'!H11+'Познавательное развитие'!#REF!+'Познавательное развитие'!T11+'Познавательное развитие'!#REF!+'Познавательное развитие'!U11+'Познавательное развитие'!W11+'Познавательное развитие'!X11+'Познавательное развитие'!AB11+'Познавательное развитие'!AC11+'Познавательное развитие'!AD11+'Познавательное развитие'!AE11+'Познавательное развитие'!AF11+'Познавательное развитие'!#REF!+'Познавательное развитие'!AG11+'Познавательное развитие'!AH11+'Познавательное развитие'!#REF!+'Познавательное развитие'!AI11+'Познавательное развитие'!AJ11+'Познавательное развитие'!AK11+'Познавательное развитие'!AL11+'Речевое развитие'!Q10+'Речевое развитие'!R10+'Речевое развитие'!S10+'Речевое развитие'!T10+'Речевое развитие'!U10+'Речевое развитие'!#REF!+'Художественно-эстетическое разв'!S11+'Художественно-эстетическое разв'!T11+'Художественно-эстетическое разв'!#REF!+'Физическое развитие'!T10+'Физическое развитие'!U10+'Физическое развитие'!V10+'Физическое развитие'!#REF!)/53)))))))))))))))))))))))))))))))))))))))))))))))))))))</f>
        <v/>
      </c>
      <c r="FS9" s="82" t="str">
        <f>'Целевые ориентиры'!EC10</f>
        <v/>
      </c>
    </row>
    <row r="10" spans="1:175" x14ac:dyDescent="0.25">
      <c r="A10" s="82">
        <f>список!A9</f>
        <v>8</v>
      </c>
      <c r="B10" s="82" t="str">
        <f>IF(список!B9="","",список!B9)</f>
        <v/>
      </c>
      <c r="C10" s="82">
        <f>список!C9</f>
        <v>0</v>
      </c>
      <c r="D10" s="82" t="str">
        <f>IF('Социально-коммуникативное разви'!AA12="","",IF('Социально-коммуникативное разви'!AA12=2,"сформирован",IF('Социально-коммуникативное разви'!AA12=0,"не сформирован", "в стадии формирования")))</f>
        <v/>
      </c>
      <c r="E10" s="82" t="str">
        <f>IF('Социально-коммуникативное разви'!AF12="","",IF('Социально-коммуникативное разви'!AF12=2,"сформирован",IF('Социально-коммуникативное разви'!AF12=0,"не сформирован", "в стадии формирования")))</f>
        <v/>
      </c>
      <c r="F10" s="82" t="str">
        <f>IF('Социально-коммуникативное разви'!AG12="","",IF('Социально-коммуникативное разви'!AG12=2,"сформирован",IF('Социально-коммуникативное разви'!AG12=0,"не сформирован", "в стадии формирования")))</f>
        <v/>
      </c>
      <c r="G10" s="82" t="str">
        <f>IF('Социально-коммуникативное разви'!AH12="","",IF('Социально-коммуникативное разви'!AH12=2,"сформирован",IF('Социально-коммуникативное разви'!AH12=0,"не сформирован", "в стадии формирования")))</f>
        <v/>
      </c>
      <c r="H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0" s="82" t="str">
        <f>IF('Социально-коммуникативное разви'!AJ12="","",IF('Социально-коммуникативное разви'!AJ12=2,"сформирован",IF('Социально-коммуникативное разви'!AJ12=0,"не сформирован", "в стадии формирования")))</f>
        <v/>
      </c>
      <c r="K10" s="82" t="str">
        <f>IF('Социально-коммуникативное разви'!AK12="","",IF('Социально-коммуникативное разви'!AK12=2,"сформирован",IF('Социально-коммуникативное разви'!AK12=0,"не сформирован", "в стадии формирования")))</f>
        <v/>
      </c>
      <c r="L10" s="82" t="e">
        <f>IF('Познавательное развитие'!#REF!="","",IF('Познавательное развитие'!#REF!=2,"сформирован",IF('Познавательное развитие'!#REF!=0,"не сформирован", "в стадии формирования")))</f>
        <v>#REF!</v>
      </c>
      <c r="M10" s="82" t="str">
        <f>IF('Познавательное развитие'!D12="","",IF('Познавательное развитие'!D12=2,"сформирован",IF('Познавательное развитие'!D12=0,"не сформирован", "в стадии формирования")))</f>
        <v/>
      </c>
      <c r="N10" s="82" t="e">
        <f>IF('Познавательное развитие'!#REF!="","",IF('Познавательное развитие'!#REF!=2,"сформирован",IF('Познавательное развитие'!#REF!=0,"не сформирован", "в стадии формирования")))</f>
        <v>#REF!</v>
      </c>
      <c r="O10" s="82" t="str">
        <f>IF('Познавательное развитие'!I12="","",IF('Познавательное развитие'!I12=2,"сформирован",IF('Познавательное развитие'!I12=0,"не сформирован", "в стадии формирования")))</f>
        <v/>
      </c>
      <c r="P10" s="82" t="str">
        <f>IF('Познавательное развитие'!M12="","",IF('Познавательное развитие'!M12=2,"сформирован",IF('Познавательное развитие'!M12=0,"не сформирован", "в стадии формирования")))</f>
        <v/>
      </c>
      <c r="Q10" s="82" t="str">
        <f>IF('Познавательное развитие'!N12="","",IF('Познавательное развитие'!N12=2,"сформирован",IF('Познавательное развитие'!N12=0,"не сформирован", "в стадии формирования")))</f>
        <v/>
      </c>
      <c r="R10" s="82" t="str">
        <f>IF('Познавательное развитие'!O12="","",IF('Познавательное развитие'!O12=2,"сформирован",IF('Познавательное развитие'!O12=0,"не сформирован", "в стадии формирования")))</f>
        <v/>
      </c>
      <c r="S10" s="82" t="str">
        <f>IF('Познавательное развитие'!P12="","",IF('Познавательное развитие'!P12=2,"сформирован",IF('Познавательное развитие'!P12=0,"не сформирован", "в стадии формирования")))</f>
        <v/>
      </c>
      <c r="T10" s="82" t="str">
        <f>IF('Познавательное развитие'!Q12="","",IF('Познавательное развитие'!Q12=2,"сформирован",IF('Познавательное развитие'!Q12=0,"не сформирован", "в стадии формирования")))</f>
        <v/>
      </c>
      <c r="U10" s="82" t="str">
        <f>IF('Познавательное развитие'!Y12="","",IF('Познавательное развитие'!Y12=2,"сформирован",IF('Познавательное развитие'!Y12=0,"не сформирован", "в стадии формирования")))</f>
        <v/>
      </c>
      <c r="V10" s="82" t="str">
        <f>IF('Художественно-эстетическое разв'!D12="","",IF('Художественно-эстетическое разв'!D12=2,"сформирован",IF('Художественно-эстетическое разв'!D12=0,"не сформирован", "в стадии формирования")))</f>
        <v/>
      </c>
      <c r="W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0" s="82" t="str">
        <f>IF('Художественно-эстетическое разв'!G12="","",IF('Художественно-эстетическое разв'!G12=2,"сформирован",IF('Художественно-эстетическое разв'!G12=0,"не сформирован", "в стадии формирования")))</f>
        <v/>
      </c>
      <c r="Y10" s="82" t="str">
        <f>IF('Художественно-эстетическое разв'!H12="","",IF('Художественно-эстетическое разв'!H12=2,"сформирован",IF('Художественно-эстетическое разв'!H12=0,"не сформирован", "в стадии формирования")))</f>
        <v/>
      </c>
      <c r="Z10" s="82" t="str">
        <f>IF('Художественно-эстетическое разв'!I12="","",IF('Художественно-эстетическое разв'!I12=2,"сформирован",IF('Художественно-эстетическое разв'!I12=0,"не сформирован", "в стадии формирования")))</f>
        <v/>
      </c>
      <c r="AA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0" s="82" t="str">
        <f>IF('Художественно-эстетическое разв'!L12="","",IF('Художественно-эстетическое разв'!L12=2,"сформирован",IF('Художественно-эстетическое разв'!L12=0,"не сформирован", "в стадии формирования")))</f>
        <v/>
      </c>
      <c r="AC10" s="82" t="str">
        <f>IF('Художественно-эстетическое разв'!M12="","",IF('Художественно-эстетическое разв'!M12=2,"сформирован",IF('Художественно-эстетическое разв'!M12=0,"не сформирован", "в стадии формирования")))</f>
        <v/>
      </c>
      <c r="AD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0" s="82" t="str">
        <f>IF('Художественно-эстетическое разв'!U12="","",IF('Художественно-эстетическое разв'!U12=2,"сформирован",IF('Художественно-эстетическое разв'!U12=0,"не сформирован", "в стадии формирования")))</f>
        <v/>
      </c>
      <c r="AG10" s="82" t="str">
        <f>IF('Физическое развитие'!W11="","",IF('Физическое развитие'!W11=2,"сформирован",IF('Физическое развитие'!W11=0,"не сформирован", "в стадии формирования")))</f>
        <v/>
      </c>
      <c r="AH10" s="214" t="str">
        <f>IF('Социально-коммуникативное разви'!AA12="","",IF('Социально-коммуникативное разви'!AF12="","",IF('Социально-коммуникативное разви'!AG12="","",IF('Социально-коммуникативное разви'!AH12="","",IF('Социально-коммуникативное разви'!#REF!="","",IF('Социально-коммуникативное разви'!#REF!="","",IF('Социально-коммуникативное разви'!AJ12="","",IF('Социально-коммуникативное разви'!AK12="","",IF('Познавательное развитие'!#REF!="","",IF('Познавательное развитие'!D12="","",IF('Познавательное развитие'!#REF!="","",IF('Познавательное развитие'!I12="","",IF('Познавательное развитие'!M12="","",IF('Познавательное развитие'!N12="","",IF('Познавательное развитие'!O12="","",IF('Познавательное развитие'!P12="","",IF('Познавательное развитие'!Q12="","",IF('Познавательное развитие'!Y12="","",IF('Художественно-эстетическое разв'!D12="","",IF('Художественно-эстетическое разв'!#REF!="","",IF('Художественно-эстетическое разв'!G12="","",IF('Художественно-эстетическое разв'!H12="","",IF('Художественно-эстетическое разв'!I12="","",IF('Художественно-эстетическое разв'!#REF!="","",IF('Художественно-эстетическое разв'!L12="","",IF('Художественно-эстетическое разв'!M12="","",IF('Художественно-эстетическое разв'!#REF!="","",IF('Художественно-эстетическое разв'!#REF!="","",IF('Художественно-эстетическое разв'!U12="","",IF('Физическое развитие'!#REF!="","",('Социально-коммуникативное разви'!AA12+'Социально-коммуникативное разви'!AF12+'Социально-коммуникативное разви'!AG12+'Социально-коммуникативное разви'!AH12+'Социально-коммуникативное разви'!#REF!+'Социально-коммуникативное разви'!#REF!+'Социально-коммуникативное разви'!AJ12+'Социально-коммуникативное разви'!AK12+'Познавательное развитие'!#REF!+'Познавательное развитие'!D12+'Познавательное развитие'!#REF!+'Познавательное развитие'!I12+'Познавательное развитие'!M12+'Познавательное развитие'!N12+'Познавательное развитие'!O12+'Познавательное развитие'!P12+'Познавательное развитие'!Q12+'Познавательное развитие'!Y12+'Художественно-эстетическое разв'!D12+'Художественно-эстетическое разв'!#REF!+'Художественно-эстетическое разв'!G12+'Художественно-эстетическое разв'!H12+'Художественно-эстетическое разв'!I12+'Художественно-эстетическое разв'!#REF!+'Художественно-эстетическое разв'!L12+'Художественно-эстетическое разв'!M12+'Художественно-эстетическое разв'!#REF!+'Художественно-эстетическое разв'!#REF!+'Художественно-эстетическое разв'!U12+'Физическое развитие'!#REF!)/30))))))))))))))))))))))))))))))</f>
        <v/>
      </c>
      <c r="AI10" s="82" t="str">
        <f>'Целевые ориентиры'!AA11</f>
        <v/>
      </c>
      <c r="AJ10" s="82" t="str">
        <f>IF('Социально-коммуникативное разви'!G12="","",IF('Социально-коммуникативное разви'!G12=2,"сформирован",IF('Социально-коммуникативное разви'!G12=0,"не сформирован", "в стадии формирования")))</f>
        <v/>
      </c>
      <c r="AK10" s="82" t="str">
        <f>IF('Социально-коммуникативное разви'!H12="","",IF('Социально-коммуникативное разви'!H12=2,"сформирован",IF('Социально-коммуникативное разви'!H12=0,"не сформирован", "в стадии формирования")))</f>
        <v/>
      </c>
      <c r="AL10" s="82" t="str">
        <f>IF('Социально-коммуникативное разви'!I12="","",IF('Социально-коммуникативное разви'!I12=2,"сформирован",IF('Социально-коммуникативное разви'!I12=0,"не сформирован", "в стадии формирования")))</f>
        <v/>
      </c>
      <c r="AM10" s="82" t="str">
        <f>IF('Социально-коммуникативное разви'!J12="","",IF('Социально-коммуникативное разви'!J12=2,"сформирован",IF('Социально-коммуникативное разви'!J12=0,"не сформирован", "в стадии формирования")))</f>
        <v/>
      </c>
      <c r="AN10" s="82" t="str">
        <f>IF('Социально-коммуникативное разви'!K12="","",IF('Социально-коммуникативное разви'!K12=2,"сформирован",IF('Социально-коммуникативное разви'!K12=0,"не сформирован", "в стадии формирования")))</f>
        <v/>
      </c>
      <c r="AO10" s="82" t="str">
        <f>IF('Социально-коммуникативное разви'!L12="","",IF('Социально-коммуникативное разви'!L12=2,"сформирован",IF('Социально-коммуникативное разви'!L12=0,"не сформирован", "в стадии формирования")))</f>
        <v/>
      </c>
      <c r="AP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0" s="82" t="str">
        <f>IF('Социально-коммуникативное разви'!X12="","",IF('Социально-коммуникативное разви'!X12=2,"сформирован",IF('Социально-коммуникативное разви'!X12=0,"не сформирован", "в стадии формирования")))</f>
        <v/>
      </c>
      <c r="AR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0" s="82" t="e">
        <f>IF('Познавательное развитие'!#REF!="","",IF('Познавательное развитие'!#REF!=2,"сформирован",IF('Познавательное развитие'!#REF!=0,"не сформирован", "в стадии формирования")))</f>
        <v>#REF!</v>
      </c>
      <c r="AT10" s="82" t="str">
        <f>IF('Познавательное развитие'!V12="","",IF('Познавательное развитие'!V12=2,"сформирован",IF('Познавательное развитие'!V12=0,"не сформирован", "в стадии формирования")))</f>
        <v/>
      </c>
      <c r="AU10" s="82" t="str">
        <f>IF('Художественно-эстетическое разв'!Z12="","",IF('Художественно-эстетическое разв'!Z12=2,"сформирован",IF('Художественно-эстетическое разв'!Z12=0,"не сформирован", "в стадии формирования")))</f>
        <v/>
      </c>
      <c r="AV10" s="82" t="str">
        <f>IF('Художественно-эстетическое разв'!AE12="","",IF('Художественно-эстетическое разв'!AE12=2,"сформирован",IF('Художественно-эстетическое разв'!AE12=0,"не сформирован", "в стадии формирования")))</f>
        <v/>
      </c>
      <c r="AW10" s="82" t="e">
        <f>IF('Физическое развитие'!#REF!="","",IF('Физическое развитие'!#REF!=2,"сформирован",IF('Физическое развитие'!#REF!=0,"не сформирован", "в стадии формирования")))</f>
        <v>#REF!</v>
      </c>
      <c r="AX10" s="82" t="e">
        <f>IF('Физическое развитие'!#REF!="","",IF('Физическое развитие'!#REF!=2,"сформирован",IF('Физическое развитие'!#REF!=0,"не сформирован", "в стадии формирования")))</f>
        <v>#REF!</v>
      </c>
      <c r="AY10" s="214" t="str">
        <f>IF('Социально-коммуникативное разви'!G12="","",IF('Социально-коммуникативное разви'!H12="","",IF('Социально-коммуникативное разви'!I12="","",IF('Социально-коммуникативное разви'!J12="","",IF('Социально-коммуникативное разви'!K12="","",IF('Социально-коммуникативное разви'!L12="","",IF('Социально-коммуникативное разви'!#REF!="","",IF('Социально-коммуникативное разви'!X12="","",IF('Социально-коммуникативное разви'!#REF!="","",IF('Познавательное развитие'!#REF!="","",IF('Познавательное развитие'!V12="","",IF('Художественно-эстетическое разв'!Z12="","",IF('Художественно-эстетическое разв'!AE12="","",IF('Физическое развитие'!#REF!="","",IF('Физическое развитие'!#REF!="","",('Социально-коммуникативное разви'!G12+'Социально-коммуникативное разви'!H12+'Социально-коммуникативное разви'!I12+'Социально-коммуникативное разви'!J12+'Социально-коммуникативное разви'!K12+'Социально-коммуникативное разви'!L12+'Социально-коммуникативное разви'!#REF!+'Социально-коммуникативное разви'!X12+'Социально-коммуникативное разви'!#REF!+'Познавательное развитие'!#REF!+'Познавательное развитие'!V12+'Художественно-эстетическое разв'!Z12+'Художественно-эстетическое разв'!AE12+'Физическое развитие'!#REF!+'Физическое развитие'!#REF!)/15)))))))))))))))</f>
        <v/>
      </c>
      <c r="AZ10" s="82" t="str">
        <f>'Целевые ориентиры'!AM11</f>
        <v/>
      </c>
      <c r="BA10" s="82" t="str">
        <f>IF('Социально-коммуникативное разви'!U12="","",IF('Социально-коммуникативное разви'!U12=2,"сформирован",IF('Социально-коммуникативное разви'!U12=0,"не сформирован", "в стадии формирования")))</f>
        <v/>
      </c>
      <c r="BB10" s="82" t="str">
        <f>IF('Социально-коммуникативное разви'!V12="","",IF('Социально-коммуникативное разви'!V12=2,"сформирован",IF('Социально-коммуникативное разви'!V12=0,"не сформирован", "в стадии формирования")))</f>
        <v/>
      </c>
      <c r="BC10" s="82" t="str">
        <f>IF('Социально-коммуникативное разви'!W12="","",IF('Социально-коммуникативное разви'!W12=2,"сформирован",IF('Социально-коммуникативное разви'!W12=0,"не сформирован", "в стадии формирования")))</f>
        <v/>
      </c>
      <c r="BD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0" s="82" t="str">
        <f>IF('Художественно-эстетическое разв'!AC12="","",IF('Художественно-эстетическое разв'!AC12=2,"сформирован",IF('Художественно-эстетическое разв'!AC12=0,"не сформирован", "в стадии формирования")))</f>
        <v/>
      </c>
      <c r="BG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0" s="82" t="str">
        <f>IF('Художественно-эстетическое разв'!AD12="","",IF('Художественно-эстетическое разв'!AD12=2,"сформирован",IF('Художественно-эстетическое разв'!AD12=0,"не сформирован", "в стадии формирования")))</f>
        <v/>
      </c>
      <c r="BI10" s="214" t="str">
        <f>IF('Социально-коммуникативное разви'!U12="","",IF('Социально-коммуникативное разви'!V12="","",IF('Социально-коммуникативное разви'!W12="","",IF('Художественно-эстетическое разв'!#REF!="","",IF('Художественно-эстетическое разв'!#REF!="","",IF('Художественно-эстетическое разв'!AC12="","",IF('Художественно-эстетическое разв'!#REF!="","",IF('Художественно-эстетическое разв'!AD12="","",('Социально-коммуникативное разви'!U12+'Социально-коммуникативное разви'!V12+'Социально-коммуникативное разви'!W12+'Художественно-эстетическое разв'!#REF!+'Художественно-эстетическое разв'!#REF!+'Художественно-эстетическое разв'!AC12+'Художественно-эстетическое разв'!#REF!+'Художественно-эстетическое разв'!AD12)/8))))))))</f>
        <v/>
      </c>
      <c r="BJ10" s="82" t="str">
        <f>'Целевые ориентиры'!AT11</f>
        <v/>
      </c>
      <c r="BK10" s="82" t="str">
        <f>IF('Речевое развитие'!D11="","",IF('Речевое развитие'!D11=2,"сформирован",IF('Речевое развитие'!D11=0,"не сформирован", "в стадии формирования")))</f>
        <v/>
      </c>
      <c r="BL10" s="82" t="e">
        <f>IF('Речевое развитие'!#REF!="","",IF('Речевое развитие'!#REF!=2,"сформирован",IF('Речевое развитие'!#REF!=0,"не сформирован", "в стадии формирования")))</f>
        <v>#REF!</v>
      </c>
      <c r="BM10" s="82" t="str">
        <f>IF('Речевое развитие'!E11="","",IF('Речевое развитие'!E11=2,"сформирован",IF('Речевое развитие'!E11=0,"не сформирован", "в стадии формирования")))</f>
        <v/>
      </c>
      <c r="BN10" s="82" t="str">
        <f>IF('Речевое развитие'!F11="","",IF('Речевое развитие'!F11=2,"сформирован",IF('Речевое развитие'!F11=0,"не сформирован", "в стадии формирования")))</f>
        <v/>
      </c>
      <c r="BO10" s="82" t="str">
        <f>IF('Речевое развитие'!G11="","",IF('Речевое развитие'!G11=2,"сформирован",IF('Речевое развитие'!G11=0,"не сформирован", "в стадии формирования")))</f>
        <v/>
      </c>
      <c r="BP10" s="82" t="str">
        <f>IF('Речевое развитие'!H11="","",IF('Речевое развитие'!H11=2,"сформирован",IF('Речевое развитие'!H11=0,"не сформирован", "в стадии формирования")))</f>
        <v/>
      </c>
      <c r="BQ10" s="82" t="e">
        <f>IF('Речевое развитие'!#REF!="","",IF('Речевое развитие'!#REF!=2,"сформирован",IF('Речевое развитие'!#REF!=0,"не сформирован", "в стадии формирования")))</f>
        <v>#REF!</v>
      </c>
      <c r="BR10" s="82" t="str">
        <f>IF('Речевое развитие'!I11="","",IF('Речевое развитие'!I11=2,"сформирован",IF('Речевое развитие'!I11=0,"не сформирован", "в стадии формирования")))</f>
        <v/>
      </c>
      <c r="BS10" s="82" t="str">
        <f>IF('Речевое развитие'!J11="","",IF('Речевое развитие'!J11=2,"сформирован",IF('Речевое развитие'!J11=0,"не сформирован", "в стадии формирования")))</f>
        <v/>
      </c>
      <c r="BT10" s="82" t="str">
        <f>IF('Речевое развитие'!K11="","",IF('Речевое развитие'!K11=2,"сформирован",IF('Речевое развитие'!K11=0,"не сформирован", "в стадии формирования")))</f>
        <v/>
      </c>
      <c r="BU10" s="82" t="str">
        <f>IF('Речевое развитие'!L11="","",IF('Речевое развитие'!L11=2,"сформирован",IF('Речевое развитие'!L11=0,"не сформирован", "в стадии формирования")))</f>
        <v/>
      </c>
      <c r="BV10" s="82" t="str">
        <f>IF('Речевое развитие'!M11="","",IF('Речевое развитие'!M11=2,"сформирован",IF('Речевое развитие'!M11=0,"не сформирован", "в стадии формирования")))</f>
        <v/>
      </c>
      <c r="BW10" s="82" t="str">
        <f>IF('Речевое развитие'!N11="","",IF('Речевое развитие'!N11=2,"сформирован",IF('Речевое развитие'!N11=0,"не сформирован", "в стадии формирования")))</f>
        <v/>
      </c>
      <c r="BX10" s="214" t="str">
        <f>IF('Речевое развитие'!D11="","",IF('Речевое развитие'!#REF!="","",IF('Речевое развитие'!E11="","",IF('Речевое развитие'!F11="","",IF('Речевое развитие'!G11="","",IF('Речевое развитие'!H11="","",IF('Речевое развитие'!#REF!="","",IF('Речевое развитие'!I11="","",IF('Речевое развитие'!J11="","",IF('Речевое развитие'!K11="","",IF('Речевое развитие'!L11="","",IF('Речевое развитие'!M11="","",IF('Речевое развитие'!N11="","",('Речевое развитие'!D11+'Речевое развитие'!#REF!+'Речевое развитие'!E11+'Речевое развитие'!F11+'Речевое развитие'!G11+'Речевое развитие'!H11+'Речевое развитие'!#REF!+'Речевое развитие'!I11+'Речевое развитие'!J11+'Речевое развитие'!K11+'Речевое развитие'!L11+'Речевое развитие'!M11+'Речевое развитие'!N11)/13)))))))))))))</f>
        <v/>
      </c>
      <c r="BY10" s="82" t="str">
        <f>'Целевые ориентиры'!BG11</f>
        <v/>
      </c>
      <c r="BZ10" s="82" t="str">
        <f>IF('Художественно-эстетическое разв'!Y12="","",IF('Художественно-эстетическое разв'!Y12=2,"сформирован",IF('Художественно-эстетическое разв'!Y12=0,"не сформирован", "в стадии формирования")))</f>
        <v/>
      </c>
      <c r="CA10" s="82" t="e">
        <f>IF('Физическое развитие'!#REF!="","",IF('Физическое развитие'!#REF!=2,"сформирован",IF('Физическое развитие'!#REF!=0,"не сформирован", "в стадии формирования")))</f>
        <v>#REF!</v>
      </c>
      <c r="CB10" s="82" t="e">
        <f>IF('Физическое развитие'!#REF!="","",IF('Физическое развитие'!#REF!=2,"сформирован",IF('Физическое развитие'!#REF!=0,"не сформирован", "в стадии формирования")))</f>
        <v>#REF!</v>
      </c>
      <c r="CC10" s="82" t="str">
        <f>IF('Физическое развитие'!D11="","",IF('Физическое развитие'!D11=2,"сформирован",IF('Физическое развитие'!D11=0,"не сформирован", "в стадии формирования")))</f>
        <v/>
      </c>
      <c r="CD10" s="82" t="str">
        <f>IF('Физическое развитие'!E11="","",IF('Физическое развитие'!E11=2,"сформирован",IF('Физическое развитие'!E11=0,"не сформирован", "в стадии формирования")))</f>
        <v/>
      </c>
      <c r="CE10" s="82" t="str">
        <f>IF('Физическое развитие'!F11="","",IF('Физическое развитие'!F11=2,"сформирован",IF('Физическое развитие'!F11=0,"не сформирован", "в стадии формирования")))</f>
        <v/>
      </c>
      <c r="CF10" s="82" t="str">
        <f>IF('Физическое развитие'!H11="","",IF('Физическое развитие'!H11=2,"сформирован",IF('Физическое развитие'!H11=0,"не сформирован", "в стадии формирования")))</f>
        <v/>
      </c>
      <c r="CG10" s="82" t="str">
        <f>IF('Физическое развитие'!I11="","",IF('Физическое развитие'!I11=2,"сформирован",IF('Физическое развитие'!I11=0,"не сформирован", "в стадии формирования")))</f>
        <v/>
      </c>
      <c r="CH10" s="82" t="str">
        <f>IF('Физическое развитие'!J11="","",IF('Физическое развитие'!J11=2,"сформирован",IF('Физическое развитие'!J11=0,"не сформирован", "в стадии формирования")))</f>
        <v/>
      </c>
      <c r="CI10" s="82" t="str">
        <f>IF('Физическое развитие'!L11="","",IF('Физическое развитие'!L11=2,"сформирован",IF('Физическое развитие'!L11=0,"не сформирован", "в стадии формирования")))</f>
        <v/>
      </c>
      <c r="CJ10" s="82" t="str">
        <f>IF('Физическое развитие'!M11="","",IF('Физическое развитие'!M11=2,"сформирован",IF('Физическое развитие'!M11=0,"не сформирован", "в стадии формирования")))</f>
        <v/>
      </c>
      <c r="CK10" s="82" t="e">
        <f>IF('Физическое развитие'!#REF!="","",IF('Физическое развитие'!#REF!=2,"сформирован",IF('Физическое развитие'!#REF!=0,"не сформирован", "в стадии формирования")))</f>
        <v>#REF!</v>
      </c>
      <c r="CL10" s="82" t="e">
        <f>IF('Физическое развитие'!#REF!="","",IF('Физическое развитие'!#REF!=2,"сформирован",IF('Физическое развитие'!#REF!=0,"не сформирован", "в стадии формирования")))</f>
        <v>#REF!</v>
      </c>
      <c r="CM10" s="82" t="e">
        <f>IF('Физическое развитие'!#REF!="","",IF('Физическое развитие'!#REF!=2,"сформирован",IF('Физическое развитие'!#REF!=0,"не сформирован", "в стадии формирования")))</f>
        <v>#REF!</v>
      </c>
      <c r="CN10" s="82" t="str">
        <f>IF('Физическое развитие'!N11="","",IF('Физическое развитие'!N11=2,"сформирован",IF('Физическое развитие'!N11=0,"не сформирован", "в стадии формирования")))</f>
        <v/>
      </c>
      <c r="CO10" s="82" t="str">
        <f>IF('Физическое развитие'!O11="","",IF('Физическое развитие'!O11=2,"сформирован",IF('Физическое развитие'!O11=0,"не сформирован", "в стадии формирования")))</f>
        <v/>
      </c>
      <c r="CP10" s="82" t="str">
        <f>IF('Физическое развитие'!P11="","",IF('Физическое развитие'!P11=2,"сформирован",IF('Физическое развитие'!P11=0,"не сформирован", "в стадии формирования")))</f>
        <v/>
      </c>
      <c r="CQ10" s="82" t="str">
        <f>IF('Физическое развитие'!Q11="","",IF('Физическое развитие'!Q11=2,"сформирован",IF('Физическое развитие'!Q11=0,"не сформирован", "в стадии формирования")))</f>
        <v/>
      </c>
      <c r="CR10" s="214" t="str">
        <f>IF('Художественно-эстетическое разв'!Y12="","",IF('Физическое развитие'!#REF!="","",IF('Физическое развитие'!#REF!="","",IF('Физическое развитие'!D11="","",IF('Физическое развитие'!E11="","",IF('Физическое развитие'!F11="","",IF('Физическое развитие'!H11="","",IF('Физическое развитие'!I11="","",IF('Физическое развитие'!J11="","",IF('Физическое развитие'!L11="","",IF('Физическое развитие'!M11="","",IF('Физическое развитие'!#REF!="","",IF('Физическое развитие'!#REF!="","",IF('Физическое развитие'!#REF!="","",IF('Физическое развитие'!N11="","",IF('Физическое развитие'!O11="","",IF('Физическое развитие'!P11="","",IF('Физическое развитие'!Q11="","",('Художественно-эстетическое разв'!Y12+'Физическое развитие'!#REF!+'Физическое развитие'!#REF!+'Физическое развитие'!D11+'Физическое развитие'!E11+'Физическое развитие'!F11+'Физическое развитие'!H11+'Физическое развитие'!I11+'Физическое развитие'!J11+'Физическое развитие'!L11+'Физическое развитие'!M11+'Физическое развитие'!#REF!+'Физическое развитие'!#REF!+'Физическое развитие'!#REF!+'Физическое развитие'!N11+'Физическое развитие'!O11+'Физическое развитие'!P11+'Физическое развитие'!Q11)/18))))))))))))))))))</f>
        <v/>
      </c>
      <c r="CS10" s="82" t="str">
        <f>'Целевые ориентиры'!BW11</f>
        <v/>
      </c>
      <c r="CT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0" s="82" t="str">
        <f>IF('Социально-коммуникативное разви'!M12="","",IF('Социально-коммуникативное разви'!M12=2,"сформирован",IF('Социально-коммуникативное разви'!M12=0,"не сформирован", "в стадии формирования")))</f>
        <v/>
      </c>
      <c r="CV10" s="82" t="str">
        <f>IF('Социально-коммуникативное разви'!N12="","",IF('Социально-коммуникативное разви'!N12=2,"сформирован",IF('Социально-коммуникативное разви'!N12=0,"не сформирован", "в стадии формирования")))</f>
        <v/>
      </c>
      <c r="CW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0" s="82" t="str">
        <f>IF('Социально-коммуникативное разви'!AI12="","",IF('Социально-коммуникативное разви'!AI12=2,"сформирован",IF('Социально-коммуникативное разви'!AI12=0,"не сформирован", "в стадии формирования")))</f>
        <v/>
      </c>
      <c r="CY10" s="82" t="str">
        <f>IF('Социально-коммуникативное разви'!AN12="","",IF('Социально-коммуникативное разви'!AN12=2,"сформирован",IF('Социально-коммуникативное разви'!AN12=0,"не сформирован", "в стадии формирования")))</f>
        <v/>
      </c>
      <c r="CZ10" s="82" t="str">
        <f>IF('Социально-коммуникативное разви'!AO12="","",IF('Социально-коммуникативное разви'!AO12=2,"сформирован",IF('Социально-коммуникативное разви'!AO12=0,"не сформирован", "в стадии формирования")))</f>
        <v/>
      </c>
      <c r="DA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0" s="82" t="str">
        <f>IF('Социально-коммуникативное разви'!AP12="","",IF('Социально-коммуникативное разви'!AP12=2,"сформирован",IF('Социально-коммуникативное разви'!AP12=0,"не сформирован", "в стадии формирования")))</f>
        <v/>
      </c>
      <c r="DC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0" s="82" t="str">
        <f>IF('Социально-коммуникативное разви'!AQ12="","",IF('Социально-коммуникативное разви'!AQ12=2,"сформирован",IF('Социально-коммуникативное разви'!AQ12=0,"не сформирован", "в стадии формирования")))</f>
        <v/>
      </c>
      <c r="DE10" s="82" t="str">
        <f>IF('Социально-коммуникативное разви'!AR12="","",IF('Социально-коммуникативное разви'!AR12=2,"сформирован",IF('Социально-коммуникативное разви'!AR12=0,"не сформирован", "в стадии формирования")))</f>
        <v/>
      </c>
      <c r="DF10" s="82" t="str">
        <f>IF('Социально-коммуникативное разви'!AS12="","",IF('Социально-коммуникативное разви'!AS12=2,"сформирован",IF('Социально-коммуникативное разви'!AS12=0,"не сформирован", "в стадии формирования")))</f>
        <v/>
      </c>
      <c r="DG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0" s="82" t="str">
        <f>IF('Социально-коммуникативное разви'!AT12="","",IF('Социально-коммуникативное разви'!AT12=2,"сформирован",IF('Социально-коммуникативное разви'!AT12=0,"не сформирован", "в стадии формирования")))</f>
        <v/>
      </c>
      <c r="DI10" s="82" t="str">
        <f>IF('Социально-коммуникативное разви'!AV12="","",IF('Социально-коммуникативное разви'!AV12=2,"сформирован",IF('Социально-коммуникативное разви'!AV12=0,"не сформирован", "в стадии формирования")))</f>
        <v/>
      </c>
      <c r="DJ10" s="82" t="str">
        <f>IF('Социально-коммуникативное разви'!AW12="","",IF('Социально-коммуникативное разви'!AW12=2,"сформирован",IF('Социально-коммуникативное разви'!AW12=0,"не сформирован", "в стадии формирования")))</f>
        <v/>
      </c>
      <c r="DK10" s="82" t="str">
        <f>IF('Социально-коммуникативное разви'!AX12="","",IF('Социально-коммуникативное разви'!AX12=2,"сформирован",IF('Социально-коммуникативное разви'!AX12=0,"не сформирован", "в стадии формирования")))</f>
        <v/>
      </c>
      <c r="DL10" s="82" t="str">
        <f>IF('Социально-коммуникативное разви'!AY12="","",IF('Социально-коммуникативное разви'!AY12=2,"сформирован",IF('Социально-коммуникативное разви'!AY12=0,"не сформирован", "в стадии формирования")))</f>
        <v/>
      </c>
      <c r="DM10" s="82" t="str">
        <f>IF('Физическое развитие'!K11="","",IF('Физическое развитие'!K11=2,"сформирован",IF('Физическое развитие'!K11=0,"не сформирован", "в стадии формирования")))</f>
        <v/>
      </c>
      <c r="DN10" s="82" t="e">
        <f>IF('Физическое развитие'!#REF!="","",IF('Физическое развитие'!#REF!=2,"сформирован",IF('Физическое развитие'!#REF!=0,"не сформирован", "в стадии формирования")))</f>
        <v>#REF!</v>
      </c>
      <c r="DO10" s="214" t="e">
        <f>IF('Социально-коммуникативное разви'!#REF!="","",IF('Социально-коммуникативное разви'!M12="","",IF('Социально-коммуникативное разви'!N12="","",IF('Социально-коммуникативное разви'!#REF!="","",IF('Социально-коммуникативное разви'!AI12="","",IF('Социально-коммуникативное разви'!AN12="","",IF('Социально-коммуникативное разви'!AO12="","",IF('Социально-коммуникативное разви'!#REF!="","",IF('Социально-коммуникативное разви'!AP12="","",IF('Социально-коммуникативное разви'!#REF!="","",IF('Социально-коммуникативное разви'!AQ12="","",IF('Социально-коммуникативное разви'!AR12="","",IF('Социально-коммуникативное разви'!AS12="","",IF('Социально-коммуникативное разви'!#REF!="","",IF('Социально-коммуникативное разви'!AT12="","",IF('Социально-коммуникативное разви'!AV12="","",IF('Социально-коммуникативное разви'!AW12="","",IF('Социально-коммуникативное разви'!AX12="","",IF('Социально-коммуникативное разви'!AY12="","",IF('Физическое развитие'!K11="","",IF('Физическое развитие'!#REF!="","",('Социально-коммуникативное разви'!#REF!+'Социально-коммуникативное разви'!M12+'Социально-коммуникативное разви'!N12+'Социально-коммуникативное разви'!#REF!+'Социально-коммуникативное разви'!AI12+'Социально-коммуникативное разви'!AN12+'Социально-коммуникативное разви'!AO12+'Социально-коммуникативное разви'!#REF!+'Социально-коммуникативное разви'!AP12+'Социально-коммуникативное разви'!#REF!+'Социально-коммуникативное разви'!AQ12+'Социально-коммуникативное разви'!AR12+'Социально-коммуникативное разви'!AS12+'Социально-коммуникативное разви'!#REF!+'Социально-коммуникативное разви'!AT12+'Социально-коммуникативное разви'!AV12+'Социально-коммуникативное разви'!AW12+'Социально-коммуникативное разви'!AX12+'Социально-коммуникативное разви'!AY12+'Физическое развитие'!K11+'Физическое развитие'!#REF!)/21)))))))))))))))))))))</f>
        <v>#REF!</v>
      </c>
      <c r="DP10" s="82" t="str">
        <f>'Целевые ориентиры'!CN11</f>
        <v/>
      </c>
      <c r="DQ10" s="82" t="str">
        <f>IF('Социально-коммуникативное разви'!D12="","",IF('Социально-коммуникативное разви'!D12=2,"сформирован",IF('Социально-коммуникативное разви'!D12=0,"не сформирован", "в стадии формирования")))</f>
        <v/>
      </c>
      <c r="DR10" s="82" t="str">
        <f>IF('Социально-коммуникативное разви'!E12="","",IF('Социально-коммуникативное разви'!E12=2,"сформирован",IF('Социально-коммуникативное разви'!E12=0,"не сформирован", "в стадии формирования")))</f>
        <v/>
      </c>
      <c r="DS10" s="82" t="str">
        <f>IF('Социально-коммуникативное разви'!F12="","",IF('Социально-коммуникативное разви'!F12=2,"сформирован",IF('Социально-коммуникативное разви'!F12=0,"не сформирован", "в стадии формирования")))</f>
        <v/>
      </c>
      <c r="DT10" s="82" t="str">
        <f>IF('Социально-коммуникативное разви'!G12="","",IF('Социально-коммуникативное разви'!G12=2,"сформирован",IF('Социально-коммуникативное разви'!G12=0,"не сформирован", "в стадии формирования")))</f>
        <v/>
      </c>
      <c r="DU10" s="82" t="str">
        <f>IF('Социально-коммуникативное разви'!Q12="","",IF('Социально-коммуникативное разви'!Q12=2,"сформирован",IF('Социально-коммуникативное разви'!Q12=0,"не сформирован", "в стадии формирования")))</f>
        <v/>
      </c>
      <c r="DV10" s="82" t="str">
        <f>IF('Социально-коммуникативное разви'!R12="","",IF('Социально-коммуникативное разви'!R12=2,"сформирован",IF('Социально-коммуникативное разви'!R12=0,"не сформирован", "в стадии формирования")))</f>
        <v/>
      </c>
      <c r="DW10" s="82" t="str">
        <f>IF('Социально-коммуникативное разви'!S12="","",IF('Социально-коммуникативное разви'!S12=2,"сформирован",IF('Социально-коммуникативное разви'!S12=0,"не сформирован", "в стадии формирования")))</f>
        <v/>
      </c>
      <c r="DX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0" s="82" t="str">
        <f>IF('Социально-коммуникативное разви'!T12="","",IF('Социально-коммуникативное разви'!T12=2,"сформирован",IF('Социально-коммуникативное разви'!T12=0,"не сформирован", "в стадии формирования")))</f>
        <v/>
      </c>
      <c r="EB10" s="82" t="str">
        <f>IF('Социально-коммуникативное разви'!Y12="","",IF('Социально-коммуникативное разви'!Y12=2,"сформирован",IF('Социально-коммуникативное разви'!Y12=0,"не сформирован", "в стадии формирования")))</f>
        <v/>
      </c>
      <c r="EC10" s="82" t="str">
        <f>IF('Социально-коммуникативное разви'!Z12="","",IF('Социально-коммуникативное разви'!Z12=2,"сформирован",IF('Социально-коммуникативное разви'!Z12=0,"не сформирован", "в стадии формирования")))</f>
        <v/>
      </c>
      <c r="ED10" s="82" t="str">
        <f>IF('Социально-коммуникативное разви'!AU12="","",IF('Социально-коммуникативное разви'!AU12=2,"сформирован",IF('Социально-коммуникативное разви'!AU12=0,"не сформирован", "в стадии формирования")))</f>
        <v/>
      </c>
      <c r="EE1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0" s="82" t="str">
        <f>IF('Социально-коммуникативное разви'!AZ12="","",IF('Социально-коммуникативное разви'!AZ12=2,"сформирован",IF('Социально-коммуникативное разви'!AZ12=0,"не сформирован", "в стадии формирования")))</f>
        <v/>
      </c>
      <c r="EG10" s="82" t="str">
        <f>IF('Социально-коммуникативное разви'!BA12="","",IF('Социально-коммуникативное разви'!BA12=2,"сформирован",IF('Социально-коммуникативное разви'!BA12=0,"не сформирован", "в стадии формирования")))</f>
        <v/>
      </c>
      <c r="EH10" s="82" t="str">
        <f>IF('Социально-коммуникативное разви'!BB12="","",IF('Социально-коммуникативное разви'!BB12=2,"сформирован",IF('Социально-коммуникативное разви'!BB12=0,"не сформирован", "в стадии формирования")))</f>
        <v/>
      </c>
      <c r="EI10" s="82" t="str">
        <f>IF('Познавательное развитие'!G12="","",IF('Познавательное развитие'!G12=2,"сформирован",IF('Познавательное развитие'!G12=0,"не сформирован", "в стадии формирования")))</f>
        <v/>
      </c>
      <c r="EJ10" s="82" t="e">
        <f>IF('Познавательное развитие'!#REF!="","",IF('Познавательное развитие'!#REF!=2,"сформирован",IF('Познавательное развитие'!#REF!=0,"не сформирован", "в стадии формирования")))</f>
        <v>#REF!</v>
      </c>
      <c r="EK10" s="82" t="str">
        <f>IF('Познавательное развитие'!H12="","",IF('Познавательное развитие'!H12=2,"сформирован",IF('Познавательное развитие'!H12=0,"не сформирован", "в стадии формирования")))</f>
        <v/>
      </c>
      <c r="EL10" s="82" t="e">
        <f>IF('Познавательное развитие'!#REF!="","",IF('Познавательное развитие'!#REF!=2,"сформирован",IF('Познавательное развитие'!#REF!=0,"не сформирован", "в стадии формирования")))</f>
        <v>#REF!</v>
      </c>
      <c r="EM10" s="82" t="str">
        <f>IF('Познавательное развитие'!T12="","",IF('Познавательное развитие'!T12=2,"сформирован",IF('Познавательное развитие'!T12=0,"не сформирован", "в стадии формирования")))</f>
        <v/>
      </c>
      <c r="EN10" s="82" t="e">
        <f>IF('Познавательное развитие'!#REF!="","",IF('Познавательное развитие'!#REF!=2,"сформирован",IF('Познавательное развитие'!#REF!=0,"не сформирован", "в стадии формирования")))</f>
        <v>#REF!</v>
      </c>
      <c r="EO10" s="82" t="str">
        <f>IF('Познавательное развитие'!U12="","",IF('Познавательное развитие'!U12=2,"сформирован",IF('Познавательное развитие'!U12=0,"не сформирован", "в стадии формирования")))</f>
        <v/>
      </c>
      <c r="EP10" s="82" t="str">
        <f>IF('Познавательное развитие'!W12="","",IF('Познавательное развитие'!W12=2,"сформирован",IF('Познавательное развитие'!W12=0,"не сформирован", "в стадии формирования")))</f>
        <v/>
      </c>
      <c r="EQ10" s="82" t="str">
        <f>IF('Познавательное развитие'!X12="","",IF('Познавательное развитие'!X12=2,"сформирован",IF('Познавательное развитие'!X12=0,"не сформирован", "в стадии формирования")))</f>
        <v/>
      </c>
      <c r="ER10" s="82" t="str">
        <f>IF('Познавательное развитие'!AB12="","",IF('Познавательное развитие'!AB12=2,"сформирован",IF('Познавательное развитие'!AB12=0,"не сформирован", "в стадии формирования")))</f>
        <v/>
      </c>
      <c r="ES10" s="82" t="str">
        <f>IF('Познавательное развитие'!AC12="","",IF('Познавательное развитие'!AC12=2,"сформирован",IF('Познавательное развитие'!AC12=0,"не сформирован", "в стадии формирования")))</f>
        <v/>
      </c>
      <c r="ET10" s="82" t="str">
        <f>IF('Познавательное развитие'!AD12="","",IF('Познавательное развитие'!AD12=2,"сформирован",IF('Познавательное развитие'!AD12=0,"не сформирован", "в стадии формирования")))</f>
        <v/>
      </c>
      <c r="EU10" s="82" t="str">
        <f>IF('Познавательное развитие'!AE12="","",IF('Познавательное развитие'!AE12=2,"сформирован",IF('Познавательное развитие'!AE12=0,"не сформирован", "в стадии формирования")))</f>
        <v/>
      </c>
      <c r="EV10" s="82" t="str">
        <f>IF('Познавательное развитие'!AF12="","",IF('Познавательное развитие'!AF12=2,"сформирован",IF('Познавательное развитие'!AF12=0,"не сформирован", "в стадии формирования")))</f>
        <v/>
      </c>
      <c r="EW10" s="82" t="e">
        <f>IF('Познавательное развитие'!#REF!="","",IF('Познавательное развитие'!#REF!=2,"сформирован",IF('Познавательное развитие'!#REF!=0,"не сформирован", "в стадии формирования")))</f>
        <v>#REF!</v>
      </c>
      <c r="EX10" s="82" t="str">
        <f>IF('Познавательное развитие'!AG12="","",IF('Познавательное развитие'!AG12=2,"сформирован",IF('Познавательное развитие'!AG12=0,"не сформирован", "в стадии формирования")))</f>
        <v/>
      </c>
      <c r="EY10" s="82" t="str">
        <f>IF('Познавательное развитие'!AH12="","",IF('Познавательное развитие'!AH12=2,"сформирован",IF('Познавательное развитие'!AH12=0,"не сформирован", "в стадии формирования")))</f>
        <v/>
      </c>
      <c r="EZ10" s="82" t="e">
        <f>IF('Познавательное развитие'!#REF!="","",IF('Познавательное развитие'!#REF!=2,"сформирован",IF('Познавательное развитие'!#REF!=0,"не сформирован", "в стадии формирования")))</f>
        <v>#REF!</v>
      </c>
      <c r="FA10" s="82" t="str">
        <f>IF('Познавательное развитие'!AI12="","",IF('Познавательное развитие'!AI12=2,"сформирован",IF('Познавательное развитие'!AI12=0,"не сформирован", "в стадии формирования")))</f>
        <v/>
      </c>
      <c r="FB10" s="82" t="str">
        <f>IF('Познавательное развитие'!AJ12="","",IF('Познавательное развитие'!AJ12=2,"сформирован",IF('Познавательное развитие'!AJ12=0,"не сформирован", "в стадии формирования")))</f>
        <v/>
      </c>
      <c r="FC10" s="82" t="str">
        <f>IF('Познавательное развитие'!AK12="","",IF('Познавательное развитие'!AK12=2,"сформирован",IF('Познавательное развитие'!AK12=0,"не сформирован", "в стадии формирования")))</f>
        <v/>
      </c>
      <c r="FD10" s="82" t="str">
        <f>IF('Познавательное развитие'!AL12="","",IF('Познавательное развитие'!AL12=2,"сформирован",IF('Познавательное развитие'!AL12=0,"не сформирован", "в стадии формирования")))</f>
        <v/>
      </c>
      <c r="FE10" s="82" t="str">
        <f>IF('Речевое развитие'!Q11="","",IF('Речевое развитие'!Q11=2,"сформирован",IF('Речевое развитие'!Q11=0,"не сформирован", "в стадии формирования")))</f>
        <v/>
      </c>
      <c r="FF10" s="82" t="str">
        <f>IF('Речевое развитие'!R11="","",IF('Речевое развитие'!R11=2,"сформирован",IF('Речевое развитие'!R11=0,"не сформирован", "в стадии формирования")))</f>
        <v/>
      </c>
      <c r="FG10" s="82" t="str">
        <f>IF('Речевое развитие'!S11="","",IF('Речевое развитие'!S11=2,"сформирован",IF('Речевое развитие'!S11=0,"не сформирован", "в стадии формирования")))</f>
        <v/>
      </c>
      <c r="FH10" s="82" t="str">
        <f>IF('Речевое развитие'!T11="","",IF('Речевое развитие'!T11=2,"сформирован",IF('Речевое развитие'!T11=0,"не сформирован", "в стадии формирования")))</f>
        <v/>
      </c>
      <c r="FI10" s="82" t="str">
        <f>IF('Речевое развитие'!U11="","",IF('Речевое развитие'!U11=2,"сформирован",IF('Речевое развитие'!U11=0,"не сформирован", "в стадии формирования")))</f>
        <v/>
      </c>
      <c r="FJ10" s="82" t="e">
        <f>IF('Речевое развитие'!#REF!="","",IF('Речевое развитие'!#REF!=2,"сформирован",IF('Речевое развитие'!#REF!=0,"не сформирован", "в стадии формирования")))</f>
        <v>#REF!</v>
      </c>
      <c r="FK10" s="82" t="str">
        <f>IF('Художественно-эстетическое разв'!S12="","",IF('Художественно-эстетическое разв'!S12=2,"сформирован",IF('Художественно-эстетическое разв'!S12=0,"не сформирован", "в стадии формирования")))</f>
        <v/>
      </c>
      <c r="FL10" s="82" t="str">
        <f>IF('Художественно-эстетическое разв'!T12="","",IF('Художественно-эстетическое разв'!T12=2,"сформирован",IF('Художественно-эстетическое разв'!T12=0,"не сформирован", "в стадии формирования")))</f>
        <v/>
      </c>
      <c r="FM1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0" s="82" t="str">
        <f>IF('Физическое развитие'!T11="","",IF('Физическое развитие'!T11=2,"сформирован",IF('Физическое развитие'!T11=0,"не сформирован", "в стадии формирования")))</f>
        <v/>
      </c>
      <c r="FO10" s="82" t="str">
        <f>IF('Физическое развитие'!U11="","",IF('Физическое развитие'!U11=2,"сформирован",IF('Физическое развитие'!U11=0,"не сформирован", "в стадии формирования")))</f>
        <v/>
      </c>
      <c r="FP10" s="82" t="str">
        <f>IF('Физическое развитие'!V11="","",IF('Физическое развитие'!V11=2,"сформирован",IF('Физическое развитие'!V11=0,"не сформирован", "в стадии формирования")))</f>
        <v/>
      </c>
      <c r="FQ10" s="82" t="e">
        <f>IF('Физическое развитие'!#REF!="","",IF('Физическое развитие'!#REF!=2,"сформирован",IF('Физическое развитие'!#REF!=0,"не сформирован", "в стадии формирования")))</f>
        <v>#REF!</v>
      </c>
      <c r="FR10" s="214" t="str">
        <f>IF('Социально-коммуникативное разви'!D12="","",IF('Социально-коммуникативное разви'!E12="","",IF('Социально-коммуникативное разви'!F12="","",IF('Социально-коммуникативное разви'!G12="","",IF('Социально-коммуникативное разви'!Q12="","",IF('Социально-коммуникативное разви'!R12="","",IF('Социально-коммуникативное разви'!S12="","",IF('Социально-коммуникативное разви'!#REF!="","",IF('Социально-коммуникативное разви'!#REF!="","",IF('Социально-коммуникативное разви'!#REF!="","",IF('Социально-коммуникативное разви'!T12="","",IF('Социально-коммуникативное разви'!Y12="","",IF('Социально-коммуникативное разви'!Z12="","",IF('Социально-коммуникативное разви'!AU12="","",IF('Социально-коммуникативное разви'!#REF!="","",IF('Социально-коммуникативное разви'!AZ12="","",IF('Социально-коммуникативное разви'!BA12="","",IF('Социально-коммуникативное разви'!BB12="","",IF('Познавательное развитие'!G12="","",IF('Познавательное развитие'!#REF!="","",IF('Познавательное развитие'!H12="","",IF('Познавательное развитие'!#REF!="","",IF('Познавательное развитие'!T12="","",IF('Познавательное развитие'!#REF!="","",IF('Познавательное развитие'!U12="","",IF('Познавательное развитие'!W12="","",IF('Познавательное развитие'!X12="","",IF('Познавательное развитие'!AB12="","",IF('Познавательное развитие'!AC12="","",IF('Познавательное развитие'!AD12="","",IF('Познавательное развитие'!AE12="","",IF('Познавательное развитие'!AF12="","",IF('Познавательное развитие'!#REF!="","",IF('Познавательное развитие'!AG12="","",IF('Познавательное развитие'!AH12="","",IF('Познавательное развитие'!#REF!="","",IF('Познавательное развитие'!AI12="","",IF('Познавательное развитие'!AJ12="","",IF('Познавательное развитие'!AK12="","",IF('Познавательное развитие'!AL12="","",IF('Речевое развитие'!Q11="","",IF('Речевое развитие'!R11="","",IF('Речевое развитие'!S11="","",IF('Речевое развитие'!T11="","",IF('Речевое развитие'!U11="","",IF('Речевое развитие'!#REF!="","",IF('Художественно-эстетическое разв'!S12="","",IF('Художественно-эстетическое разв'!T12="","",IF('Художественно-эстетическое разв'!#REF!="","",IF('Физическое развитие'!T11="","",IF('Физическое развитие'!U11="","",IF('Физическое развитие'!V11="","",IF('Физическое развитие'!#REF!="","",('Социально-коммуникативное разви'!D12+'Социально-коммуникативное разви'!E12+'Социально-коммуникативное разви'!F12+'Социально-коммуникативное разви'!G12+'Социально-коммуникативное разви'!Q12+'Социально-коммуникативное разви'!R12+'Социально-коммуникативное разви'!S12+'Социально-коммуникативное разви'!#REF!+'Социально-коммуникативное разви'!#REF!+'Социально-коммуникативное разви'!#REF!+'Социально-коммуникативное разви'!T12+'Социально-коммуникативное разви'!Y12+'Социально-коммуникативное разви'!Z12+'Социально-коммуникативное разви'!AU12+'Социально-коммуникативное разви'!#REF!+'Социально-коммуникативное разви'!AZ12+'Социально-коммуникативное разви'!BA12+'Социально-коммуникативное разви'!BB12+'Познавательное развитие'!G12+'Познавательное развитие'!#REF!+'Познавательное развитие'!H12+'Познавательное развитие'!#REF!+'Познавательное развитие'!T12+'Познавательное развитие'!#REF!+'Познавательное развитие'!U12+'Познавательное развитие'!W12+'Познавательное развитие'!X12+'Познавательное развитие'!AB12+'Познавательное развитие'!AC12+'Познавательное развитие'!AD12+'Познавательное развитие'!AE12+'Познавательное развитие'!AF12+'Познавательное развитие'!#REF!+'Познавательное развитие'!AG12+'Познавательное развитие'!AH12+'Познавательное развитие'!#REF!+'Познавательное развитие'!AI12+'Познавательное развитие'!AJ12+'Познавательное развитие'!AK12+'Познавательное развитие'!AL12+'Речевое развитие'!Q11+'Речевое развитие'!R11+'Речевое развитие'!S11+'Речевое развитие'!T11+'Речевое развитие'!U11+'Речевое развитие'!#REF!+'Художественно-эстетическое разв'!S12+'Художественно-эстетическое разв'!T12+'Художественно-эстетическое разв'!#REF!+'Физическое развитие'!T11+'Физическое развитие'!U11+'Физическое развитие'!V11+'Физическое развитие'!#REF!)/53)))))))))))))))))))))))))))))))))))))))))))))))))))))</f>
        <v/>
      </c>
      <c r="FS10" s="82" t="str">
        <f>'Целевые ориентиры'!EC11</f>
        <v/>
      </c>
    </row>
    <row r="11" spans="1:175" x14ac:dyDescent="0.25">
      <c r="A11" s="82">
        <f>список!A10</f>
        <v>9</v>
      </c>
      <c r="B11" s="82" t="str">
        <f>IF(список!B10="","",список!B10)</f>
        <v/>
      </c>
      <c r="C11" s="82">
        <f>список!C10</f>
        <v>0</v>
      </c>
      <c r="D11" s="82" t="str">
        <f>IF('Социально-коммуникативное разви'!AA13="","",IF('Социально-коммуникативное разви'!AA13=2,"сформирован",IF('Социально-коммуникативное разви'!AA13=0,"не сформирован", "в стадии формирования")))</f>
        <v/>
      </c>
      <c r="E11" s="82" t="str">
        <f>IF('Социально-коммуникативное разви'!AF13="","",IF('Социально-коммуникативное разви'!AF13=2,"сформирован",IF('Социально-коммуникативное разви'!AF13=0,"не сформирован", "в стадии формирования")))</f>
        <v/>
      </c>
      <c r="F11" s="82" t="str">
        <f>IF('Социально-коммуникативное разви'!AG13="","",IF('Социально-коммуникативное разви'!AG13=2,"сформирован",IF('Социально-коммуникативное разви'!AG13=0,"не сформирован", "в стадии формирования")))</f>
        <v/>
      </c>
      <c r="G11" s="82" t="str">
        <f>IF('Социально-коммуникативное разви'!AH13="","",IF('Социально-коммуникативное разви'!AH13=2,"сформирован",IF('Социально-коммуникативное разви'!AH13=0,"не сформирован", "в стадии формирования")))</f>
        <v/>
      </c>
      <c r="H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1" s="82" t="str">
        <f>IF('Социально-коммуникативное разви'!AJ13="","",IF('Социально-коммуникативное разви'!AJ13=2,"сформирован",IF('Социально-коммуникативное разви'!AJ13=0,"не сформирован", "в стадии формирования")))</f>
        <v/>
      </c>
      <c r="K11" s="82" t="str">
        <f>IF('Социально-коммуникативное разви'!AK13="","",IF('Социально-коммуникативное разви'!AK13=2,"сформирован",IF('Социально-коммуникативное разви'!AK13=0,"не сформирован", "в стадии формирования")))</f>
        <v/>
      </c>
      <c r="L11" s="82" t="e">
        <f>IF('Познавательное развитие'!#REF!="","",IF('Познавательное развитие'!#REF!=2,"сформирован",IF('Познавательное развитие'!#REF!=0,"не сформирован", "в стадии формирования")))</f>
        <v>#REF!</v>
      </c>
      <c r="M11" s="82" t="str">
        <f>IF('Познавательное развитие'!D13="","",IF('Познавательное развитие'!D13=2,"сформирован",IF('Познавательное развитие'!D13=0,"не сформирован", "в стадии формирования")))</f>
        <v/>
      </c>
      <c r="N11" s="82" t="e">
        <f>IF('Познавательное развитие'!#REF!="","",IF('Познавательное развитие'!#REF!=2,"сформирован",IF('Познавательное развитие'!#REF!=0,"не сформирован", "в стадии формирования")))</f>
        <v>#REF!</v>
      </c>
      <c r="O11" s="82" t="str">
        <f>IF('Познавательное развитие'!I13="","",IF('Познавательное развитие'!I13=2,"сформирован",IF('Познавательное развитие'!I13=0,"не сформирован", "в стадии формирования")))</f>
        <v/>
      </c>
      <c r="P11" s="82" t="str">
        <f>IF('Познавательное развитие'!M13="","",IF('Познавательное развитие'!M13=2,"сформирован",IF('Познавательное развитие'!M13=0,"не сформирован", "в стадии формирования")))</f>
        <v/>
      </c>
      <c r="Q11" s="82" t="str">
        <f>IF('Познавательное развитие'!N13="","",IF('Познавательное развитие'!N13=2,"сформирован",IF('Познавательное развитие'!N13=0,"не сформирован", "в стадии формирования")))</f>
        <v/>
      </c>
      <c r="R11" s="82" t="str">
        <f>IF('Познавательное развитие'!O13="","",IF('Познавательное развитие'!O13=2,"сформирован",IF('Познавательное развитие'!O13=0,"не сформирован", "в стадии формирования")))</f>
        <v/>
      </c>
      <c r="S11" s="82" t="str">
        <f>IF('Познавательное развитие'!P13="","",IF('Познавательное развитие'!P13=2,"сформирован",IF('Познавательное развитие'!P13=0,"не сформирован", "в стадии формирования")))</f>
        <v/>
      </c>
      <c r="T11" s="82" t="str">
        <f>IF('Познавательное развитие'!Q13="","",IF('Познавательное развитие'!Q13=2,"сформирован",IF('Познавательное развитие'!Q13=0,"не сформирован", "в стадии формирования")))</f>
        <v/>
      </c>
      <c r="U11" s="82" t="str">
        <f>IF('Познавательное развитие'!Y13="","",IF('Познавательное развитие'!Y13=2,"сформирован",IF('Познавательное развитие'!Y13=0,"не сформирован", "в стадии формирования")))</f>
        <v/>
      </c>
      <c r="V11" s="82" t="str">
        <f>IF('Художественно-эстетическое разв'!D13="","",IF('Художественно-эстетическое разв'!D13=2,"сформирован",IF('Художественно-эстетическое разв'!D13=0,"не сформирован", "в стадии формирования")))</f>
        <v/>
      </c>
      <c r="W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1" s="82" t="str">
        <f>IF('Художественно-эстетическое разв'!G13="","",IF('Художественно-эстетическое разв'!G13=2,"сформирован",IF('Художественно-эстетическое разв'!G13=0,"не сформирован", "в стадии формирования")))</f>
        <v/>
      </c>
      <c r="Y11" s="82" t="str">
        <f>IF('Художественно-эстетическое разв'!H13="","",IF('Художественно-эстетическое разв'!H13=2,"сформирован",IF('Художественно-эстетическое разв'!H13=0,"не сформирован", "в стадии формирования")))</f>
        <v/>
      </c>
      <c r="Z11" s="82" t="str">
        <f>IF('Художественно-эстетическое разв'!I13="","",IF('Художественно-эстетическое разв'!I13=2,"сформирован",IF('Художественно-эстетическое разв'!I13=0,"не сформирован", "в стадии формирования")))</f>
        <v/>
      </c>
      <c r="AA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1" s="82" t="str">
        <f>IF('Художественно-эстетическое разв'!L13="","",IF('Художественно-эстетическое разв'!L13=2,"сформирован",IF('Художественно-эстетическое разв'!L13=0,"не сформирован", "в стадии формирования")))</f>
        <v/>
      </c>
      <c r="AC11" s="82" t="str">
        <f>IF('Художественно-эстетическое разв'!M13="","",IF('Художественно-эстетическое разв'!M13=2,"сформирован",IF('Художественно-эстетическое разв'!M13=0,"не сформирован", "в стадии формирования")))</f>
        <v/>
      </c>
      <c r="AD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1" s="82" t="str">
        <f>IF('Художественно-эстетическое разв'!U13="","",IF('Художественно-эстетическое разв'!U13=2,"сформирован",IF('Художественно-эстетическое разв'!U13=0,"не сформирован", "в стадии формирования")))</f>
        <v/>
      </c>
      <c r="AG11" s="82" t="str">
        <f>IF('Физическое развитие'!W12="","",IF('Физическое развитие'!W12=2,"сформирован",IF('Физическое развитие'!W12=0,"не сформирован", "в стадии формирования")))</f>
        <v/>
      </c>
      <c r="AH11" s="214" t="str">
        <f>IF('Социально-коммуникативное разви'!AA13="","",IF('Социально-коммуникативное разви'!AF13="","",IF('Социально-коммуникативное разви'!AG13="","",IF('Социально-коммуникативное разви'!AH13="","",IF('Социально-коммуникативное разви'!#REF!="","",IF('Социально-коммуникативное разви'!#REF!="","",IF('Социально-коммуникативное разви'!AJ13="","",IF('Социально-коммуникативное разви'!AK13="","",IF('Познавательное развитие'!#REF!="","",IF('Познавательное развитие'!D13="","",IF('Познавательное развитие'!#REF!="","",IF('Познавательное развитие'!I13="","",IF('Познавательное развитие'!M13="","",IF('Познавательное развитие'!N13="","",IF('Познавательное развитие'!O13="","",IF('Познавательное развитие'!P13="","",IF('Познавательное развитие'!Q13="","",IF('Познавательное развитие'!Y13="","",IF('Художественно-эстетическое разв'!D13="","",IF('Художественно-эстетическое разв'!#REF!="","",IF('Художественно-эстетическое разв'!G13="","",IF('Художественно-эстетическое разв'!H13="","",IF('Художественно-эстетическое разв'!I13="","",IF('Художественно-эстетическое разв'!#REF!="","",IF('Художественно-эстетическое разв'!L13="","",IF('Художественно-эстетическое разв'!M13="","",IF('Художественно-эстетическое разв'!#REF!="","",IF('Художественно-эстетическое разв'!#REF!="","",IF('Художественно-эстетическое разв'!U13="","",IF('Физическое развитие'!#REF!="","",('Социально-коммуникативное разви'!AA13+'Социально-коммуникативное разви'!AF13+'Социально-коммуникативное разви'!AG13+'Социально-коммуникативное разви'!AH13+'Социально-коммуникативное разви'!#REF!+'Социально-коммуникативное разви'!#REF!+'Социально-коммуникативное разви'!AJ13+'Социально-коммуникативное разви'!AK13+'Познавательное развитие'!#REF!+'Познавательное развитие'!D13+'Познавательное развитие'!#REF!+'Познавательное развитие'!I13+'Познавательное развитие'!M13+'Познавательное развитие'!N13+'Познавательное развитие'!O13+'Познавательное развитие'!P13+'Познавательное развитие'!Q13+'Познавательное развитие'!Y13+'Художественно-эстетическое разв'!D13+'Художественно-эстетическое разв'!#REF!+'Художественно-эстетическое разв'!G13+'Художественно-эстетическое разв'!H13+'Художественно-эстетическое разв'!I13+'Художественно-эстетическое разв'!#REF!+'Художественно-эстетическое разв'!L13+'Художественно-эстетическое разв'!M13+'Художественно-эстетическое разв'!#REF!+'Художественно-эстетическое разв'!#REF!+'Художественно-эстетическое разв'!U13+'Физическое развитие'!#REF!)/30))))))))))))))))))))))))))))))</f>
        <v/>
      </c>
      <c r="AI11" s="82" t="str">
        <f>'Целевые ориентиры'!AA12</f>
        <v/>
      </c>
      <c r="AJ11" s="82" t="str">
        <f>IF('Социально-коммуникативное разви'!G13="","",IF('Социально-коммуникативное разви'!G13=2,"сформирован",IF('Социально-коммуникативное разви'!G13=0,"не сформирован", "в стадии формирования")))</f>
        <v/>
      </c>
      <c r="AK11" s="82" t="str">
        <f>IF('Социально-коммуникативное разви'!H13="","",IF('Социально-коммуникативное разви'!H13=2,"сформирован",IF('Социально-коммуникативное разви'!H13=0,"не сформирован", "в стадии формирования")))</f>
        <v/>
      </c>
      <c r="AL11" s="82" t="str">
        <f>IF('Социально-коммуникативное разви'!I13="","",IF('Социально-коммуникативное разви'!I13=2,"сформирован",IF('Социально-коммуникативное разви'!I13=0,"не сформирован", "в стадии формирования")))</f>
        <v/>
      </c>
      <c r="AM11" s="82" t="str">
        <f>IF('Социально-коммуникативное разви'!J13="","",IF('Социально-коммуникативное разви'!J13=2,"сформирован",IF('Социально-коммуникативное разви'!J13=0,"не сформирован", "в стадии формирования")))</f>
        <v/>
      </c>
      <c r="AN11" s="82" t="str">
        <f>IF('Социально-коммуникативное разви'!K13="","",IF('Социально-коммуникативное разви'!K13=2,"сформирован",IF('Социально-коммуникативное разви'!K13=0,"не сформирован", "в стадии формирования")))</f>
        <v/>
      </c>
      <c r="AO11" s="82" t="str">
        <f>IF('Социально-коммуникативное разви'!L13="","",IF('Социально-коммуникативное разви'!L13=2,"сформирован",IF('Социально-коммуникативное разви'!L13=0,"не сформирован", "в стадии формирования")))</f>
        <v/>
      </c>
      <c r="AP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1" s="82" t="str">
        <f>IF('Социально-коммуникативное разви'!X13="","",IF('Социально-коммуникативное разви'!X13=2,"сформирован",IF('Социально-коммуникативное разви'!X13=0,"не сформирован", "в стадии формирования")))</f>
        <v/>
      </c>
      <c r="AR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1" s="82" t="e">
        <f>IF('Познавательное развитие'!#REF!="","",IF('Познавательное развитие'!#REF!=2,"сформирован",IF('Познавательное развитие'!#REF!=0,"не сформирован", "в стадии формирования")))</f>
        <v>#REF!</v>
      </c>
      <c r="AT11" s="82" t="str">
        <f>IF('Познавательное развитие'!V13="","",IF('Познавательное развитие'!V13=2,"сформирован",IF('Познавательное развитие'!V13=0,"не сформирован", "в стадии формирования")))</f>
        <v/>
      </c>
      <c r="AU11" s="82" t="str">
        <f>IF('Художественно-эстетическое разв'!Z13="","",IF('Художественно-эстетическое разв'!Z13=2,"сформирован",IF('Художественно-эстетическое разв'!Z13=0,"не сформирован", "в стадии формирования")))</f>
        <v/>
      </c>
      <c r="AV11" s="82" t="str">
        <f>IF('Художественно-эстетическое разв'!AE13="","",IF('Художественно-эстетическое разв'!AE13=2,"сформирован",IF('Художественно-эстетическое разв'!AE13=0,"не сформирован", "в стадии формирования")))</f>
        <v/>
      </c>
      <c r="AW11" s="82" t="e">
        <f>IF('Физическое развитие'!#REF!="","",IF('Физическое развитие'!#REF!=2,"сформирован",IF('Физическое развитие'!#REF!=0,"не сформирован", "в стадии формирования")))</f>
        <v>#REF!</v>
      </c>
      <c r="AX11" s="82" t="e">
        <f>IF('Физическое развитие'!#REF!="","",IF('Физическое развитие'!#REF!=2,"сформирован",IF('Физическое развитие'!#REF!=0,"не сформирован", "в стадии формирования")))</f>
        <v>#REF!</v>
      </c>
      <c r="AY11" s="214" t="str">
        <f>IF('Социально-коммуникативное разви'!G13="","",IF('Социально-коммуникативное разви'!H13="","",IF('Социально-коммуникативное разви'!I13="","",IF('Социально-коммуникативное разви'!J13="","",IF('Социально-коммуникативное разви'!K13="","",IF('Социально-коммуникативное разви'!L13="","",IF('Социально-коммуникативное разви'!#REF!="","",IF('Социально-коммуникативное разви'!X13="","",IF('Социально-коммуникативное разви'!#REF!="","",IF('Познавательное развитие'!#REF!="","",IF('Познавательное развитие'!V13="","",IF('Художественно-эстетическое разв'!Z13="","",IF('Художественно-эстетическое разв'!AE13="","",IF('Физическое развитие'!#REF!="","",IF('Физическое развитие'!#REF!="","",('Социально-коммуникативное разви'!G13+'Социально-коммуникативное разви'!H13+'Социально-коммуникативное разви'!I13+'Социально-коммуникативное разви'!J13+'Социально-коммуникативное разви'!K13+'Социально-коммуникативное разви'!L13+'Социально-коммуникативное разви'!#REF!+'Социально-коммуникативное разви'!X13+'Социально-коммуникативное разви'!#REF!+'Познавательное развитие'!#REF!+'Познавательное развитие'!V13+'Художественно-эстетическое разв'!Z13+'Художественно-эстетическое разв'!AE13+'Физическое развитие'!#REF!+'Физическое развитие'!#REF!)/15)))))))))))))))</f>
        <v/>
      </c>
      <c r="AZ11" s="82" t="str">
        <f>'Целевые ориентиры'!AM12</f>
        <v/>
      </c>
      <c r="BA11" s="82" t="str">
        <f>IF('Социально-коммуникативное разви'!U13="","",IF('Социально-коммуникативное разви'!U13=2,"сформирован",IF('Социально-коммуникативное разви'!U13=0,"не сформирован", "в стадии формирования")))</f>
        <v/>
      </c>
      <c r="BB11" s="82" t="str">
        <f>IF('Социально-коммуникативное разви'!V13="","",IF('Социально-коммуникативное разви'!V13=2,"сформирован",IF('Социально-коммуникативное разви'!V13=0,"не сформирован", "в стадии формирования")))</f>
        <v/>
      </c>
      <c r="BC11" s="82" t="str">
        <f>IF('Социально-коммуникативное разви'!W13="","",IF('Социально-коммуникативное разви'!W13=2,"сформирован",IF('Социально-коммуникативное разви'!W13=0,"не сформирован", "в стадии формирования")))</f>
        <v/>
      </c>
      <c r="BD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1" s="82" t="str">
        <f>IF('Художественно-эстетическое разв'!AC13="","",IF('Художественно-эстетическое разв'!AC13=2,"сформирован",IF('Художественно-эстетическое разв'!AC13=0,"не сформирован", "в стадии формирования")))</f>
        <v/>
      </c>
      <c r="BG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1" s="82" t="str">
        <f>IF('Художественно-эстетическое разв'!AD13="","",IF('Художественно-эстетическое разв'!AD13=2,"сформирован",IF('Художественно-эстетическое разв'!AD13=0,"не сформирован", "в стадии формирования")))</f>
        <v/>
      </c>
      <c r="BI11" s="214" t="str">
        <f>IF('Социально-коммуникативное разви'!U13="","",IF('Социально-коммуникативное разви'!V13="","",IF('Социально-коммуникативное разви'!W13="","",IF('Художественно-эстетическое разв'!#REF!="","",IF('Художественно-эстетическое разв'!#REF!="","",IF('Художественно-эстетическое разв'!AC13="","",IF('Художественно-эстетическое разв'!#REF!="","",IF('Художественно-эстетическое разв'!AD13="","",('Социально-коммуникативное разви'!U13+'Социально-коммуникативное разви'!V13+'Социально-коммуникативное разви'!W13+'Художественно-эстетическое разв'!#REF!+'Художественно-эстетическое разв'!#REF!+'Художественно-эстетическое разв'!AC13+'Художественно-эстетическое разв'!#REF!+'Художественно-эстетическое разв'!AD13)/8))))))))</f>
        <v/>
      </c>
      <c r="BJ11" s="82" t="str">
        <f>'Целевые ориентиры'!AT12</f>
        <v/>
      </c>
      <c r="BK11" s="82" t="str">
        <f>IF('Речевое развитие'!D12="","",IF('Речевое развитие'!D12=2,"сформирован",IF('Речевое развитие'!D12=0,"не сформирован", "в стадии формирования")))</f>
        <v/>
      </c>
      <c r="BL11" s="82" t="e">
        <f>IF('Речевое развитие'!#REF!="","",IF('Речевое развитие'!#REF!=2,"сформирован",IF('Речевое развитие'!#REF!=0,"не сформирован", "в стадии формирования")))</f>
        <v>#REF!</v>
      </c>
      <c r="BM11" s="82" t="str">
        <f>IF('Речевое развитие'!E12="","",IF('Речевое развитие'!E12=2,"сформирован",IF('Речевое развитие'!E12=0,"не сформирован", "в стадии формирования")))</f>
        <v/>
      </c>
      <c r="BN11" s="82" t="str">
        <f>IF('Речевое развитие'!F12="","",IF('Речевое развитие'!F12=2,"сформирован",IF('Речевое развитие'!F12=0,"не сформирован", "в стадии формирования")))</f>
        <v/>
      </c>
      <c r="BO11" s="82" t="str">
        <f>IF('Речевое развитие'!G12="","",IF('Речевое развитие'!G12=2,"сформирован",IF('Речевое развитие'!G12=0,"не сформирован", "в стадии формирования")))</f>
        <v/>
      </c>
      <c r="BP11" s="82" t="str">
        <f>IF('Речевое развитие'!H12="","",IF('Речевое развитие'!H12=2,"сформирован",IF('Речевое развитие'!H12=0,"не сформирован", "в стадии формирования")))</f>
        <v/>
      </c>
      <c r="BQ11" s="82" t="e">
        <f>IF('Речевое развитие'!#REF!="","",IF('Речевое развитие'!#REF!=2,"сформирован",IF('Речевое развитие'!#REF!=0,"не сформирован", "в стадии формирования")))</f>
        <v>#REF!</v>
      </c>
      <c r="BR11" s="82" t="str">
        <f>IF('Речевое развитие'!I12="","",IF('Речевое развитие'!I12=2,"сформирован",IF('Речевое развитие'!I12=0,"не сформирован", "в стадии формирования")))</f>
        <v/>
      </c>
      <c r="BS11" s="82" t="str">
        <f>IF('Речевое развитие'!J12="","",IF('Речевое развитие'!J12=2,"сформирован",IF('Речевое развитие'!J12=0,"не сформирован", "в стадии формирования")))</f>
        <v/>
      </c>
      <c r="BT11" s="82" t="str">
        <f>IF('Речевое развитие'!K12="","",IF('Речевое развитие'!K12=2,"сформирован",IF('Речевое развитие'!K12=0,"не сформирован", "в стадии формирования")))</f>
        <v/>
      </c>
      <c r="BU11" s="82" t="str">
        <f>IF('Речевое развитие'!L12="","",IF('Речевое развитие'!L12=2,"сформирован",IF('Речевое развитие'!L12=0,"не сформирован", "в стадии формирования")))</f>
        <v/>
      </c>
      <c r="BV11" s="82" t="str">
        <f>IF('Речевое развитие'!M12="","",IF('Речевое развитие'!M12=2,"сформирован",IF('Речевое развитие'!M12=0,"не сформирован", "в стадии формирования")))</f>
        <v/>
      </c>
      <c r="BW11" s="82" t="str">
        <f>IF('Речевое развитие'!N12="","",IF('Речевое развитие'!N12=2,"сформирован",IF('Речевое развитие'!N12=0,"не сформирован", "в стадии формирования")))</f>
        <v/>
      </c>
      <c r="BX11" s="214" t="str">
        <f>IF('Речевое развитие'!D12="","",IF('Речевое развитие'!#REF!="","",IF('Речевое развитие'!E12="","",IF('Речевое развитие'!F12="","",IF('Речевое развитие'!G12="","",IF('Речевое развитие'!H12="","",IF('Речевое развитие'!#REF!="","",IF('Речевое развитие'!I12="","",IF('Речевое развитие'!J12="","",IF('Речевое развитие'!K12="","",IF('Речевое развитие'!L12="","",IF('Речевое развитие'!M12="","",IF('Речевое развитие'!N12="","",('Речевое развитие'!D12+'Речевое развитие'!#REF!+'Речевое развитие'!E12+'Речевое развитие'!F12+'Речевое развитие'!G12+'Речевое развитие'!H12+'Речевое развитие'!#REF!+'Речевое развитие'!I12+'Речевое развитие'!J12+'Речевое развитие'!K12+'Речевое развитие'!L12+'Речевое развитие'!M12+'Речевое развитие'!N12)/13)))))))))))))</f>
        <v/>
      </c>
      <c r="BY11" s="82" t="str">
        <f>'Целевые ориентиры'!BG12</f>
        <v/>
      </c>
      <c r="BZ11" s="82" t="str">
        <f>IF('Художественно-эстетическое разв'!Y13="","",IF('Художественно-эстетическое разв'!Y13=2,"сформирован",IF('Художественно-эстетическое разв'!Y13=0,"не сформирован", "в стадии формирования")))</f>
        <v/>
      </c>
      <c r="CA11" s="82" t="e">
        <f>IF('Физическое развитие'!#REF!="","",IF('Физическое развитие'!#REF!=2,"сформирован",IF('Физическое развитие'!#REF!=0,"не сформирован", "в стадии формирования")))</f>
        <v>#REF!</v>
      </c>
      <c r="CB11" s="82" t="e">
        <f>IF('Физическое развитие'!#REF!="","",IF('Физическое развитие'!#REF!=2,"сформирован",IF('Физическое развитие'!#REF!=0,"не сформирован", "в стадии формирования")))</f>
        <v>#REF!</v>
      </c>
      <c r="CC11" s="82" t="str">
        <f>IF('Физическое развитие'!D12="","",IF('Физическое развитие'!D12=2,"сформирован",IF('Физическое развитие'!D12=0,"не сформирован", "в стадии формирования")))</f>
        <v/>
      </c>
      <c r="CD11" s="82" t="str">
        <f>IF('Физическое развитие'!E12="","",IF('Физическое развитие'!E12=2,"сформирован",IF('Физическое развитие'!E12=0,"не сформирован", "в стадии формирования")))</f>
        <v/>
      </c>
      <c r="CE11" s="82" t="str">
        <f>IF('Физическое развитие'!F12="","",IF('Физическое развитие'!F12=2,"сформирован",IF('Физическое развитие'!F12=0,"не сформирован", "в стадии формирования")))</f>
        <v/>
      </c>
      <c r="CF11" s="82" t="str">
        <f>IF('Физическое развитие'!H12="","",IF('Физическое развитие'!H12=2,"сформирован",IF('Физическое развитие'!H12=0,"не сформирован", "в стадии формирования")))</f>
        <v/>
      </c>
      <c r="CG11" s="82" t="str">
        <f>IF('Физическое развитие'!I12="","",IF('Физическое развитие'!I12=2,"сформирован",IF('Физическое развитие'!I12=0,"не сформирован", "в стадии формирования")))</f>
        <v/>
      </c>
      <c r="CH11" s="82" t="str">
        <f>IF('Физическое развитие'!J12="","",IF('Физическое развитие'!J12=2,"сформирован",IF('Физическое развитие'!J12=0,"не сформирован", "в стадии формирования")))</f>
        <v/>
      </c>
      <c r="CI11" s="82" t="str">
        <f>IF('Физическое развитие'!L12="","",IF('Физическое развитие'!L12=2,"сформирован",IF('Физическое развитие'!L12=0,"не сформирован", "в стадии формирования")))</f>
        <v/>
      </c>
      <c r="CJ11" s="82" t="str">
        <f>IF('Физическое развитие'!M12="","",IF('Физическое развитие'!M12=2,"сформирован",IF('Физическое развитие'!M12=0,"не сформирован", "в стадии формирования")))</f>
        <v/>
      </c>
      <c r="CK11" s="82" t="e">
        <f>IF('Физическое развитие'!#REF!="","",IF('Физическое развитие'!#REF!=2,"сформирован",IF('Физическое развитие'!#REF!=0,"не сформирован", "в стадии формирования")))</f>
        <v>#REF!</v>
      </c>
      <c r="CL11" s="82" t="e">
        <f>IF('Физическое развитие'!#REF!="","",IF('Физическое развитие'!#REF!=2,"сформирован",IF('Физическое развитие'!#REF!=0,"не сформирован", "в стадии формирования")))</f>
        <v>#REF!</v>
      </c>
      <c r="CM11" s="82" t="e">
        <f>IF('Физическое развитие'!#REF!="","",IF('Физическое развитие'!#REF!=2,"сформирован",IF('Физическое развитие'!#REF!=0,"не сформирован", "в стадии формирования")))</f>
        <v>#REF!</v>
      </c>
      <c r="CN11" s="82" t="str">
        <f>IF('Физическое развитие'!N12="","",IF('Физическое развитие'!N12=2,"сформирован",IF('Физическое развитие'!N12=0,"не сформирован", "в стадии формирования")))</f>
        <v/>
      </c>
      <c r="CO11" s="82" t="str">
        <f>IF('Физическое развитие'!O12="","",IF('Физическое развитие'!O12=2,"сформирован",IF('Физическое развитие'!O12=0,"не сформирован", "в стадии формирования")))</f>
        <v/>
      </c>
      <c r="CP11" s="82" t="str">
        <f>IF('Физическое развитие'!P12="","",IF('Физическое развитие'!P12=2,"сформирован",IF('Физическое развитие'!P12=0,"не сформирован", "в стадии формирования")))</f>
        <v/>
      </c>
      <c r="CQ11" s="82" t="str">
        <f>IF('Физическое развитие'!Q12="","",IF('Физическое развитие'!Q12=2,"сформирован",IF('Физическое развитие'!Q12=0,"не сформирован", "в стадии формирования")))</f>
        <v/>
      </c>
      <c r="CR11" s="214" t="str">
        <f>IF('Художественно-эстетическое разв'!Y13="","",IF('Физическое развитие'!#REF!="","",IF('Физическое развитие'!#REF!="","",IF('Физическое развитие'!D12="","",IF('Физическое развитие'!E12="","",IF('Физическое развитие'!F12="","",IF('Физическое развитие'!H12="","",IF('Физическое развитие'!I12="","",IF('Физическое развитие'!J12="","",IF('Физическое развитие'!L12="","",IF('Физическое развитие'!M12="","",IF('Физическое развитие'!#REF!="","",IF('Физическое развитие'!#REF!="","",IF('Физическое развитие'!#REF!="","",IF('Физическое развитие'!N12="","",IF('Физическое развитие'!O12="","",IF('Физическое развитие'!P12="","",IF('Физическое развитие'!Q12="","",('Художественно-эстетическое разв'!Y13+'Физическое развитие'!#REF!+'Физическое развитие'!#REF!+'Физическое развитие'!D12+'Физическое развитие'!E12+'Физическое развитие'!F12+'Физическое развитие'!H12+'Физическое развитие'!I12+'Физическое развитие'!J12+'Физическое развитие'!L12+'Физическое развитие'!M12+'Физическое развитие'!#REF!+'Физическое развитие'!#REF!+'Физическое развитие'!#REF!+'Физическое развитие'!N12+'Физическое развитие'!O12+'Физическое развитие'!P12+'Физическое развитие'!Q12)/18))))))))))))))))))</f>
        <v/>
      </c>
      <c r="CS11" s="82" t="str">
        <f>'Целевые ориентиры'!BW12</f>
        <v/>
      </c>
      <c r="CT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1" s="82" t="str">
        <f>IF('Социально-коммуникативное разви'!M13="","",IF('Социально-коммуникативное разви'!M13=2,"сформирован",IF('Социально-коммуникативное разви'!M13=0,"не сформирован", "в стадии формирования")))</f>
        <v/>
      </c>
      <c r="CV11" s="82" t="str">
        <f>IF('Социально-коммуникативное разви'!N13="","",IF('Социально-коммуникативное разви'!N13=2,"сформирован",IF('Социально-коммуникативное разви'!N13=0,"не сформирован", "в стадии формирования")))</f>
        <v/>
      </c>
      <c r="CW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1" s="82" t="str">
        <f>IF('Социально-коммуникативное разви'!AI13="","",IF('Социально-коммуникативное разви'!AI13=2,"сформирован",IF('Социально-коммуникативное разви'!AI13=0,"не сформирован", "в стадии формирования")))</f>
        <v/>
      </c>
      <c r="CY11" s="82" t="str">
        <f>IF('Социально-коммуникативное разви'!AN13="","",IF('Социально-коммуникативное разви'!AN13=2,"сформирован",IF('Социально-коммуникативное разви'!AN13=0,"не сформирован", "в стадии формирования")))</f>
        <v/>
      </c>
      <c r="CZ11" s="82" t="str">
        <f>IF('Социально-коммуникативное разви'!AO13="","",IF('Социально-коммуникативное разви'!AO13=2,"сформирован",IF('Социально-коммуникативное разви'!AO13=0,"не сформирован", "в стадии формирования")))</f>
        <v/>
      </c>
      <c r="DA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1" s="82" t="str">
        <f>IF('Социально-коммуникативное разви'!AP13="","",IF('Социально-коммуникативное разви'!AP13=2,"сформирован",IF('Социально-коммуникативное разви'!AP13=0,"не сформирован", "в стадии формирования")))</f>
        <v/>
      </c>
      <c r="DC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1" s="82" t="str">
        <f>IF('Социально-коммуникативное разви'!AQ13="","",IF('Социально-коммуникативное разви'!AQ13=2,"сформирован",IF('Социально-коммуникативное разви'!AQ13=0,"не сформирован", "в стадии формирования")))</f>
        <v/>
      </c>
      <c r="DE11" s="82" t="str">
        <f>IF('Социально-коммуникативное разви'!AR13="","",IF('Социально-коммуникативное разви'!AR13=2,"сформирован",IF('Социально-коммуникативное разви'!AR13=0,"не сформирован", "в стадии формирования")))</f>
        <v/>
      </c>
      <c r="DF11" s="82" t="str">
        <f>IF('Социально-коммуникативное разви'!AS13="","",IF('Социально-коммуникативное разви'!AS13=2,"сформирован",IF('Социально-коммуникативное разви'!AS13=0,"не сформирован", "в стадии формирования")))</f>
        <v/>
      </c>
      <c r="DG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1" s="82" t="str">
        <f>IF('Социально-коммуникативное разви'!AT13="","",IF('Социально-коммуникативное разви'!AT13=2,"сформирован",IF('Социально-коммуникативное разви'!AT13=0,"не сформирован", "в стадии формирования")))</f>
        <v/>
      </c>
      <c r="DI11" s="82" t="str">
        <f>IF('Социально-коммуникативное разви'!AV13="","",IF('Социально-коммуникативное разви'!AV13=2,"сформирован",IF('Социально-коммуникативное разви'!AV13=0,"не сформирован", "в стадии формирования")))</f>
        <v/>
      </c>
      <c r="DJ11" s="82" t="str">
        <f>IF('Социально-коммуникативное разви'!AW13="","",IF('Социально-коммуникативное разви'!AW13=2,"сформирован",IF('Социально-коммуникативное разви'!AW13=0,"не сформирован", "в стадии формирования")))</f>
        <v/>
      </c>
      <c r="DK11" s="82" t="str">
        <f>IF('Социально-коммуникативное разви'!AX13="","",IF('Социально-коммуникативное разви'!AX13=2,"сформирован",IF('Социально-коммуникативное разви'!AX13=0,"не сформирован", "в стадии формирования")))</f>
        <v/>
      </c>
      <c r="DL11" s="82" t="str">
        <f>IF('Социально-коммуникативное разви'!AY13="","",IF('Социально-коммуникативное разви'!AY13=2,"сформирован",IF('Социально-коммуникативное разви'!AY13=0,"не сформирован", "в стадии формирования")))</f>
        <v/>
      </c>
      <c r="DM11" s="82" t="str">
        <f>IF('Физическое развитие'!K12="","",IF('Физическое развитие'!K12=2,"сформирован",IF('Физическое развитие'!K12=0,"не сформирован", "в стадии формирования")))</f>
        <v/>
      </c>
      <c r="DN11" s="82" t="e">
        <f>IF('Физическое развитие'!#REF!="","",IF('Физическое развитие'!#REF!=2,"сформирован",IF('Физическое развитие'!#REF!=0,"не сформирован", "в стадии формирования")))</f>
        <v>#REF!</v>
      </c>
      <c r="DO11" s="214" t="e">
        <f>IF('Социально-коммуникативное разви'!#REF!="","",IF('Социально-коммуникативное разви'!M13="","",IF('Социально-коммуникативное разви'!N13="","",IF('Социально-коммуникативное разви'!#REF!="","",IF('Социально-коммуникативное разви'!AI13="","",IF('Социально-коммуникативное разви'!AN13="","",IF('Социально-коммуникативное разви'!AO13="","",IF('Социально-коммуникативное разви'!#REF!="","",IF('Социально-коммуникативное разви'!AP13="","",IF('Социально-коммуникативное разви'!#REF!="","",IF('Социально-коммуникативное разви'!AQ13="","",IF('Социально-коммуникативное разви'!AR13="","",IF('Социально-коммуникативное разви'!AS13="","",IF('Социально-коммуникативное разви'!#REF!="","",IF('Социально-коммуникативное разви'!AT13="","",IF('Социально-коммуникативное разви'!AV13="","",IF('Социально-коммуникативное разви'!AW13="","",IF('Социально-коммуникативное разви'!AX13="","",IF('Социально-коммуникативное разви'!AY13="","",IF('Физическое развитие'!K12="","",IF('Физическое развитие'!#REF!="","",('Социально-коммуникативное разви'!#REF!+'Социально-коммуникативное разви'!M13+'Социально-коммуникативное разви'!N13+'Социально-коммуникативное разви'!#REF!+'Социально-коммуникативное разви'!AI13+'Социально-коммуникативное разви'!AN13+'Социально-коммуникативное разви'!AO13+'Социально-коммуникативное разви'!#REF!+'Социально-коммуникативное разви'!AP13+'Социально-коммуникативное разви'!#REF!+'Социально-коммуникативное разви'!AQ13+'Социально-коммуникативное разви'!AR13+'Социально-коммуникативное разви'!AS13+'Социально-коммуникативное разви'!#REF!+'Социально-коммуникативное разви'!AT13+'Социально-коммуникативное разви'!AV13+'Социально-коммуникативное разви'!AW13+'Социально-коммуникативное разви'!AX13+'Социально-коммуникативное разви'!AY13+'Физическое развитие'!K12+'Физическое развитие'!#REF!)/21)))))))))))))))))))))</f>
        <v>#REF!</v>
      </c>
      <c r="DP11" s="82" t="str">
        <f>'Целевые ориентиры'!CN12</f>
        <v/>
      </c>
      <c r="DQ11" s="82" t="str">
        <f>IF('Социально-коммуникативное разви'!D13="","",IF('Социально-коммуникативное разви'!D13=2,"сформирован",IF('Социально-коммуникативное разви'!D13=0,"не сформирован", "в стадии формирования")))</f>
        <v/>
      </c>
      <c r="DR11" s="82" t="str">
        <f>IF('Социально-коммуникативное разви'!E13="","",IF('Социально-коммуникативное разви'!E13=2,"сформирован",IF('Социально-коммуникативное разви'!E13=0,"не сформирован", "в стадии формирования")))</f>
        <v/>
      </c>
      <c r="DS11" s="82" t="str">
        <f>IF('Социально-коммуникативное разви'!F13="","",IF('Социально-коммуникативное разви'!F13=2,"сформирован",IF('Социально-коммуникативное разви'!F13=0,"не сформирован", "в стадии формирования")))</f>
        <v/>
      </c>
      <c r="DT11" s="82" t="str">
        <f>IF('Социально-коммуникативное разви'!G13="","",IF('Социально-коммуникативное разви'!G13=2,"сформирован",IF('Социально-коммуникативное разви'!G13=0,"не сформирован", "в стадии формирования")))</f>
        <v/>
      </c>
      <c r="DU11" s="82" t="str">
        <f>IF('Социально-коммуникативное разви'!Q13="","",IF('Социально-коммуникативное разви'!Q13=2,"сформирован",IF('Социально-коммуникативное разви'!Q13=0,"не сформирован", "в стадии формирования")))</f>
        <v/>
      </c>
      <c r="DV11" s="82" t="str">
        <f>IF('Социально-коммуникативное разви'!R13="","",IF('Социально-коммуникативное разви'!R13=2,"сформирован",IF('Социально-коммуникативное разви'!R13=0,"не сформирован", "в стадии формирования")))</f>
        <v/>
      </c>
      <c r="DW11" s="82" t="str">
        <f>IF('Социально-коммуникативное разви'!S13="","",IF('Социально-коммуникативное разви'!S13=2,"сформирован",IF('Социально-коммуникативное разви'!S13=0,"не сформирован", "в стадии формирования")))</f>
        <v/>
      </c>
      <c r="DX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1" s="82" t="str">
        <f>IF('Социально-коммуникативное разви'!T13="","",IF('Социально-коммуникативное разви'!T13=2,"сформирован",IF('Социально-коммуникативное разви'!T13=0,"не сформирован", "в стадии формирования")))</f>
        <v/>
      </c>
      <c r="EB11" s="82" t="str">
        <f>IF('Социально-коммуникативное разви'!Y13="","",IF('Социально-коммуникативное разви'!Y13=2,"сформирован",IF('Социально-коммуникативное разви'!Y13=0,"не сформирован", "в стадии формирования")))</f>
        <v/>
      </c>
      <c r="EC11" s="82" t="str">
        <f>IF('Социально-коммуникативное разви'!Z13="","",IF('Социально-коммуникативное разви'!Z13=2,"сформирован",IF('Социально-коммуникативное разви'!Z13=0,"не сформирован", "в стадии формирования")))</f>
        <v/>
      </c>
      <c r="ED11" s="82" t="str">
        <f>IF('Социально-коммуникативное разви'!AU13="","",IF('Социально-коммуникативное разви'!AU13=2,"сформирован",IF('Социально-коммуникативное разви'!AU13=0,"не сформирован", "в стадии формирования")))</f>
        <v/>
      </c>
      <c r="EE1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1" s="82" t="str">
        <f>IF('Социально-коммуникативное разви'!AZ13="","",IF('Социально-коммуникативное разви'!AZ13=2,"сформирован",IF('Социально-коммуникативное разви'!AZ13=0,"не сформирован", "в стадии формирования")))</f>
        <v/>
      </c>
      <c r="EG11" s="82" t="str">
        <f>IF('Социально-коммуникативное разви'!BA13="","",IF('Социально-коммуникативное разви'!BA13=2,"сформирован",IF('Социально-коммуникативное разви'!BA13=0,"не сформирован", "в стадии формирования")))</f>
        <v/>
      </c>
      <c r="EH11" s="82" t="str">
        <f>IF('Социально-коммуникативное разви'!BB13="","",IF('Социально-коммуникативное разви'!BB13=2,"сформирован",IF('Социально-коммуникативное разви'!BB13=0,"не сформирован", "в стадии формирования")))</f>
        <v/>
      </c>
      <c r="EI11" s="82" t="str">
        <f>IF('Познавательное развитие'!G13="","",IF('Познавательное развитие'!G13=2,"сформирован",IF('Познавательное развитие'!G13=0,"не сформирован", "в стадии формирования")))</f>
        <v/>
      </c>
      <c r="EJ11" s="82" t="e">
        <f>IF('Познавательное развитие'!#REF!="","",IF('Познавательное развитие'!#REF!=2,"сформирован",IF('Познавательное развитие'!#REF!=0,"не сформирован", "в стадии формирования")))</f>
        <v>#REF!</v>
      </c>
      <c r="EK11" s="82" t="str">
        <f>IF('Познавательное развитие'!H13="","",IF('Познавательное развитие'!H13=2,"сформирован",IF('Познавательное развитие'!H13=0,"не сформирован", "в стадии формирования")))</f>
        <v/>
      </c>
      <c r="EL11" s="82" t="e">
        <f>IF('Познавательное развитие'!#REF!="","",IF('Познавательное развитие'!#REF!=2,"сформирован",IF('Познавательное развитие'!#REF!=0,"не сформирован", "в стадии формирования")))</f>
        <v>#REF!</v>
      </c>
      <c r="EM11" s="82" t="str">
        <f>IF('Познавательное развитие'!T13="","",IF('Познавательное развитие'!T13=2,"сформирован",IF('Познавательное развитие'!T13=0,"не сформирован", "в стадии формирования")))</f>
        <v/>
      </c>
      <c r="EN11" s="82" t="e">
        <f>IF('Познавательное развитие'!#REF!="","",IF('Познавательное развитие'!#REF!=2,"сформирован",IF('Познавательное развитие'!#REF!=0,"не сформирован", "в стадии формирования")))</f>
        <v>#REF!</v>
      </c>
      <c r="EO11" s="82" t="str">
        <f>IF('Познавательное развитие'!U13="","",IF('Познавательное развитие'!U13=2,"сформирован",IF('Познавательное развитие'!U13=0,"не сформирован", "в стадии формирования")))</f>
        <v/>
      </c>
      <c r="EP11" s="82" t="str">
        <f>IF('Познавательное развитие'!W13="","",IF('Познавательное развитие'!W13=2,"сформирован",IF('Познавательное развитие'!W13=0,"не сформирован", "в стадии формирования")))</f>
        <v/>
      </c>
      <c r="EQ11" s="82" t="str">
        <f>IF('Познавательное развитие'!X13="","",IF('Познавательное развитие'!X13=2,"сформирован",IF('Познавательное развитие'!X13=0,"не сформирован", "в стадии формирования")))</f>
        <v/>
      </c>
      <c r="ER11" s="82" t="str">
        <f>IF('Познавательное развитие'!AB13="","",IF('Познавательное развитие'!AB13=2,"сформирован",IF('Познавательное развитие'!AB13=0,"не сформирован", "в стадии формирования")))</f>
        <v/>
      </c>
      <c r="ES11" s="82" t="str">
        <f>IF('Познавательное развитие'!AC13="","",IF('Познавательное развитие'!AC13=2,"сформирован",IF('Познавательное развитие'!AC13=0,"не сформирован", "в стадии формирования")))</f>
        <v/>
      </c>
      <c r="ET11" s="82" t="str">
        <f>IF('Познавательное развитие'!AD13="","",IF('Познавательное развитие'!AD13=2,"сформирован",IF('Познавательное развитие'!AD13=0,"не сформирован", "в стадии формирования")))</f>
        <v/>
      </c>
      <c r="EU11" s="82" t="str">
        <f>IF('Познавательное развитие'!AE13="","",IF('Познавательное развитие'!AE13=2,"сформирован",IF('Познавательное развитие'!AE13=0,"не сформирован", "в стадии формирования")))</f>
        <v/>
      </c>
      <c r="EV11" s="82" t="str">
        <f>IF('Познавательное развитие'!AF13="","",IF('Познавательное развитие'!AF13=2,"сформирован",IF('Познавательное развитие'!AF13=0,"не сформирован", "в стадии формирования")))</f>
        <v/>
      </c>
      <c r="EW11" s="82" t="e">
        <f>IF('Познавательное развитие'!#REF!="","",IF('Познавательное развитие'!#REF!=2,"сформирован",IF('Познавательное развитие'!#REF!=0,"не сформирован", "в стадии формирования")))</f>
        <v>#REF!</v>
      </c>
      <c r="EX11" s="82" t="str">
        <f>IF('Познавательное развитие'!AG13="","",IF('Познавательное развитие'!AG13=2,"сформирован",IF('Познавательное развитие'!AG13=0,"не сформирован", "в стадии формирования")))</f>
        <v/>
      </c>
      <c r="EY11" s="82" t="str">
        <f>IF('Познавательное развитие'!AH13="","",IF('Познавательное развитие'!AH13=2,"сформирован",IF('Познавательное развитие'!AH13=0,"не сформирован", "в стадии формирования")))</f>
        <v/>
      </c>
      <c r="EZ11" s="82" t="e">
        <f>IF('Познавательное развитие'!#REF!="","",IF('Познавательное развитие'!#REF!=2,"сформирован",IF('Познавательное развитие'!#REF!=0,"не сформирован", "в стадии формирования")))</f>
        <v>#REF!</v>
      </c>
      <c r="FA11" s="82" t="str">
        <f>IF('Познавательное развитие'!AI13="","",IF('Познавательное развитие'!AI13=2,"сформирован",IF('Познавательное развитие'!AI13=0,"не сформирован", "в стадии формирования")))</f>
        <v/>
      </c>
      <c r="FB11" s="82" t="str">
        <f>IF('Познавательное развитие'!AJ13="","",IF('Познавательное развитие'!AJ13=2,"сформирован",IF('Познавательное развитие'!AJ13=0,"не сформирован", "в стадии формирования")))</f>
        <v/>
      </c>
      <c r="FC11" s="82" t="str">
        <f>IF('Познавательное развитие'!AK13="","",IF('Познавательное развитие'!AK13=2,"сформирован",IF('Познавательное развитие'!AK13=0,"не сформирован", "в стадии формирования")))</f>
        <v/>
      </c>
      <c r="FD11" s="82" t="str">
        <f>IF('Познавательное развитие'!AL13="","",IF('Познавательное развитие'!AL13=2,"сформирован",IF('Познавательное развитие'!AL13=0,"не сформирован", "в стадии формирования")))</f>
        <v/>
      </c>
      <c r="FE11" s="82" t="str">
        <f>IF('Речевое развитие'!Q12="","",IF('Речевое развитие'!Q12=2,"сформирован",IF('Речевое развитие'!Q12=0,"не сформирован", "в стадии формирования")))</f>
        <v/>
      </c>
      <c r="FF11" s="82" t="str">
        <f>IF('Речевое развитие'!R12="","",IF('Речевое развитие'!R12=2,"сформирован",IF('Речевое развитие'!R12=0,"не сформирован", "в стадии формирования")))</f>
        <v/>
      </c>
      <c r="FG11" s="82" t="str">
        <f>IF('Речевое развитие'!S12="","",IF('Речевое развитие'!S12=2,"сформирован",IF('Речевое развитие'!S12=0,"не сформирован", "в стадии формирования")))</f>
        <v/>
      </c>
      <c r="FH11" s="82" t="str">
        <f>IF('Речевое развитие'!T12="","",IF('Речевое развитие'!T12=2,"сформирован",IF('Речевое развитие'!T12=0,"не сформирован", "в стадии формирования")))</f>
        <v/>
      </c>
      <c r="FI11" s="82" t="str">
        <f>IF('Речевое развитие'!U12="","",IF('Речевое развитие'!U12=2,"сформирован",IF('Речевое развитие'!U12=0,"не сформирован", "в стадии формирования")))</f>
        <v/>
      </c>
      <c r="FJ11" s="82" t="e">
        <f>IF('Речевое развитие'!#REF!="","",IF('Речевое развитие'!#REF!=2,"сформирован",IF('Речевое развитие'!#REF!=0,"не сформирован", "в стадии формирования")))</f>
        <v>#REF!</v>
      </c>
      <c r="FK11" s="82" t="str">
        <f>IF('Художественно-эстетическое разв'!S13="","",IF('Художественно-эстетическое разв'!S13=2,"сформирован",IF('Художественно-эстетическое разв'!S13=0,"не сформирован", "в стадии формирования")))</f>
        <v/>
      </c>
      <c r="FL11" s="82" t="str">
        <f>IF('Художественно-эстетическое разв'!T13="","",IF('Художественно-эстетическое разв'!T13=2,"сформирован",IF('Художественно-эстетическое разв'!T13=0,"не сформирован", "в стадии формирования")))</f>
        <v/>
      </c>
      <c r="FM1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1" s="82" t="str">
        <f>IF('Физическое развитие'!T12="","",IF('Физическое развитие'!T12=2,"сформирован",IF('Физическое развитие'!T12=0,"не сформирован", "в стадии формирования")))</f>
        <v/>
      </c>
      <c r="FO11" s="82" t="str">
        <f>IF('Физическое развитие'!U12="","",IF('Физическое развитие'!U12=2,"сформирован",IF('Физическое развитие'!U12=0,"не сформирован", "в стадии формирования")))</f>
        <v/>
      </c>
      <c r="FP11" s="82" t="str">
        <f>IF('Физическое развитие'!V12="","",IF('Физическое развитие'!V12=2,"сформирован",IF('Физическое развитие'!V12=0,"не сформирован", "в стадии формирования")))</f>
        <v/>
      </c>
      <c r="FQ11" s="82" t="e">
        <f>IF('Физическое развитие'!#REF!="","",IF('Физическое развитие'!#REF!=2,"сформирован",IF('Физическое развитие'!#REF!=0,"не сформирован", "в стадии формирования")))</f>
        <v>#REF!</v>
      </c>
      <c r="FR11" s="214" t="str">
        <f>IF('Социально-коммуникативное разви'!D13="","",IF('Социально-коммуникативное разви'!E13="","",IF('Социально-коммуникативное разви'!F13="","",IF('Социально-коммуникативное разви'!G13="","",IF('Социально-коммуникативное разви'!Q13="","",IF('Социально-коммуникативное разви'!R13="","",IF('Социально-коммуникативное разви'!S13="","",IF('Социально-коммуникативное разви'!#REF!="","",IF('Социально-коммуникативное разви'!#REF!="","",IF('Социально-коммуникативное разви'!#REF!="","",IF('Социально-коммуникативное разви'!T13="","",IF('Социально-коммуникативное разви'!Y13="","",IF('Социально-коммуникативное разви'!Z13="","",IF('Социально-коммуникативное разви'!AU13="","",IF('Социально-коммуникативное разви'!#REF!="","",IF('Социально-коммуникативное разви'!AZ13="","",IF('Социально-коммуникативное разви'!BA13="","",IF('Социально-коммуникативное разви'!BB13="","",IF('Познавательное развитие'!G13="","",IF('Познавательное развитие'!#REF!="","",IF('Познавательное развитие'!H13="","",IF('Познавательное развитие'!#REF!="","",IF('Познавательное развитие'!T13="","",IF('Познавательное развитие'!#REF!="","",IF('Познавательное развитие'!U13="","",IF('Познавательное развитие'!W13="","",IF('Познавательное развитие'!X13="","",IF('Познавательное развитие'!AB13="","",IF('Познавательное развитие'!AC13="","",IF('Познавательное развитие'!AD13="","",IF('Познавательное развитие'!AE13="","",IF('Познавательное развитие'!AF13="","",IF('Познавательное развитие'!#REF!="","",IF('Познавательное развитие'!AG13="","",IF('Познавательное развитие'!AH13="","",IF('Познавательное развитие'!#REF!="","",IF('Познавательное развитие'!AI13="","",IF('Познавательное развитие'!AJ13="","",IF('Познавательное развитие'!AK13="","",IF('Познавательное развитие'!AL13="","",IF('Речевое развитие'!Q12="","",IF('Речевое развитие'!R12="","",IF('Речевое развитие'!S12="","",IF('Речевое развитие'!T12="","",IF('Речевое развитие'!U12="","",IF('Речевое развитие'!#REF!="","",IF('Художественно-эстетическое разв'!S13="","",IF('Художественно-эстетическое разв'!T13="","",IF('Художественно-эстетическое разв'!#REF!="","",IF('Физическое развитие'!T12="","",IF('Физическое развитие'!U12="","",IF('Физическое развитие'!V12="","",IF('Физическое развитие'!#REF!="","",('Социально-коммуникативное разви'!D13+'Социально-коммуникативное разви'!E13+'Социально-коммуникативное разви'!F13+'Социально-коммуникативное разви'!G13+'Социально-коммуникативное разви'!Q13+'Социально-коммуникативное разви'!R13+'Социально-коммуникативное разви'!S13+'Социально-коммуникативное разви'!#REF!+'Социально-коммуникативное разви'!#REF!+'Социально-коммуникативное разви'!#REF!+'Социально-коммуникативное разви'!T13+'Социально-коммуникативное разви'!Y13+'Социально-коммуникативное разви'!Z13+'Социально-коммуникативное разви'!AU13+'Социально-коммуникативное разви'!#REF!+'Социально-коммуникативное разви'!AZ13+'Социально-коммуникативное разви'!BA13+'Социально-коммуникативное разви'!BB13+'Познавательное развитие'!G13+'Познавательное развитие'!#REF!+'Познавательное развитие'!H13+'Познавательное развитие'!#REF!+'Познавательное развитие'!T13+'Познавательное развитие'!#REF!+'Познавательное развитие'!U13+'Познавательное развитие'!W13+'Познавательное развитие'!X13+'Познавательное развитие'!AB13+'Познавательное развитие'!AC13+'Познавательное развитие'!AD13+'Познавательное развитие'!AE13+'Познавательное развитие'!AF13+'Познавательное развитие'!#REF!+'Познавательное развитие'!AG13+'Познавательное развитие'!AH13+'Познавательное развитие'!#REF!+'Познавательное развитие'!AI13+'Познавательное развитие'!AJ13+'Познавательное развитие'!AK13+'Познавательное развитие'!AL13+'Речевое развитие'!Q12+'Речевое развитие'!R12+'Речевое развитие'!S12+'Речевое развитие'!T12+'Речевое развитие'!U12+'Речевое развитие'!#REF!+'Художественно-эстетическое разв'!S13+'Художественно-эстетическое разв'!T13+'Художественно-эстетическое разв'!#REF!+'Физическое развитие'!T12+'Физическое развитие'!U12+'Физическое развитие'!V12+'Физическое развитие'!#REF!)/53)))))))))))))))))))))))))))))))))))))))))))))))))))))</f>
        <v/>
      </c>
      <c r="FS11" s="82" t="str">
        <f>'Целевые ориентиры'!EC12</f>
        <v/>
      </c>
    </row>
    <row r="12" spans="1:175" x14ac:dyDescent="0.25">
      <c r="A12" s="82">
        <f>список!A11</f>
        <v>10</v>
      </c>
      <c r="B12" s="82" t="str">
        <f>IF(список!B11="","",список!B11)</f>
        <v/>
      </c>
      <c r="C12" s="82">
        <f>список!C11</f>
        <v>0</v>
      </c>
      <c r="D12" s="82" t="str">
        <f>IF('Социально-коммуникативное разви'!AA14="","",IF('Социально-коммуникативное разви'!AA14=2,"сформирован",IF('Социально-коммуникативное разви'!AA14=0,"не сформирован", "в стадии формирования")))</f>
        <v/>
      </c>
      <c r="E12" s="82" t="str">
        <f>IF('Социально-коммуникативное разви'!AF14="","",IF('Социально-коммуникативное разви'!AF14=2,"сформирован",IF('Социально-коммуникативное разви'!AF14=0,"не сформирован", "в стадии формирования")))</f>
        <v/>
      </c>
      <c r="F12" s="82" t="str">
        <f>IF('Социально-коммуникативное разви'!AG14="","",IF('Социально-коммуникативное разви'!AG14=2,"сформирован",IF('Социально-коммуникативное разви'!AG14=0,"не сформирован", "в стадии формирования")))</f>
        <v/>
      </c>
      <c r="G12" s="82" t="str">
        <f>IF('Социально-коммуникативное разви'!AH14="","",IF('Социально-коммуникативное разви'!AH14=2,"сформирован",IF('Социально-коммуникативное разви'!AH14=0,"не сформирован", "в стадии формирования")))</f>
        <v/>
      </c>
      <c r="H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2" s="82" t="str">
        <f>IF('Социально-коммуникативное разви'!AJ14="","",IF('Социально-коммуникативное разви'!AJ14=2,"сформирован",IF('Социально-коммуникативное разви'!AJ14=0,"не сформирован", "в стадии формирования")))</f>
        <v/>
      </c>
      <c r="K12" s="82" t="str">
        <f>IF('Социально-коммуникативное разви'!AK14="","",IF('Социально-коммуникативное разви'!AK14=2,"сформирован",IF('Социально-коммуникативное разви'!AK14=0,"не сформирован", "в стадии формирования")))</f>
        <v/>
      </c>
      <c r="L12" s="82" t="e">
        <f>IF('Познавательное развитие'!#REF!="","",IF('Познавательное развитие'!#REF!=2,"сформирован",IF('Познавательное развитие'!#REF!=0,"не сформирован", "в стадии формирования")))</f>
        <v>#REF!</v>
      </c>
      <c r="M12" s="82" t="str">
        <f>IF('Познавательное развитие'!D14="","",IF('Познавательное развитие'!D14=2,"сформирован",IF('Познавательное развитие'!D14=0,"не сформирован", "в стадии формирования")))</f>
        <v/>
      </c>
      <c r="N12" s="82" t="e">
        <f>IF('Познавательное развитие'!#REF!="","",IF('Познавательное развитие'!#REF!=2,"сформирован",IF('Познавательное развитие'!#REF!=0,"не сформирован", "в стадии формирования")))</f>
        <v>#REF!</v>
      </c>
      <c r="O12" s="82" t="str">
        <f>IF('Познавательное развитие'!I14="","",IF('Познавательное развитие'!I14=2,"сформирован",IF('Познавательное развитие'!I14=0,"не сформирован", "в стадии формирования")))</f>
        <v/>
      </c>
      <c r="P12" s="82" t="str">
        <f>IF('Познавательное развитие'!M14="","",IF('Познавательное развитие'!M14=2,"сформирован",IF('Познавательное развитие'!M14=0,"не сформирован", "в стадии формирования")))</f>
        <v/>
      </c>
      <c r="Q12" s="82" t="str">
        <f>IF('Познавательное развитие'!N14="","",IF('Познавательное развитие'!N14=2,"сформирован",IF('Познавательное развитие'!N14=0,"не сформирован", "в стадии формирования")))</f>
        <v/>
      </c>
      <c r="R12" s="82" t="str">
        <f>IF('Познавательное развитие'!O14="","",IF('Познавательное развитие'!O14=2,"сформирован",IF('Познавательное развитие'!O14=0,"не сформирован", "в стадии формирования")))</f>
        <v/>
      </c>
      <c r="S12" s="82" t="str">
        <f>IF('Познавательное развитие'!P14="","",IF('Познавательное развитие'!P14=2,"сформирован",IF('Познавательное развитие'!P14=0,"не сформирован", "в стадии формирования")))</f>
        <v/>
      </c>
      <c r="T12" s="82" t="str">
        <f>IF('Познавательное развитие'!Q14="","",IF('Познавательное развитие'!Q14=2,"сформирован",IF('Познавательное развитие'!Q14=0,"не сформирован", "в стадии формирования")))</f>
        <v/>
      </c>
      <c r="U12" s="82" t="str">
        <f>IF('Познавательное развитие'!Y14="","",IF('Познавательное развитие'!Y14=2,"сформирован",IF('Познавательное развитие'!Y14=0,"не сформирован", "в стадии формирования")))</f>
        <v/>
      </c>
      <c r="V12" s="82" t="str">
        <f>IF('Художественно-эстетическое разв'!D14="","",IF('Художественно-эстетическое разв'!D14=2,"сформирован",IF('Художественно-эстетическое разв'!D14=0,"не сформирован", "в стадии формирования")))</f>
        <v/>
      </c>
      <c r="W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2" s="82" t="str">
        <f>IF('Художественно-эстетическое разв'!G14="","",IF('Художественно-эстетическое разв'!G14=2,"сформирован",IF('Художественно-эстетическое разв'!G14=0,"не сформирован", "в стадии формирования")))</f>
        <v/>
      </c>
      <c r="Y12" s="82" t="str">
        <f>IF('Художественно-эстетическое разв'!H14="","",IF('Художественно-эстетическое разв'!H14=2,"сформирован",IF('Художественно-эстетическое разв'!H14=0,"не сформирован", "в стадии формирования")))</f>
        <v/>
      </c>
      <c r="Z12" s="82" t="str">
        <f>IF('Художественно-эстетическое разв'!I14="","",IF('Художественно-эстетическое разв'!I14=2,"сформирован",IF('Художественно-эстетическое разв'!I14=0,"не сформирован", "в стадии формирования")))</f>
        <v/>
      </c>
      <c r="AA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2" s="82" t="str">
        <f>IF('Художественно-эстетическое разв'!L14="","",IF('Художественно-эстетическое разв'!L14=2,"сформирован",IF('Художественно-эстетическое разв'!L14=0,"не сформирован", "в стадии формирования")))</f>
        <v/>
      </c>
      <c r="AC12" s="82" t="str">
        <f>IF('Художественно-эстетическое разв'!M14="","",IF('Художественно-эстетическое разв'!M14=2,"сформирован",IF('Художественно-эстетическое разв'!M14=0,"не сформирован", "в стадии формирования")))</f>
        <v/>
      </c>
      <c r="AD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2" s="82" t="str">
        <f>IF('Художественно-эстетическое разв'!U14="","",IF('Художественно-эстетическое разв'!U14=2,"сформирован",IF('Художественно-эстетическое разв'!U14=0,"не сформирован", "в стадии формирования")))</f>
        <v/>
      </c>
      <c r="AG12" s="82" t="str">
        <f>IF('Физическое развитие'!W13="","",IF('Физическое развитие'!W13=2,"сформирован",IF('Физическое развитие'!W13=0,"не сформирован", "в стадии формирования")))</f>
        <v/>
      </c>
      <c r="AH12" s="214" t="str">
        <f>IF('Социально-коммуникативное разви'!AA14="","",IF('Социально-коммуникативное разви'!AF14="","",IF('Социально-коммуникативное разви'!AG14="","",IF('Социально-коммуникативное разви'!AH14="","",IF('Социально-коммуникативное разви'!#REF!="","",IF('Социально-коммуникативное разви'!#REF!="","",IF('Социально-коммуникативное разви'!AJ14="","",IF('Социально-коммуникативное разви'!AK14="","",IF('Познавательное развитие'!#REF!="","",IF('Познавательное развитие'!D14="","",IF('Познавательное развитие'!#REF!="","",IF('Познавательное развитие'!I14="","",IF('Познавательное развитие'!M14="","",IF('Познавательное развитие'!N14="","",IF('Познавательное развитие'!O14="","",IF('Познавательное развитие'!P14="","",IF('Познавательное развитие'!Q14="","",IF('Познавательное развитие'!Y14="","",IF('Художественно-эстетическое разв'!D14="","",IF('Художественно-эстетическое разв'!#REF!="","",IF('Художественно-эстетическое разв'!G14="","",IF('Художественно-эстетическое разв'!H14="","",IF('Художественно-эстетическое разв'!I14="","",IF('Художественно-эстетическое разв'!#REF!="","",IF('Художественно-эстетическое разв'!L14="","",IF('Художественно-эстетическое разв'!M14="","",IF('Художественно-эстетическое разв'!#REF!="","",IF('Художественно-эстетическое разв'!#REF!="","",IF('Художественно-эстетическое разв'!U14="","",IF('Физическое развитие'!#REF!="","",('Социально-коммуникативное разви'!AA14+'Социально-коммуникативное разви'!AF14+'Социально-коммуникативное разви'!AG14+'Социально-коммуникативное разви'!AH14+'Социально-коммуникативное разви'!#REF!+'Социально-коммуникативное разви'!#REF!+'Социально-коммуникативное разви'!AJ14+'Социально-коммуникативное разви'!AK14+'Познавательное развитие'!#REF!+'Познавательное развитие'!D14+'Познавательное развитие'!#REF!+'Познавательное развитие'!I14+'Познавательное развитие'!M14+'Познавательное развитие'!N14+'Познавательное развитие'!O14+'Познавательное развитие'!P14+'Познавательное развитие'!Q14+'Познавательное развитие'!Y14+'Художественно-эстетическое разв'!D14+'Художественно-эстетическое разв'!#REF!+'Художественно-эстетическое разв'!G14+'Художественно-эстетическое разв'!H14+'Художественно-эстетическое разв'!I14+'Художественно-эстетическое разв'!#REF!+'Художественно-эстетическое разв'!L14+'Художественно-эстетическое разв'!M14+'Художественно-эстетическое разв'!#REF!+'Художественно-эстетическое разв'!#REF!+'Художественно-эстетическое разв'!U14+'Физическое развитие'!#REF!)/30))))))))))))))))))))))))))))))</f>
        <v/>
      </c>
      <c r="AI12" s="82" t="str">
        <f>'Целевые ориентиры'!AA13</f>
        <v/>
      </c>
      <c r="AJ12" s="82" t="str">
        <f>IF('Социально-коммуникативное разви'!G14="","",IF('Социально-коммуникативное разви'!G14=2,"сформирован",IF('Социально-коммуникативное разви'!G14=0,"не сформирован", "в стадии формирования")))</f>
        <v/>
      </c>
      <c r="AK12" s="82" t="str">
        <f>IF('Социально-коммуникативное разви'!H14="","",IF('Социально-коммуникативное разви'!H14=2,"сформирован",IF('Социально-коммуникативное разви'!H14=0,"не сформирован", "в стадии формирования")))</f>
        <v/>
      </c>
      <c r="AL12" s="82" t="str">
        <f>IF('Социально-коммуникативное разви'!I14="","",IF('Социально-коммуникативное разви'!I14=2,"сформирован",IF('Социально-коммуникативное разви'!I14=0,"не сформирован", "в стадии формирования")))</f>
        <v/>
      </c>
      <c r="AM12" s="82" t="str">
        <f>IF('Социально-коммуникативное разви'!J14="","",IF('Социально-коммуникативное разви'!J14=2,"сформирован",IF('Социально-коммуникативное разви'!J14=0,"не сформирован", "в стадии формирования")))</f>
        <v/>
      </c>
      <c r="AN12" s="82" t="str">
        <f>IF('Социально-коммуникативное разви'!K14="","",IF('Социально-коммуникативное разви'!K14=2,"сформирован",IF('Социально-коммуникативное разви'!K14=0,"не сформирован", "в стадии формирования")))</f>
        <v/>
      </c>
      <c r="AO12" s="82" t="str">
        <f>IF('Социально-коммуникативное разви'!L14="","",IF('Социально-коммуникативное разви'!L14=2,"сформирован",IF('Социально-коммуникативное разви'!L14=0,"не сформирован", "в стадии формирования")))</f>
        <v/>
      </c>
      <c r="AP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2" s="82" t="str">
        <f>IF('Социально-коммуникативное разви'!X14="","",IF('Социально-коммуникативное разви'!X14=2,"сформирован",IF('Социально-коммуникативное разви'!X14=0,"не сформирован", "в стадии формирования")))</f>
        <v/>
      </c>
      <c r="AR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2" s="82" t="e">
        <f>IF('Познавательное развитие'!#REF!="","",IF('Познавательное развитие'!#REF!=2,"сформирован",IF('Познавательное развитие'!#REF!=0,"не сформирован", "в стадии формирования")))</f>
        <v>#REF!</v>
      </c>
      <c r="AT12" s="82" t="str">
        <f>IF('Познавательное развитие'!V14="","",IF('Познавательное развитие'!V14=2,"сформирован",IF('Познавательное развитие'!V14=0,"не сформирован", "в стадии формирования")))</f>
        <v/>
      </c>
      <c r="AU12" s="82" t="str">
        <f>IF('Художественно-эстетическое разв'!Z14="","",IF('Художественно-эстетическое разв'!Z14=2,"сформирован",IF('Художественно-эстетическое разв'!Z14=0,"не сформирован", "в стадии формирования")))</f>
        <v/>
      </c>
      <c r="AV12" s="82" t="str">
        <f>IF('Художественно-эстетическое разв'!AE14="","",IF('Художественно-эстетическое разв'!AE14=2,"сформирован",IF('Художественно-эстетическое разв'!AE14=0,"не сформирован", "в стадии формирования")))</f>
        <v/>
      </c>
      <c r="AW12" s="82" t="e">
        <f>IF('Физическое развитие'!#REF!="","",IF('Физическое развитие'!#REF!=2,"сформирован",IF('Физическое развитие'!#REF!=0,"не сформирован", "в стадии формирования")))</f>
        <v>#REF!</v>
      </c>
      <c r="AX12" s="82" t="e">
        <f>IF('Физическое развитие'!#REF!="","",IF('Физическое развитие'!#REF!=2,"сформирован",IF('Физическое развитие'!#REF!=0,"не сформирован", "в стадии формирования")))</f>
        <v>#REF!</v>
      </c>
      <c r="AY12" s="214" t="str">
        <f>IF('Социально-коммуникативное разви'!G14="","",IF('Социально-коммуникативное разви'!H14="","",IF('Социально-коммуникативное разви'!I14="","",IF('Социально-коммуникативное разви'!J14="","",IF('Социально-коммуникативное разви'!K14="","",IF('Социально-коммуникативное разви'!L14="","",IF('Социально-коммуникативное разви'!#REF!="","",IF('Социально-коммуникативное разви'!X14="","",IF('Социально-коммуникативное разви'!#REF!="","",IF('Познавательное развитие'!#REF!="","",IF('Познавательное развитие'!V14="","",IF('Художественно-эстетическое разв'!Z14="","",IF('Художественно-эстетическое разв'!AE14="","",IF('Физическое развитие'!#REF!="","",IF('Физическое развитие'!#REF!="","",('Социально-коммуникативное разви'!G14+'Социально-коммуникативное разви'!H14+'Социально-коммуникативное разви'!I14+'Социально-коммуникативное разви'!J14+'Социально-коммуникативное разви'!K14+'Социально-коммуникативное разви'!L14+'Социально-коммуникативное разви'!#REF!+'Социально-коммуникативное разви'!X14+'Социально-коммуникативное разви'!#REF!+'Познавательное развитие'!#REF!+'Познавательное развитие'!V14+'Художественно-эстетическое разв'!Z14+'Художественно-эстетическое разв'!AE14+'Физическое развитие'!#REF!+'Физическое развитие'!#REF!)/15)))))))))))))))</f>
        <v/>
      </c>
      <c r="AZ12" s="82" t="str">
        <f>'Целевые ориентиры'!AM13</f>
        <v/>
      </c>
      <c r="BA12" s="82" t="str">
        <f>IF('Социально-коммуникативное разви'!U14="","",IF('Социально-коммуникативное разви'!U14=2,"сформирован",IF('Социально-коммуникативное разви'!U14=0,"не сформирован", "в стадии формирования")))</f>
        <v/>
      </c>
      <c r="BB12" s="82" t="str">
        <f>IF('Социально-коммуникативное разви'!V14="","",IF('Социально-коммуникативное разви'!V14=2,"сформирован",IF('Социально-коммуникативное разви'!V14=0,"не сформирован", "в стадии формирования")))</f>
        <v/>
      </c>
      <c r="BC12" s="82" t="str">
        <f>IF('Социально-коммуникативное разви'!W14="","",IF('Социально-коммуникативное разви'!W14=2,"сформирован",IF('Социально-коммуникативное разви'!W14=0,"не сформирован", "в стадии формирования")))</f>
        <v/>
      </c>
      <c r="BD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2" s="82" t="str">
        <f>IF('Художественно-эстетическое разв'!AC14="","",IF('Художественно-эстетическое разв'!AC14=2,"сформирован",IF('Художественно-эстетическое разв'!AC14=0,"не сформирован", "в стадии формирования")))</f>
        <v/>
      </c>
      <c r="BG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2" s="82" t="str">
        <f>IF('Художественно-эстетическое разв'!AD14="","",IF('Художественно-эстетическое разв'!AD14=2,"сформирован",IF('Художественно-эстетическое разв'!AD14=0,"не сформирован", "в стадии формирования")))</f>
        <v/>
      </c>
      <c r="BI12" s="214" t="str">
        <f>IF('Социально-коммуникативное разви'!U14="","",IF('Социально-коммуникативное разви'!V14="","",IF('Социально-коммуникативное разви'!W14="","",IF('Художественно-эстетическое разв'!#REF!="","",IF('Художественно-эстетическое разв'!#REF!="","",IF('Художественно-эстетическое разв'!AC14="","",IF('Художественно-эстетическое разв'!#REF!="","",IF('Художественно-эстетическое разв'!AD14="","",('Социально-коммуникативное разви'!U14+'Социально-коммуникативное разви'!V14+'Социально-коммуникативное разви'!W14+'Художественно-эстетическое разв'!#REF!+'Художественно-эстетическое разв'!#REF!+'Художественно-эстетическое разв'!AC14+'Художественно-эстетическое разв'!#REF!+'Художественно-эстетическое разв'!AD14)/8))))))))</f>
        <v/>
      </c>
      <c r="BJ12" s="82" t="str">
        <f>'Целевые ориентиры'!AT13</f>
        <v/>
      </c>
      <c r="BK12" s="82" t="str">
        <f>IF('Речевое развитие'!D13="","",IF('Речевое развитие'!D13=2,"сформирован",IF('Речевое развитие'!D13=0,"не сформирован", "в стадии формирования")))</f>
        <v/>
      </c>
      <c r="BL12" s="82" t="e">
        <f>IF('Речевое развитие'!#REF!="","",IF('Речевое развитие'!#REF!=2,"сформирован",IF('Речевое развитие'!#REF!=0,"не сформирован", "в стадии формирования")))</f>
        <v>#REF!</v>
      </c>
      <c r="BM12" s="82" t="str">
        <f>IF('Речевое развитие'!E13="","",IF('Речевое развитие'!E13=2,"сформирован",IF('Речевое развитие'!E13=0,"не сформирован", "в стадии формирования")))</f>
        <v/>
      </c>
      <c r="BN12" s="82" t="str">
        <f>IF('Речевое развитие'!F13="","",IF('Речевое развитие'!F13=2,"сформирован",IF('Речевое развитие'!F13=0,"не сформирован", "в стадии формирования")))</f>
        <v/>
      </c>
      <c r="BO12" s="82" t="str">
        <f>IF('Речевое развитие'!G13="","",IF('Речевое развитие'!G13=2,"сформирован",IF('Речевое развитие'!G13=0,"не сформирован", "в стадии формирования")))</f>
        <v/>
      </c>
      <c r="BP12" s="82" t="str">
        <f>IF('Речевое развитие'!H13="","",IF('Речевое развитие'!H13=2,"сформирован",IF('Речевое развитие'!H13=0,"не сформирован", "в стадии формирования")))</f>
        <v/>
      </c>
      <c r="BQ12" s="82" t="e">
        <f>IF('Речевое развитие'!#REF!="","",IF('Речевое развитие'!#REF!=2,"сформирован",IF('Речевое развитие'!#REF!=0,"не сформирован", "в стадии формирования")))</f>
        <v>#REF!</v>
      </c>
      <c r="BR12" s="82" t="str">
        <f>IF('Речевое развитие'!I13="","",IF('Речевое развитие'!I13=2,"сформирован",IF('Речевое развитие'!I13=0,"не сформирован", "в стадии формирования")))</f>
        <v/>
      </c>
      <c r="BS12" s="82" t="str">
        <f>IF('Речевое развитие'!J13="","",IF('Речевое развитие'!J13=2,"сформирован",IF('Речевое развитие'!J13=0,"не сформирован", "в стадии формирования")))</f>
        <v/>
      </c>
      <c r="BT12" s="82" t="str">
        <f>IF('Речевое развитие'!K13="","",IF('Речевое развитие'!K13=2,"сформирован",IF('Речевое развитие'!K13=0,"не сформирован", "в стадии формирования")))</f>
        <v/>
      </c>
      <c r="BU12" s="82" t="str">
        <f>IF('Речевое развитие'!L13="","",IF('Речевое развитие'!L13=2,"сформирован",IF('Речевое развитие'!L13=0,"не сформирован", "в стадии формирования")))</f>
        <v/>
      </c>
      <c r="BV12" s="82" t="str">
        <f>IF('Речевое развитие'!M13="","",IF('Речевое развитие'!M13=2,"сформирован",IF('Речевое развитие'!M13=0,"не сформирован", "в стадии формирования")))</f>
        <v/>
      </c>
      <c r="BW12" s="82" t="str">
        <f>IF('Речевое развитие'!N13="","",IF('Речевое развитие'!N13=2,"сформирован",IF('Речевое развитие'!N13=0,"не сформирован", "в стадии формирования")))</f>
        <v/>
      </c>
      <c r="BX12" s="214" t="str">
        <f>IF('Речевое развитие'!D13="","",IF('Речевое развитие'!#REF!="","",IF('Речевое развитие'!E13="","",IF('Речевое развитие'!F13="","",IF('Речевое развитие'!G13="","",IF('Речевое развитие'!H13="","",IF('Речевое развитие'!#REF!="","",IF('Речевое развитие'!I13="","",IF('Речевое развитие'!J13="","",IF('Речевое развитие'!K13="","",IF('Речевое развитие'!L13="","",IF('Речевое развитие'!M13="","",IF('Речевое развитие'!N13="","",('Речевое развитие'!D13+'Речевое развитие'!#REF!+'Речевое развитие'!E13+'Речевое развитие'!F13+'Речевое развитие'!G13+'Речевое развитие'!H13+'Речевое развитие'!#REF!+'Речевое развитие'!I13+'Речевое развитие'!J13+'Речевое развитие'!K13+'Речевое развитие'!L13+'Речевое развитие'!M13+'Речевое развитие'!N13)/13)))))))))))))</f>
        <v/>
      </c>
      <c r="BY12" s="82" t="str">
        <f>'Целевые ориентиры'!BG13</f>
        <v/>
      </c>
      <c r="BZ12" s="82" t="str">
        <f>IF('Художественно-эстетическое разв'!Y14="","",IF('Художественно-эстетическое разв'!Y14=2,"сформирован",IF('Художественно-эстетическое разв'!Y14=0,"не сформирован", "в стадии формирования")))</f>
        <v/>
      </c>
      <c r="CA12" s="82" t="e">
        <f>IF('Физическое развитие'!#REF!="","",IF('Физическое развитие'!#REF!=2,"сформирован",IF('Физическое развитие'!#REF!=0,"не сформирован", "в стадии формирования")))</f>
        <v>#REF!</v>
      </c>
      <c r="CB12" s="82" t="e">
        <f>IF('Физическое развитие'!#REF!="","",IF('Физическое развитие'!#REF!=2,"сформирован",IF('Физическое развитие'!#REF!=0,"не сформирован", "в стадии формирования")))</f>
        <v>#REF!</v>
      </c>
      <c r="CC12" s="82" t="str">
        <f>IF('Физическое развитие'!D13="","",IF('Физическое развитие'!D13=2,"сформирован",IF('Физическое развитие'!D13=0,"не сформирован", "в стадии формирования")))</f>
        <v/>
      </c>
      <c r="CD12" s="82" t="str">
        <f>IF('Физическое развитие'!E13="","",IF('Физическое развитие'!E13=2,"сформирован",IF('Физическое развитие'!E13=0,"не сформирован", "в стадии формирования")))</f>
        <v/>
      </c>
      <c r="CE12" s="82" t="str">
        <f>IF('Физическое развитие'!F13="","",IF('Физическое развитие'!F13=2,"сформирован",IF('Физическое развитие'!F13=0,"не сформирован", "в стадии формирования")))</f>
        <v/>
      </c>
      <c r="CF12" s="82" t="str">
        <f>IF('Физическое развитие'!H13="","",IF('Физическое развитие'!H13=2,"сформирован",IF('Физическое развитие'!H13=0,"не сформирован", "в стадии формирования")))</f>
        <v/>
      </c>
      <c r="CG12" s="82" t="str">
        <f>IF('Физическое развитие'!I13="","",IF('Физическое развитие'!I13=2,"сформирован",IF('Физическое развитие'!I13=0,"не сформирован", "в стадии формирования")))</f>
        <v/>
      </c>
      <c r="CH12" s="82" t="str">
        <f>IF('Физическое развитие'!J13="","",IF('Физическое развитие'!J13=2,"сформирован",IF('Физическое развитие'!J13=0,"не сформирован", "в стадии формирования")))</f>
        <v/>
      </c>
      <c r="CI12" s="82" t="str">
        <f>IF('Физическое развитие'!L13="","",IF('Физическое развитие'!L13=2,"сформирован",IF('Физическое развитие'!L13=0,"не сформирован", "в стадии формирования")))</f>
        <v/>
      </c>
      <c r="CJ12" s="82" t="str">
        <f>IF('Физическое развитие'!M13="","",IF('Физическое развитие'!M13=2,"сформирован",IF('Физическое развитие'!M13=0,"не сформирован", "в стадии формирования")))</f>
        <v/>
      </c>
      <c r="CK12" s="82" t="e">
        <f>IF('Физическое развитие'!#REF!="","",IF('Физическое развитие'!#REF!=2,"сформирован",IF('Физическое развитие'!#REF!=0,"не сформирован", "в стадии формирования")))</f>
        <v>#REF!</v>
      </c>
      <c r="CL12" s="82" t="e">
        <f>IF('Физическое развитие'!#REF!="","",IF('Физическое развитие'!#REF!=2,"сформирован",IF('Физическое развитие'!#REF!=0,"не сформирован", "в стадии формирования")))</f>
        <v>#REF!</v>
      </c>
      <c r="CM12" s="82" t="e">
        <f>IF('Физическое развитие'!#REF!="","",IF('Физическое развитие'!#REF!=2,"сформирован",IF('Физическое развитие'!#REF!=0,"не сформирован", "в стадии формирования")))</f>
        <v>#REF!</v>
      </c>
      <c r="CN12" s="82" t="str">
        <f>IF('Физическое развитие'!N13="","",IF('Физическое развитие'!N13=2,"сформирован",IF('Физическое развитие'!N13=0,"не сформирован", "в стадии формирования")))</f>
        <v/>
      </c>
      <c r="CO12" s="82" t="str">
        <f>IF('Физическое развитие'!O13="","",IF('Физическое развитие'!O13=2,"сформирован",IF('Физическое развитие'!O13=0,"не сформирован", "в стадии формирования")))</f>
        <v/>
      </c>
      <c r="CP12" s="82" t="str">
        <f>IF('Физическое развитие'!P13="","",IF('Физическое развитие'!P13=2,"сформирован",IF('Физическое развитие'!P13=0,"не сформирован", "в стадии формирования")))</f>
        <v/>
      </c>
      <c r="CQ12" s="82" t="str">
        <f>IF('Физическое развитие'!Q13="","",IF('Физическое развитие'!Q13=2,"сформирован",IF('Физическое развитие'!Q13=0,"не сформирован", "в стадии формирования")))</f>
        <v/>
      </c>
      <c r="CR12" s="214" t="str">
        <f>IF('Художественно-эстетическое разв'!Y14="","",IF('Физическое развитие'!#REF!="","",IF('Физическое развитие'!#REF!="","",IF('Физическое развитие'!D13="","",IF('Физическое развитие'!E13="","",IF('Физическое развитие'!F13="","",IF('Физическое развитие'!H13="","",IF('Физическое развитие'!I13="","",IF('Физическое развитие'!J13="","",IF('Физическое развитие'!L13="","",IF('Физическое развитие'!M13="","",IF('Физическое развитие'!#REF!="","",IF('Физическое развитие'!#REF!="","",IF('Физическое развитие'!#REF!="","",IF('Физическое развитие'!N13="","",IF('Физическое развитие'!O13="","",IF('Физическое развитие'!P13="","",IF('Физическое развитие'!Q13="","",('Художественно-эстетическое разв'!Y14+'Физическое развитие'!#REF!+'Физическое развитие'!#REF!+'Физическое развитие'!D13+'Физическое развитие'!E13+'Физическое развитие'!F13+'Физическое развитие'!H13+'Физическое развитие'!I13+'Физическое развитие'!J13+'Физическое развитие'!L13+'Физическое развитие'!M13+'Физическое развитие'!#REF!+'Физическое развитие'!#REF!+'Физическое развитие'!#REF!+'Физическое развитие'!N13+'Физическое развитие'!O13+'Физическое развитие'!P13+'Физическое развитие'!Q13)/18))))))))))))))))))</f>
        <v/>
      </c>
      <c r="CS12" s="82" t="str">
        <f>'Целевые ориентиры'!BW13</f>
        <v/>
      </c>
      <c r="CT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2" s="82" t="str">
        <f>IF('Социально-коммуникативное разви'!M14="","",IF('Социально-коммуникативное разви'!M14=2,"сформирован",IF('Социально-коммуникативное разви'!M14=0,"не сформирован", "в стадии формирования")))</f>
        <v/>
      </c>
      <c r="CV12" s="82" t="str">
        <f>IF('Социально-коммуникативное разви'!N14="","",IF('Социально-коммуникативное разви'!N14=2,"сформирован",IF('Социально-коммуникативное разви'!N14=0,"не сформирован", "в стадии формирования")))</f>
        <v/>
      </c>
      <c r="CW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2" s="82" t="str">
        <f>IF('Социально-коммуникативное разви'!AI14="","",IF('Социально-коммуникативное разви'!AI14=2,"сформирован",IF('Социально-коммуникативное разви'!AI14=0,"не сформирован", "в стадии формирования")))</f>
        <v/>
      </c>
      <c r="CY12" s="82" t="str">
        <f>IF('Социально-коммуникативное разви'!AN14="","",IF('Социально-коммуникативное разви'!AN14=2,"сформирован",IF('Социально-коммуникативное разви'!AN14=0,"не сформирован", "в стадии формирования")))</f>
        <v/>
      </c>
      <c r="CZ12" s="82" t="str">
        <f>IF('Социально-коммуникативное разви'!AO14="","",IF('Социально-коммуникативное разви'!AO14=2,"сформирован",IF('Социально-коммуникативное разви'!AO14=0,"не сформирован", "в стадии формирования")))</f>
        <v/>
      </c>
      <c r="DA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2" s="82" t="str">
        <f>IF('Социально-коммуникативное разви'!AP14="","",IF('Социально-коммуникативное разви'!AP14=2,"сформирован",IF('Социально-коммуникативное разви'!AP14=0,"не сформирован", "в стадии формирования")))</f>
        <v/>
      </c>
      <c r="DC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2" s="82" t="str">
        <f>IF('Социально-коммуникативное разви'!AQ14="","",IF('Социально-коммуникативное разви'!AQ14=2,"сформирован",IF('Социально-коммуникативное разви'!AQ14=0,"не сформирован", "в стадии формирования")))</f>
        <v/>
      </c>
      <c r="DE12" s="82" t="str">
        <f>IF('Социально-коммуникативное разви'!AR14="","",IF('Социально-коммуникативное разви'!AR14=2,"сформирован",IF('Социально-коммуникативное разви'!AR14=0,"не сформирован", "в стадии формирования")))</f>
        <v/>
      </c>
      <c r="DF12" s="82" t="str">
        <f>IF('Социально-коммуникативное разви'!AS14="","",IF('Социально-коммуникативное разви'!AS14=2,"сформирован",IF('Социально-коммуникативное разви'!AS14=0,"не сформирован", "в стадии формирования")))</f>
        <v/>
      </c>
      <c r="DG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2" s="82" t="str">
        <f>IF('Социально-коммуникативное разви'!AT14="","",IF('Социально-коммуникативное разви'!AT14=2,"сформирован",IF('Социально-коммуникативное разви'!AT14=0,"не сформирован", "в стадии формирования")))</f>
        <v/>
      </c>
      <c r="DI12" s="82" t="str">
        <f>IF('Социально-коммуникативное разви'!AV14="","",IF('Социально-коммуникативное разви'!AV14=2,"сформирован",IF('Социально-коммуникативное разви'!AV14=0,"не сформирован", "в стадии формирования")))</f>
        <v/>
      </c>
      <c r="DJ12" s="82" t="str">
        <f>IF('Социально-коммуникативное разви'!AW14="","",IF('Социально-коммуникативное разви'!AW14=2,"сформирован",IF('Социально-коммуникативное разви'!AW14=0,"не сформирован", "в стадии формирования")))</f>
        <v/>
      </c>
      <c r="DK12" s="82" t="str">
        <f>IF('Социально-коммуникативное разви'!AX14="","",IF('Социально-коммуникативное разви'!AX14=2,"сформирован",IF('Социально-коммуникативное разви'!AX14=0,"не сформирован", "в стадии формирования")))</f>
        <v/>
      </c>
      <c r="DL12" s="82" t="str">
        <f>IF('Социально-коммуникативное разви'!AY14="","",IF('Социально-коммуникативное разви'!AY14=2,"сформирован",IF('Социально-коммуникативное разви'!AY14=0,"не сформирован", "в стадии формирования")))</f>
        <v/>
      </c>
      <c r="DM12" s="82" t="str">
        <f>IF('Физическое развитие'!K13="","",IF('Физическое развитие'!K13=2,"сформирован",IF('Физическое развитие'!K13=0,"не сформирован", "в стадии формирования")))</f>
        <v/>
      </c>
      <c r="DN12" s="82" t="e">
        <f>IF('Физическое развитие'!#REF!="","",IF('Физическое развитие'!#REF!=2,"сформирован",IF('Физическое развитие'!#REF!=0,"не сформирован", "в стадии формирования")))</f>
        <v>#REF!</v>
      </c>
      <c r="DO12" s="214" t="e">
        <f>IF('Социально-коммуникативное разви'!#REF!="","",IF('Социально-коммуникативное разви'!M14="","",IF('Социально-коммуникативное разви'!N14="","",IF('Социально-коммуникативное разви'!#REF!="","",IF('Социально-коммуникативное разви'!AI14="","",IF('Социально-коммуникативное разви'!AN14="","",IF('Социально-коммуникативное разви'!AO14="","",IF('Социально-коммуникативное разви'!#REF!="","",IF('Социально-коммуникативное разви'!AP14="","",IF('Социально-коммуникативное разви'!#REF!="","",IF('Социально-коммуникативное разви'!AQ14="","",IF('Социально-коммуникативное разви'!AR14="","",IF('Социально-коммуникативное разви'!AS14="","",IF('Социально-коммуникативное разви'!#REF!="","",IF('Социально-коммуникативное разви'!AT14="","",IF('Социально-коммуникативное разви'!AV14="","",IF('Социально-коммуникативное разви'!AW14="","",IF('Социально-коммуникативное разви'!AX14="","",IF('Социально-коммуникативное разви'!AY14="","",IF('Физическое развитие'!K13="","",IF('Физическое развитие'!#REF!="","",('Социально-коммуникативное разви'!#REF!+'Социально-коммуникативное разви'!M14+'Социально-коммуникативное разви'!N14+'Социально-коммуникативное разви'!#REF!+'Социально-коммуникативное разви'!AI14+'Социально-коммуникативное разви'!AN14+'Социально-коммуникативное разви'!AO14+'Социально-коммуникативное разви'!#REF!+'Социально-коммуникативное разви'!AP14+'Социально-коммуникативное разви'!#REF!+'Социально-коммуникативное разви'!AQ14+'Социально-коммуникативное разви'!AR14+'Социально-коммуникативное разви'!AS14+'Социально-коммуникативное разви'!#REF!+'Социально-коммуникативное разви'!AT14+'Социально-коммуникативное разви'!AV14+'Социально-коммуникативное разви'!AW14+'Социально-коммуникативное разви'!AX14+'Социально-коммуникативное разви'!AY14+'Физическое развитие'!K13+'Физическое развитие'!#REF!)/21)))))))))))))))))))))</f>
        <v>#REF!</v>
      </c>
      <c r="DP12" s="82" t="str">
        <f>'Целевые ориентиры'!CN13</f>
        <v/>
      </c>
      <c r="DQ12" s="82" t="str">
        <f>IF('Социально-коммуникативное разви'!D14="","",IF('Социально-коммуникативное разви'!D14=2,"сформирован",IF('Социально-коммуникативное разви'!D14=0,"не сформирован", "в стадии формирования")))</f>
        <v/>
      </c>
      <c r="DR12" s="82" t="str">
        <f>IF('Социально-коммуникативное разви'!E14="","",IF('Социально-коммуникативное разви'!E14=2,"сформирован",IF('Социально-коммуникативное разви'!E14=0,"не сформирован", "в стадии формирования")))</f>
        <v/>
      </c>
      <c r="DS12" s="82" t="str">
        <f>IF('Социально-коммуникативное разви'!F14="","",IF('Социально-коммуникативное разви'!F14=2,"сформирован",IF('Социально-коммуникативное разви'!F14=0,"не сформирован", "в стадии формирования")))</f>
        <v/>
      </c>
      <c r="DT12" s="82" t="str">
        <f>IF('Социально-коммуникативное разви'!G14="","",IF('Социально-коммуникативное разви'!G14=2,"сформирован",IF('Социально-коммуникативное разви'!G14=0,"не сформирован", "в стадии формирования")))</f>
        <v/>
      </c>
      <c r="DU12" s="82" t="str">
        <f>IF('Социально-коммуникативное разви'!Q14="","",IF('Социально-коммуникативное разви'!Q14=2,"сформирован",IF('Социально-коммуникативное разви'!Q14=0,"не сформирован", "в стадии формирования")))</f>
        <v/>
      </c>
      <c r="DV12" s="82" t="str">
        <f>IF('Социально-коммуникативное разви'!R14="","",IF('Социально-коммуникативное разви'!R14=2,"сформирован",IF('Социально-коммуникативное разви'!R14=0,"не сформирован", "в стадии формирования")))</f>
        <v/>
      </c>
      <c r="DW12" s="82" t="str">
        <f>IF('Социально-коммуникативное разви'!S14="","",IF('Социально-коммуникативное разви'!S14=2,"сформирован",IF('Социально-коммуникативное разви'!S14=0,"не сформирован", "в стадии формирования")))</f>
        <v/>
      </c>
      <c r="DX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2" s="82" t="str">
        <f>IF('Социально-коммуникативное разви'!T14="","",IF('Социально-коммуникативное разви'!T14=2,"сформирован",IF('Социально-коммуникативное разви'!T14=0,"не сформирован", "в стадии формирования")))</f>
        <v/>
      </c>
      <c r="EB12" s="82" t="str">
        <f>IF('Социально-коммуникативное разви'!Y14="","",IF('Социально-коммуникативное разви'!Y14=2,"сформирован",IF('Социально-коммуникативное разви'!Y14=0,"не сформирован", "в стадии формирования")))</f>
        <v/>
      </c>
      <c r="EC12" s="82" t="str">
        <f>IF('Социально-коммуникативное разви'!Z14="","",IF('Социально-коммуникативное разви'!Z14=2,"сформирован",IF('Социально-коммуникативное разви'!Z14=0,"не сформирован", "в стадии формирования")))</f>
        <v/>
      </c>
      <c r="ED12" s="82" t="str">
        <f>IF('Социально-коммуникативное разви'!AU14="","",IF('Социально-коммуникативное разви'!AU14=2,"сформирован",IF('Социально-коммуникативное разви'!AU14=0,"не сформирован", "в стадии формирования")))</f>
        <v/>
      </c>
      <c r="EE1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2" s="82" t="str">
        <f>IF('Социально-коммуникативное разви'!AZ14="","",IF('Социально-коммуникативное разви'!AZ14=2,"сформирован",IF('Социально-коммуникативное разви'!AZ14=0,"не сформирован", "в стадии формирования")))</f>
        <v/>
      </c>
      <c r="EG12" s="82" t="str">
        <f>IF('Социально-коммуникативное разви'!BA14="","",IF('Социально-коммуникативное разви'!BA14=2,"сформирован",IF('Социально-коммуникативное разви'!BA14=0,"не сформирован", "в стадии формирования")))</f>
        <v/>
      </c>
      <c r="EH12" s="82" t="str">
        <f>IF('Социально-коммуникативное разви'!BB14="","",IF('Социально-коммуникативное разви'!BB14=2,"сформирован",IF('Социально-коммуникативное разви'!BB14=0,"не сформирован", "в стадии формирования")))</f>
        <v/>
      </c>
      <c r="EI12" s="82" t="str">
        <f>IF('Познавательное развитие'!G14="","",IF('Познавательное развитие'!G14=2,"сформирован",IF('Познавательное развитие'!G14=0,"не сформирован", "в стадии формирования")))</f>
        <v/>
      </c>
      <c r="EJ12" s="82" t="e">
        <f>IF('Познавательное развитие'!#REF!="","",IF('Познавательное развитие'!#REF!=2,"сформирован",IF('Познавательное развитие'!#REF!=0,"не сформирован", "в стадии формирования")))</f>
        <v>#REF!</v>
      </c>
      <c r="EK12" s="82" t="str">
        <f>IF('Познавательное развитие'!H14="","",IF('Познавательное развитие'!H14=2,"сформирован",IF('Познавательное развитие'!H14=0,"не сформирован", "в стадии формирования")))</f>
        <v/>
      </c>
      <c r="EL12" s="82" t="e">
        <f>IF('Познавательное развитие'!#REF!="","",IF('Познавательное развитие'!#REF!=2,"сформирован",IF('Познавательное развитие'!#REF!=0,"не сформирован", "в стадии формирования")))</f>
        <v>#REF!</v>
      </c>
      <c r="EM12" s="82" t="str">
        <f>IF('Познавательное развитие'!T14="","",IF('Познавательное развитие'!T14=2,"сформирован",IF('Познавательное развитие'!T14=0,"не сформирован", "в стадии формирования")))</f>
        <v/>
      </c>
      <c r="EN12" s="82" t="e">
        <f>IF('Познавательное развитие'!#REF!="","",IF('Познавательное развитие'!#REF!=2,"сформирован",IF('Познавательное развитие'!#REF!=0,"не сформирован", "в стадии формирования")))</f>
        <v>#REF!</v>
      </c>
      <c r="EO12" s="82" t="str">
        <f>IF('Познавательное развитие'!U14="","",IF('Познавательное развитие'!U14=2,"сформирован",IF('Познавательное развитие'!U14=0,"не сформирован", "в стадии формирования")))</f>
        <v/>
      </c>
      <c r="EP12" s="82" t="str">
        <f>IF('Познавательное развитие'!W14="","",IF('Познавательное развитие'!W14=2,"сформирован",IF('Познавательное развитие'!W14=0,"не сформирован", "в стадии формирования")))</f>
        <v/>
      </c>
      <c r="EQ12" s="82" t="str">
        <f>IF('Познавательное развитие'!X14="","",IF('Познавательное развитие'!X14=2,"сформирован",IF('Познавательное развитие'!X14=0,"не сформирован", "в стадии формирования")))</f>
        <v/>
      </c>
      <c r="ER12" s="82" t="str">
        <f>IF('Познавательное развитие'!AB14="","",IF('Познавательное развитие'!AB14=2,"сформирован",IF('Познавательное развитие'!AB14=0,"не сформирован", "в стадии формирования")))</f>
        <v/>
      </c>
      <c r="ES12" s="82" t="str">
        <f>IF('Познавательное развитие'!AC14="","",IF('Познавательное развитие'!AC14=2,"сформирован",IF('Познавательное развитие'!AC14=0,"не сформирован", "в стадии формирования")))</f>
        <v/>
      </c>
      <c r="ET12" s="82" t="str">
        <f>IF('Познавательное развитие'!AD14="","",IF('Познавательное развитие'!AD14=2,"сформирован",IF('Познавательное развитие'!AD14=0,"не сформирован", "в стадии формирования")))</f>
        <v/>
      </c>
      <c r="EU12" s="82" t="str">
        <f>IF('Познавательное развитие'!AE14="","",IF('Познавательное развитие'!AE14=2,"сформирован",IF('Познавательное развитие'!AE14=0,"не сформирован", "в стадии формирования")))</f>
        <v/>
      </c>
      <c r="EV12" s="82" t="str">
        <f>IF('Познавательное развитие'!AF14="","",IF('Познавательное развитие'!AF14=2,"сформирован",IF('Познавательное развитие'!AF14=0,"не сформирован", "в стадии формирования")))</f>
        <v/>
      </c>
      <c r="EW12" s="82" t="e">
        <f>IF('Познавательное развитие'!#REF!="","",IF('Познавательное развитие'!#REF!=2,"сформирован",IF('Познавательное развитие'!#REF!=0,"не сформирован", "в стадии формирования")))</f>
        <v>#REF!</v>
      </c>
      <c r="EX12" s="82" t="str">
        <f>IF('Познавательное развитие'!AG14="","",IF('Познавательное развитие'!AG14=2,"сформирован",IF('Познавательное развитие'!AG14=0,"не сформирован", "в стадии формирования")))</f>
        <v/>
      </c>
      <c r="EY12" s="82" t="str">
        <f>IF('Познавательное развитие'!AH14="","",IF('Познавательное развитие'!AH14=2,"сформирован",IF('Познавательное развитие'!AH14=0,"не сформирован", "в стадии формирования")))</f>
        <v/>
      </c>
      <c r="EZ12" s="82" t="e">
        <f>IF('Познавательное развитие'!#REF!="","",IF('Познавательное развитие'!#REF!=2,"сформирован",IF('Познавательное развитие'!#REF!=0,"не сформирован", "в стадии формирования")))</f>
        <v>#REF!</v>
      </c>
      <c r="FA12" s="82" t="str">
        <f>IF('Познавательное развитие'!AI14="","",IF('Познавательное развитие'!AI14=2,"сформирован",IF('Познавательное развитие'!AI14=0,"не сформирован", "в стадии формирования")))</f>
        <v/>
      </c>
      <c r="FB12" s="82" t="str">
        <f>IF('Познавательное развитие'!AJ14="","",IF('Познавательное развитие'!AJ14=2,"сформирован",IF('Познавательное развитие'!AJ14=0,"не сформирован", "в стадии формирования")))</f>
        <v/>
      </c>
      <c r="FC12" s="82" t="str">
        <f>IF('Познавательное развитие'!AK14="","",IF('Познавательное развитие'!AK14=2,"сформирован",IF('Познавательное развитие'!AK14=0,"не сформирован", "в стадии формирования")))</f>
        <v/>
      </c>
      <c r="FD12" s="82" t="str">
        <f>IF('Познавательное развитие'!AL14="","",IF('Познавательное развитие'!AL14=2,"сформирован",IF('Познавательное развитие'!AL14=0,"не сформирован", "в стадии формирования")))</f>
        <v/>
      </c>
      <c r="FE12" s="82" t="str">
        <f>IF('Речевое развитие'!Q13="","",IF('Речевое развитие'!Q13=2,"сформирован",IF('Речевое развитие'!Q13=0,"не сформирован", "в стадии формирования")))</f>
        <v/>
      </c>
      <c r="FF12" s="82" t="str">
        <f>IF('Речевое развитие'!R13="","",IF('Речевое развитие'!R13=2,"сформирован",IF('Речевое развитие'!R13=0,"не сформирован", "в стадии формирования")))</f>
        <v/>
      </c>
      <c r="FG12" s="82" t="str">
        <f>IF('Речевое развитие'!S13="","",IF('Речевое развитие'!S13=2,"сформирован",IF('Речевое развитие'!S13=0,"не сформирован", "в стадии формирования")))</f>
        <v/>
      </c>
      <c r="FH12" s="82" t="str">
        <f>IF('Речевое развитие'!T13="","",IF('Речевое развитие'!T13=2,"сформирован",IF('Речевое развитие'!T13=0,"не сформирован", "в стадии формирования")))</f>
        <v/>
      </c>
      <c r="FI12" s="82" t="str">
        <f>IF('Речевое развитие'!U13="","",IF('Речевое развитие'!U13=2,"сформирован",IF('Речевое развитие'!U13=0,"не сформирован", "в стадии формирования")))</f>
        <v/>
      </c>
      <c r="FJ12" s="82" t="e">
        <f>IF('Речевое развитие'!#REF!="","",IF('Речевое развитие'!#REF!=2,"сформирован",IF('Речевое развитие'!#REF!=0,"не сформирован", "в стадии формирования")))</f>
        <v>#REF!</v>
      </c>
      <c r="FK12" s="82" t="str">
        <f>IF('Художественно-эстетическое разв'!S14="","",IF('Художественно-эстетическое разв'!S14=2,"сформирован",IF('Художественно-эстетическое разв'!S14=0,"не сформирован", "в стадии формирования")))</f>
        <v/>
      </c>
      <c r="FL12" s="82" t="str">
        <f>IF('Художественно-эстетическое разв'!T14="","",IF('Художественно-эстетическое разв'!T14=2,"сформирован",IF('Художественно-эстетическое разв'!T14=0,"не сформирован", "в стадии формирования")))</f>
        <v/>
      </c>
      <c r="FM1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2" s="82" t="str">
        <f>IF('Физическое развитие'!T13="","",IF('Физическое развитие'!T13=2,"сформирован",IF('Физическое развитие'!T13=0,"не сформирован", "в стадии формирования")))</f>
        <v/>
      </c>
      <c r="FO12" s="82" t="str">
        <f>IF('Физическое развитие'!U13="","",IF('Физическое развитие'!U13=2,"сформирован",IF('Физическое развитие'!U13=0,"не сформирован", "в стадии формирования")))</f>
        <v/>
      </c>
      <c r="FP12" s="82" t="str">
        <f>IF('Физическое развитие'!V13="","",IF('Физическое развитие'!V13=2,"сформирован",IF('Физическое развитие'!V13=0,"не сформирован", "в стадии формирования")))</f>
        <v/>
      </c>
      <c r="FQ12" s="82" t="e">
        <f>IF('Физическое развитие'!#REF!="","",IF('Физическое развитие'!#REF!=2,"сформирован",IF('Физическое развитие'!#REF!=0,"не сформирован", "в стадии формирования")))</f>
        <v>#REF!</v>
      </c>
      <c r="FR12" s="214" t="str">
        <f>IF('Социально-коммуникативное разви'!D14="","",IF('Социально-коммуникативное разви'!E14="","",IF('Социально-коммуникативное разви'!F14="","",IF('Социально-коммуникативное разви'!G14="","",IF('Социально-коммуникативное разви'!Q14="","",IF('Социально-коммуникативное разви'!R14="","",IF('Социально-коммуникативное разви'!S14="","",IF('Социально-коммуникативное разви'!#REF!="","",IF('Социально-коммуникативное разви'!#REF!="","",IF('Социально-коммуникативное разви'!#REF!="","",IF('Социально-коммуникативное разви'!T14="","",IF('Социально-коммуникативное разви'!Y14="","",IF('Социально-коммуникативное разви'!Z14="","",IF('Социально-коммуникативное разви'!AU14="","",IF('Социально-коммуникативное разви'!#REF!="","",IF('Социально-коммуникативное разви'!AZ14="","",IF('Социально-коммуникативное разви'!BA14="","",IF('Социально-коммуникативное разви'!BB14="","",IF('Познавательное развитие'!G14="","",IF('Познавательное развитие'!#REF!="","",IF('Познавательное развитие'!H14="","",IF('Познавательное развитие'!#REF!="","",IF('Познавательное развитие'!T14="","",IF('Познавательное развитие'!#REF!="","",IF('Познавательное развитие'!U14="","",IF('Познавательное развитие'!W14="","",IF('Познавательное развитие'!X14="","",IF('Познавательное развитие'!AB14="","",IF('Познавательное развитие'!AC14="","",IF('Познавательное развитие'!AD14="","",IF('Познавательное развитие'!AE14="","",IF('Познавательное развитие'!AF14="","",IF('Познавательное развитие'!#REF!="","",IF('Познавательное развитие'!AG14="","",IF('Познавательное развитие'!AH14="","",IF('Познавательное развитие'!#REF!="","",IF('Познавательное развитие'!AI14="","",IF('Познавательное развитие'!AJ14="","",IF('Познавательное развитие'!AK14="","",IF('Познавательное развитие'!AL14="","",IF('Речевое развитие'!Q13="","",IF('Речевое развитие'!R13="","",IF('Речевое развитие'!S13="","",IF('Речевое развитие'!T13="","",IF('Речевое развитие'!U13="","",IF('Речевое развитие'!#REF!="","",IF('Художественно-эстетическое разв'!S14="","",IF('Художественно-эстетическое разв'!T14="","",IF('Художественно-эстетическое разв'!#REF!="","",IF('Физическое развитие'!T13="","",IF('Физическое развитие'!U13="","",IF('Физическое развитие'!V13="","",IF('Физическое развитие'!#REF!="","",('Социально-коммуникативное разви'!D14+'Социально-коммуникативное разви'!E14+'Социально-коммуникативное разви'!F14+'Социально-коммуникативное разви'!G14+'Социально-коммуникативное разви'!Q14+'Социально-коммуникативное разви'!R14+'Социально-коммуникативное разви'!S14+'Социально-коммуникативное разви'!#REF!+'Социально-коммуникативное разви'!#REF!+'Социально-коммуникативное разви'!#REF!+'Социально-коммуникативное разви'!T14+'Социально-коммуникативное разви'!Y14+'Социально-коммуникативное разви'!Z14+'Социально-коммуникативное разви'!AU14+'Социально-коммуникативное разви'!#REF!+'Социально-коммуникативное разви'!AZ14+'Социально-коммуникативное разви'!BA14+'Социально-коммуникативное разви'!BB14+'Познавательное развитие'!G14+'Познавательное развитие'!#REF!+'Познавательное развитие'!H14+'Познавательное развитие'!#REF!+'Познавательное развитие'!T14+'Познавательное развитие'!#REF!+'Познавательное развитие'!U14+'Познавательное развитие'!W14+'Познавательное развитие'!X14+'Познавательное развитие'!AB14+'Познавательное развитие'!AC14+'Познавательное развитие'!AD14+'Познавательное развитие'!AE14+'Познавательное развитие'!AF14+'Познавательное развитие'!#REF!+'Познавательное развитие'!AG14+'Познавательное развитие'!AH14+'Познавательное развитие'!#REF!+'Познавательное развитие'!AI14+'Познавательное развитие'!AJ14+'Познавательное развитие'!AK14+'Познавательное развитие'!AL14+'Речевое развитие'!Q13+'Речевое развитие'!R13+'Речевое развитие'!S13+'Речевое развитие'!T13+'Речевое развитие'!U13+'Речевое развитие'!#REF!+'Художественно-эстетическое разв'!S14+'Художественно-эстетическое разв'!T14+'Художественно-эстетическое разв'!#REF!+'Физическое развитие'!T13+'Физическое развитие'!U13+'Физическое развитие'!V13+'Физическое развитие'!#REF!)/53)))))))))))))))))))))))))))))))))))))))))))))))))))))</f>
        <v/>
      </c>
      <c r="FS12" s="82" t="str">
        <f>'Целевые ориентиры'!EC13</f>
        <v/>
      </c>
    </row>
    <row r="13" spans="1:175" x14ac:dyDescent="0.25">
      <c r="A13" s="82">
        <f>список!A12</f>
        <v>11</v>
      </c>
      <c r="B13" s="82" t="str">
        <f>IF(список!B12="","",список!B12)</f>
        <v/>
      </c>
      <c r="C13" s="82">
        <f>список!C12</f>
        <v>0</v>
      </c>
      <c r="D13" s="82" t="str">
        <f>IF('Социально-коммуникативное разви'!AA15="","",IF('Социально-коммуникативное разви'!AA15=2,"сформирован",IF('Социально-коммуникативное разви'!AA15=0,"не сформирован", "в стадии формирования")))</f>
        <v/>
      </c>
      <c r="E13" s="82" t="str">
        <f>IF('Социально-коммуникативное разви'!AF15="","",IF('Социально-коммуникативное разви'!AF15=2,"сформирован",IF('Социально-коммуникативное разви'!AF15=0,"не сформирован", "в стадии формирования")))</f>
        <v/>
      </c>
      <c r="F13" s="82" t="str">
        <f>IF('Социально-коммуникативное разви'!AG15="","",IF('Социально-коммуникативное разви'!AG15=2,"сформирован",IF('Социально-коммуникативное разви'!AG15=0,"не сформирован", "в стадии формирования")))</f>
        <v/>
      </c>
      <c r="G13" s="82" t="str">
        <f>IF('Социально-коммуникативное разви'!AH15="","",IF('Социально-коммуникативное разви'!AH15=2,"сформирован",IF('Социально-коммуникативное разви'!AH15=0,"не сформирован", "в стадии формирования")))</f>
        <v/>
      </c>
      <c r="H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3" s="82" t="str">
        <f>IF('Социально-коммуникативное разви'!AJ15="","",IF('Социально-коммуникативное разви'!AJ15=2,"сформирован",IF('Социально-коммуникативное разви'!AJ15=0,"не сформирован", "в стадии формирования")))</f>
        <v/>
      </c>
      <c r="K13" s="82" t="str">
        <f>IF('Социально-коммуникативное разви'!AK15="","",IF('Социально-коммуникативное разви'!AK15=2,"сформирован",IF('Социально-коммуникативное разви'!AK15=0,"не сформирован", "в стадии формирования")))</f>
        <v/>
      </c>
      <c r="L13" s="82" t="e">
        <f>IF('Познавательное развитие'!#REF!="","",IF('Познавательное развитие'!#REF!=2,"сформирован",IF('Познавательное развитие'!#REF!=0,"не сформирован", "в стадии формирования")))</f>
        <v>#REF!</v>
      </c>
      <c r="M13" s="82" t="str">
        <f>IF('Познавательное развитие'!D15="","",IF('Познавательное развитие'!D15=2,"сформирован",IF('Познавательное развитие'!D15=0,"не сформирован", "в стадии формирования")))</f>
        <v/>
      </c>
      <c r="N13" s="82" t="e">
        <f>IF('Познавательное развитие'!#REF!="","",IF('Познавательное развитие'!#REF!=2,"сформирован",IF('Познавательное развитие'!#REF!=0,"не сформирован", "в стадии формирования")))</f>
        <v>#REF!</v>
      </c>
      <c r="O13" s="82" t="str">
        <f>IF('Познавательное развитие'!I15="","",IF('Познавательное развитие'!I15=2,"сформирован",IF('Познавательное развитие'!I15=0,"не сформирован", "в стадии формирования")))</f>
        <v/>
      </c>
      <c r="P13" s="82" t="str">
        <f>IF('Познавательное развитие'!M15="","",IF('Познавательное развитие'!M15=2,"сформирован",IF('Познавательное развитие'!M15=0,"не сформирован", "в стадии формирования")))</f>
        <v/>
      </c>
      <c r="Q13" s="82" t="str">
        <f>IF('Познавательное развитие'!N15="","",IF('Познавательное развитие'!N15=2,"сформирован",IF('Познавательное развитие'!N15=0,"не сформирован", "в стадии формирования")))</f>
        <v/>
      </c>
      <c r="R13" s="82" t="str">
        <f>IF('Познавательное развитие'!O15="","",IF('Познавательное развитие'!O15=2,"сформирован",IF('Познавательное развитие'!O15=0,"не сформирован", "в стадии формирования")))</f>
        <v/>
      </c>
      <c r="S13" s="82" t="str">
        <f>IF('Познавательное развитие'!P15="","",IF('Познавательное развитие'!P15=2,"сформирован",IF('Познавательное развитие'!P15=0,"не сформирован", "в стадии формирования")))</f>
        <v/>
      </c>
      <c r="T13" s="82" t="str">
        <f>IF('Познавательное развитие'!Q15="","",IF('Познавательное развитие'!Q15=2,"сформирован",IF('Познавательное развитие'!Q15=0,"не сформирован", "в стадии формирования")))</f>
        <v/>
      </c>
      <c r="U13" s="82" t="str">
        <f>IF('Познавательное развитие'!Y15="","",IF('Познавательное развитие'!Y15=2,"сформирован",IF('Познавательное развитие'!Y15=0,"не сформирован", "в стадии формирования")))</f>
        <v/>
      </c>
      <c r="V13" s="82" t="str">
        <f>IF('Художественно-эстетическое разв'!D15="","",IF('Художественно-эстетическое разв'!D15=2,"сформирован",IF('Художественно-эстетическое разв'!D15=0,"не сформирован", "в стадии формирования")))</f>
        <v/>
      </c>
      <c r="W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3" s="82" t="str">
        <f>IF('Художественно-эстетическое разв'!G15="","",IF('Художественно-эстетическое разв'!G15=2,"сформирован",IF('Художественно-эстетическое разв'!G15=0,"не сформирован", "в стадии формирования")))</f>
        <v/>
      </c>
      <c r="Y13" s="82" t="str">
        <f>IF('Художественно-эстетическое разв'!H15="","",IF('Художественно-эстетическое разв'!H15=2,"сформирован",IF('Художественно-эстетическое разв'!H15=0,"не сформирован", "в стадии формирования")))</f>
        <v/>
      </c>
      <c r="Z13" s="82" t="str">
        <f>IF('Художественно-эстетическое разв'!I15="","",IF('Художественно-эстетическое разв'!I15=2,"сформирован",IF('Художественно-эстетическое разв'!I15=0,"не сформирован", "в стадии формирования")))</f>
        <v/>
      </c>
      <c r="AA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3" s="82" t="str">
        <f>IF('Художественно-эстетическое разв'!L15="","",IF('Художественно-эстетическое разв'!L15=2,"сформирован",IF('Художественно-эстетическое разв'!L15=0,"не сформирован", "в стадии формирования")))</f>
        <v/>
      </c>
      <c r="AC13" s="82" t="str">
        <f>IF('Художественно-эстетическое разв'!M15="","",IF('Художественно-эстетическое разв'!M15=2,"сформирован",IF('Художественно-эстетическое разв'!M15=0,"не сформирован", "в стадии формирования")))</f>
        <v/>
      </c>
      <c r="AD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3" s="82" t="str">
        <f>IF('Художественно-эстетическое разв'!U15="","",IF('Художественно-эстетическое разв'!U15=2,"сформирован",IF('Художественно-эстетическое разв'!U15=0,"не сформирован", "в стадии формирования")))</f>
        <v/>
      </c>
      <c r="AG13" s="82" t="str">
        <f>IF('Физическое развитие'!W14="","",IF('Физическое развитие'!W14=2,"сформирован",IF('Физическое развитие'!W14=0,"не сформирован", "в стадии формирования")))</f>
        <v/>
      </c>
      <c r="AH13" s="214" t="str">
        <f>IF('Социально-коммуникативное разви'!AA15="","",IF('Социально-коммуникативное разви'!AF15="","",IF('Социально-коммуникативное разви'!AG15="","",IF('Социально-коммуникативное разви'!AH15="","",IF('Социально-коммуникативное разви'!#REF!="","",IF('Социально-коммуникативное разви'!#REF!="","",IF('Социально-коммуникативное разви'!AJ15="","",IF('Социально-коммуникативное разви'!AK15="","",IF('Познавательное развитие'!#REF!="","",IF('Познавательное развитие'!D15="","",IF('Познавательное развитие'!#REF!="","",IF('Познавательное развитие'!I15="","",IF('Познавательное развитие'!M15="","",IF('Познавательное развитие'!N15="","",IF('Познавательное развитие'!O15="","",IF('Познавательное развитие'!P15="","",IF('Познавательное развитие'!Q15="","",IF('Познавательное развитие'!Y15="","",IF('Художественно-эстетическое разв'!D15="","",IF('Художественно-эстетическое разв'!#REF!="","",IF('Художественно-эстетическое разв'!G15="","",IF('Художественно-эстетическое разв'!H15="","",IF('Художественно-эстетическое разв'!I15="","",IF('Художественно-эстетическое разв'!#REF!="","",IF('Художественно-эстетическое разв'!L15="","",IF('Художественно-эстетическое разв'!M15="","",IF('Художественно-эстетическое разв'!#REF!="","",IF('Художественно-эстетическое разв'!#REF!="","",IF('Художественно-эстетическое разв'!U15="","",IF('Физическое развитие'!#REF!="","",('Социально-коммуникативное разви'!AA15+'Социально-коммуникативное разви'!AF15+'Социально-коммуникативное разви'!AG15+'Социально-коммуникативное разви'!AH15+'Социально-коммуникативное разви'!#REF!+'Социально-коммуникативное разви'!#REF!+'Социально-коммуникативное разви'!AJ15+'Социально-коммуникативное разви'!AK15+'Познавательное развитие'!#REF!+'Познавательное развитие'!D15+'Познавательное развитие'!#REF!+'Познавательное развитие'!I15+'Познавательное развитие'!M15+'Познавательное развитие'!N15+'Познавательное развитие'!O15+'Познавательное развитие'!P15+'Познавательное развитие'!Q15+'Познавательное развитие'!Y15+'Художественно-эстетическое разв'!D15+'Художественно-эстетическое разв'!#REF!+'Художественно-эстетическое разв'!G15+'Художественно-эстетическое разв'!H15+'Художественно-эстетическое разв'!I15+'Художественно-эстетическое разв'!#REF!+'Художественно-эстетическое разв'!L15+'Художественно-эстетическое разв'!M15+'Художественно-эстетическое разв'!#REF!+'Художественно-эстетическое разв'!#REF!+'Художественно-эстетическое разв'!U15+'Физическое развитие'!#REF!)/30))))))))))))))))))))))))))))))</f>
        <v/>
      </c>
      <c r="AI13" s="82" t="str">
        <f>'Целевые ориентиры'!AA14</f>
        <v/>
      </c>
      <c r="AJ13" s="82" t="str">
        <f>IF('Социально-коммуникативное разви'!G15="","",IF('Социально-коммуникативное разви'!G15=2,"сформирован",IF('Социально-коммуникативное разви'!G15=0,"не сформирован", "в стадии формирования")))</f>
        <v/>
      </c>
      <c r="AK13" s="82" t="str">
        <f>IF('Социально-коммуникативное разви'!H15="","",IF('Социально-коммуникативное разви'!H15=2,"сформирован",IF('Социально-коммуникативное разви'!H15=0,"не сформирован", "в стадии формирования")))</f>
        <v/>
      </c>
      <c r="AL13" s="82" t="str">
        <f>IF('Социально-коммуникативное разви'!I15="","",IF('Социально-коммуникативное разви'!I15=2,"сформирован",IF('Социально-коммуникативное разви'!I15=0,"не сформирован", "в стадии формирования")))</f>
        <v/>
      </c>
      <c r="AM13" s="82" t="str">
        <f>IF('Социально-коммуникативное разви'!J15="","",IF('Социально-коммуникативное разви'!J15=2,"сформирован",IF('Социально-коммуникативное разви'!J15=0,"не сформирован", "в стадии формирования")))</f>
        <v/>
      </c>
      <c r="AN13" s="82" t="str">
        <f>IF('Социально-коммуникативное разви'!K15="","",IF('Социально-коммуникативное разви'!K15=2,"сформирован",IF('Социально-коммуникативное разви'!K15=0,"не сформирован", "в стадии формирования")))</f>
        <v/>
      </c>
      <c r="AO13" s="82" t="str">
        <f>IF('Социально-коммуникативное разви'!L15="","",IF('Социально-коммуникативное разви'!L15=2,"сформирован",IF('Социально-коммуникативное разви'!L15=0,"не сформирован", "в стадии формирования")))</f>
        <v/>
      </c>
      <c r="AP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3" s="82" t="str">
        <f>IF('Социально-коммуникативное разви'!X15="","",IF('Социально-коммуникативное разви'!X15=2,"сформирован",IF('Социально-коммуникативное разви'!X15=0,"не сформирован", "в стадии формирования")))</f>
        <v/>
      </c>
      <c r="AR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3" s="82" t="e">
        <f>IF('Познавательное развитие'!#REF!="","",IF('Познавательное развитие'!#REF!=2,"сформирован",IF('Познавательное развитие'!#REF!=0,"не сформирован", "в стадии формирования")))</f>
        <v>#REF!</v>
      </c>
      <c r="AT13" s="82" t="str">
        <f>IF('Познавательное развитие'!V15="","",IF('Познавательное развитие'!V15=2,"сформирован",IF('Познавательное развитие'!V15=0,"не сформирован", "в стадии формирования")))</f>
        <v/>
      </c>
      <c r="AU13" s="82" t="str">
        <f>IF('Художественно-эстетическое разв'!Z15="","",IF('Художественно-эстетическое разв'!Z15=2,"сформирован",IF('Художественно-эстетическое разв'!Z15=0,"не сформирован", "в стадии формирования")))</f>
        <v/>
      </c>
      <c r="AV13" s="82" t="str">
        <f>IF('Художественно-эстетическое разв'!AE15="","",IF('Художественно-эстетическое разв'!AE15=2,"сформирован",IF('Художественно-эстетическое разв'!AE15=0,"не сформирован", "в стадии формирования")))</f>
        <v/>
      </c>
      <c r="AW13" s="82" t="e">
        <f>IF('Физическое развитие'!#REF!="","",IF('Физическое развитие'!#REF!=2,"сформирован",IF('Физическое развитие'!#REF!=0,"не сформирован", "в стадии формирования")))</f>
        <v>#REF!</v>
      </c>
      <c r="AX13" s="82" t="e">
        <f>IF('Физическое развитие'!#REF!="","",IF('Физическое развитие'!#REF!=2,"сформирован",IF('Физическое развитие'!#REF!=0,"не сформирован", "в стадии формирования")))</f>
        <v>#REF!</v>
      </c>
      <c r="AY13" s="214" t="str">
        <f>IF('Социально-коммуникативное разви'!G15="","",IF('Социально-коммуникативное разви'!H15="","",IF('Социально-коммуникативное разви'!I15="","",IF('Социально-коммуникативное разви'!J15="","",IF('Социально-коммуникативное разви'!K15="","",IF('Социально-коммуникативное разви'!L15="","",IF('Социально-коммуникативное разви'!#REF!="","",IF('Социально-коммуникативное разви'!X15="","",IF('Социально-коммуникативное разви'!#REF!="","",IF('Познавательное развитие'!#REF!="","",IF('Познавательное развитие'!V15="","",IF('Художественно-эстетическое разв'!Z15="","",IF('Художественно-эстетическое разв'!AE15="","",IF('Физическое развитие'!#REF!="","",IF('Физическое развитие'!#REF!="","",('Социально-коммуникативное разви'!G15+'Социально-коммуникативное разви'!H15+'Социально-коммуникативное разви'!I15+'Социально-коммуникативное разви'!J15+'Социально-коммуникативное разви'!K15+'Социально-коммуникативное разви'!L15+'Социально-коммуникативное разви'!#REF!+'Социально-коммуникативное разви'!X15+'Социально-коммуникативное разви'!#REF!+'Познавательное развитие'!#REF!+'Познавательное развитие'!V15+'Художественно-эстетическое разв'!Z15+'Художественно-эстетическое разв'!AE15+'Физическое развитие'!#REF!+'Физическое развитие'!#REF!)/15)))))))))))))))</f>
        <v/>
      </c>
      <c r="AZ13" s="82" t="str">
        <f>'Целевые ориентиры'!AM14</f>
        <v/>
      </c>
      <c r="BA13" s="82" t="str">
        <f>IF('Социально-коммуникативное разви'!U15="","",IF('Социально-коммуникативное разви'!U15=2,"сформирован",IF('Социально-коммуникативное разви'!U15=0,"не сформирован", "в стадии формирования")))</f>
        <v/>
      </c>
      <c r="BB13" s="82" t="str">
        <f>IF('Социально-коммуникативное разви'!V15="","",IF('Социально-коммуникативное разви'!V15=2,"сформирован",IF('Социально-коммуникативное разви'!V15=0,"не сформирован", "в стадии формирования")))</f>
        <v/>
      </c>
      <c r="BC13" s="82" t="str">
        <f>IF('Социально-коммуникативное разви'!W15="","",IF('Социально-коммуникативное разви'!W15=2,"сформирован",IF('Социально-коммуникативное разви'!W15=0,"не сформирован", "в стадии формирования")))</f>
        <v/>
      </c>
      <c r="BD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3" s="82" t="str">
        <f>IF('Художественно-эстетическое разв'!AC15="","",IF('Художественно-эстетическое разв'!AC15=2,"сформирован",IF('Художественно-эстетическое разв'!AC15=0,"не сформирован", "в стадии формирования")))</f>
        <v/>
      </c>
      <c r="BG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3" s="82" t="str">
        <f>IF('Художественно-эстетическое разв'!AD15="","",IF('Художественно-эстетическое разв'!AD15=2,"сформирован",IF('Художественно-эстетическое разв'!AD15=0,"не сформирован", "в стадии формирования")))</f>
        <v/>
      </c>
      <c r="BI13" s="214" t="str">
        <f>IF('Социально-коммуникативное разви'!U15="","",IF('Социально-коммуникативное разви'!V15="","",IF('Социально-коммуникативное разви'!W15="","",IF('Художественно-эстетическое разв'!#REF!="","",IF('Художественно-эстетическое разв'!#REF!="","",IF('Художественно-эстетическое разв'!AC15="","",IF('Художественно-эстетическое разв'!#REF!="","",IF('Художественно-эстетическое разв'!AD15="","",('Социально-коммуникативное разви'!U15+'Социально-коммуникативное разви'!V15+'Социально-коммуникативное разви'!W15+'Художественно-эстетическое разв'!#REF!+'Художественно-эстетическое разв'!#REF!+'Художественно-эстетическое разв'!AC15+'Художественно-эстетическое разв'!#REF!+'Художественно-эстетическое разв'!AD15)/8))))))))</f>
        <v/>
      </c>
      <c r="BJ13" s="82" t="str">
        <f>'Целевые ориентиры'!AT14</f>
        <v/>
      </c>
      <c r="BK13" s="82" t="str">
        <f>IF('Речевое развитие'!D14="","",IF('Речевое развитие'!D14=2,"сформирован",IF('Речевое развитие'!D14=0,"не сформирован", "в стадии формирования")))</f>
        <v/>
      </c>
      <c r="BL13" s="82" t="e">
        <f>IF('Речевое развитие'!#REF!="","",IF('Речевое развитие'!#REF!=2,"сформирован",IF('Речевое развитие'!#REF!=0,"не сформирован", "в стадии формирования")))</f>
        <v>#REF!</v>
      </c>
      <c r="BM13" s="82" t="str">
        <f>IF('Речевое развитие'!E14="","",IF('Речевое развитие'!E14=2,"сформирован",IF('Речевое развитие'!E14=0,"не сформирован", "в стадии формирования")))</f>
        <v/>
      </c>
      <c r="BN13" s="82" t="str">
        <f>IF('Речевое развитие'!F14="","",IF('Речевое развитие'!F14=2,"сформирован",IF('Речевое развитие'!F14=0,"не сформирован", "в стадии формирования")))</f>
        <v/>
      </c>
      <c r="BO13" s="82" t="str">
        <f>IF('Речевое развитие'!G14="","",IF('Речевое развитие'!G14=2,"сформирован",IF('Речевое развитие'!G14=0,"не сформирован", "в стадии формирования")))</f>
        <v/>
      </c>
      <c r="BP13" s="82" t="str">
        <f>IF('Речевое развитие'!H14="","",IF('Речевое развитие'!H14=2,"сформирован",IF('Речевое развитие'!H14=0,"не сформирован", "в стадии формирования")))</f>
        <v/>
      </c>
      <c r="BQ13" s="82" t="e">
        <f>IF('Речевое развитие'!#REF!="","",IF('Речевое развитие'!#REF!=2,"сформирован",IF('Речевое развитие'!#REF!=0,"не сформирован", "в стадии формирования")))</f>
        <v>#REF!</v>
      </c>
      <c r="BR13" s="82" t="str">
        <f>IF('Речевое развитие'!I14="","",IF('Речевое развитие'!I14=2,"сформирован",IF('Речевое развитие'!I14=0,"не сформирован", "в стадии формирования")))</f>
        <v/>
      </c>
      <c r="BS13" s="82" t="str">
        <f>IF('Речевое развитие'!J14="","",IF('Речевое развитие'!J14=2,"сформирован",IF('Речевое развитие'!J14=0,"не сформирован", "в стадии формирования")))</f>
        <v/>
      </c>
      <c r="BT13" s="82" t="str">
        <f>IF('Речевое развитие'!K14="","",IF('Речевое развитие'!K14=2,"сформирован",IF('Речевое развитие'!K14=0,"не сформирован", "в стадии формирования")))</f>
        <v/>
      </c>
      <c r="BU13" s="82" t="str">
        <f>IF('Речевое развитие'!L14="","",IF('Речевое развитие'!L14=2,"сформирован",IF('Речевое развитие'!L14=0,"не сформирован", "в стадии формирования")))</f>
        <v/>
      </c>
      <c r="BV13" s="82" t="str">
        <f>IF('Речевое развитие'!M14="","",IF('Речевое развитие'!M14=2,"сформирован",IF('Речевое развитие'!M14=0,"не сформирован", "в стадии формирования")))</f>
        <v/>
      </c>
      <c r="BW13" s="82" t="str">
        <f>IF('Речевое развитие'!N14="","",IF('Речевое развитие'!N14=2,"сформирован",IF('Речевое развитие'!N14=0,"не сформирован", "в стадии формирования")))</f>
        <v/>
      </c>
      <c r="BX13" s="214" t="str">
        <f>IF('Речевое развитие'!D14="","",IF('Речевое развитие'!#REF!="","",IF('Речевое развитие'!E14="","",IF('Речевое развитие'!F14="","",IF('Речевое развитие'!G14="","",IF('Речевое развитие'!H14="","",IF('Речевое развитие'!#REF!="","",IF('Речевое развитие'!I14="","",IF('Речевое развитие'!J14="","",IF('Речевое развитие'!K14="","",IF('Речевое развитие'!L14="","",IF('Речевое развитие'!M14="","",IF('Речевое развитие'!N14="","",('Речевое развитие'!D14+'Речевое развитие'!#REF!+'Речевое развитие'!E14+'Речевое развитие'!F14+'Речевое развитие'!G14+'Речевое развитие'!H14+'Речевое развитие'!#REF!+'Речевое развитие'!I14+'Речевое развитие'!J14+'Речевое развитие'!K14+'Речевое развитие'!L14+'Речевое развитие'!M14+'Речевое развитие'!N14)/13)))))))))))))</f>
        <v/>
      </c>
      <c r="BY13" s="82" t="str">
        <f>'Целевые ориентиры'!BG14</f>
        <v/>
      </c>
      <c r="BZ13" s="82" t="str">
        <f>IF('Художественно-эстетическое разв'!Y15="","",IF('Художественно-эстетическое разв'!Y15=2,"сформирован",IF('Художественно-эстетическое разв'!Y15=0,"не сформирован", "в стадии формирования")))</f>
        <v/>
      </c>
      <c r="CA13" s="82" t="e">
        <f>IF('Физическое развитие'!#REF!="","",IF('Физическое развитие'!#REF!=2,"сформирован",IF('Физическое развитие'!#REF!=0,"не сформирован", "в стадии формирования")))</f>
        <v>#REF!</v>
      </c>
      <c r="CB13" s="82" t="e">
        <f>IF('Физическое развитие'!#REF!="","",IF('Физическое развитие'!#REF!=2,"сформирован",IF('Физическое развитие'!#REF!=0,"не сформирован", "в стадии формирования")))</f>
        <v>#REF!</v>
      </c>
      <c r="CC13" s="82" t="str">
        <f>IF('Физическое развитие'!D14="","",IF('Физическое развитие'!D14=2,"сформирован",IF('Физическое развитие'!D14=0,"не сформирован", "в стадии формирования")))</f>
        <v/>
      </c>
      <c r="CD13" s="82" t="str">
        <f>IF('Физическое развитие'!E14="","",IF('Физическое развитие'!E14=2,"сформирован",IF('Физическое развитие'!E14=0,"не сформирован", "в стадии формирования")))</f>
        <v/>
      </c>
      <c r="CE13" s="82" t="str">
        <f>IF('Физическое развитие'!F14="","",IF('Физическое развитие'!F14=2,"сформирован",IF('Физическое развитие'!F14=0,"не сформирован", "в стадии формирования")))</f>
        <v/>
      </c>
      <c r="CF13" s="82" t="str">
        <f>IF('Физическое развитие'!H14="","",IF('Физическое развитие'!H14=2,"сформирован",IF('Физическое развитие'!H14=0,"не сформирован", "в стадии формирования")))</f>
        <v/>
      </c>
      <c r="CG13" s="82" t="str">
        <f>IF('Физическое развитие'!I14="","",IF('Физическое развитие'!I14=2,"сформирован",IF('Физическое развитие'!I14=0,"не сформирован", "в стадии формирования")))</f>
        <v/>
      </c>
      <c r="CH13" s="82" t="str">
        <f>IF('Физическое развитие'!J14="","",IF('Физическое развитие'!J14=2,"сформирован",IF('Физическое развитие'!J14=0,"не сформирован", "в стадии формирования")))</f>
        <v/>
      </c>
      <c r="CI13" s="82" t="str">
        <f>IF('Физическое развитие'!L14="","",IF('Физическое развитие'!L14=2,"сформирован",IF('Физическое развитие'!L14=0,"не сформирован", "в стадии формирования")))</f>
        <v/>
      </c>
      <c r="CJ13" s="82" t="str">
        <f>IF('Физическое развитие'!M14="","",IF('Физическое развитие'!M14=2,"сформирован",IF('Физическое развитие'!M14=0,"не сформирован", "в стадии формирования")))</f>
        <v/>
      </c>
      <c r="CK13" s="82" t="e">
        <f>IF('Физическое развитие'!#REF!="","",IF('Физическое развитие'!#REF!=2,"сформирован",IF('Физическое развитие'!#REF!=0,"не сформирован", "в стадии формирования")))</f>
        <v>#REF!</v>
      </c>
      <c r="CL13" s="82" t="e">
        <f>IF('Физическое развитие'!#REF!="","",IF('Физическое развитие'!#REF!=2,"сформирован",IF('Физическое развитие'!#REF!=0,"не сформирован", "в стадии формирования")))</f>
        <v>#REF!</v>
      </c>
      <c r="CM13" s="82" t="e">
        <f>IF('Физическое развитие'!#REF!="","",IF('Физическое развитие'!#REF!=2,"сформирован",IF('Физическое развитие'!#REF!=0,"не сформирован", "в стадии формирования")))</f>
        <v>#REF!</v>
      </c>
      <c r="CN13" s="82" t="str">
        <f>IF('Физическое развитие'!N14="","",IF('Физическое развитие'!N14=2,"сформирован",IF('Физическое развитие'!N14=0,"не сформирован", "в стадии формирования")))</f>
        <v/>
      </c>
      <c r="CO13" s="82" t="str">
        <f>IF('Физическое развитие'!O14="","",IF('Физическое развитие'!O14=2,"сформирован",IF('Физическое развитие'!O14=0,"не сформирован", "в стадии формирования")))</f>
        <v/>
      </c>
      <c r="CP13" s="82" t="str">
        <f>IF('Физическое развитие'!P14="","",IF('Физическое развитие'!P14=2,"сформирован",IF('Физическое развитие'!P14=0,"не сформирован", "в стадии формирования")))</f>
        <v/>
      </c>
      <c r="CQ13" s="82" t="str">
        <f>IF('Физическое развитие'!Q14="","",IF('Физическое развитие'!Q14=2,"сформирован",IF('Физическое развитие'!Q14=0,"не сформирован", "в стадии формирования")))</f>
        <v/>
      </c>
      <c r="CR13" s="214" t="str">
        <f>IF('Художественно-эстетическое разв'!Y15="","",IF('Физическое развитие'!#REF!="","",IF('Физическое развитие'!#REF!="","",IF('Физическое развитие'!D14="","",IF('Физическое развитие'!E14="","",IF('Физическое развитие'!F14="","",IF('Физическое развитие'!H14="","",IF('Физическое развитие'!I14="","",IF('Физическое развитие'!J14="","",IF('Физическое развитие'!L14="","",IF('Физическое развитие'!M14="","",IF('Физическое развитие'!#REF!="","",IF('Физическое развитие'!#REF!="","",IF('Физическое развитие'!#REF!="","",IF('Физическое развитие'!N14="","",IF('Физическое развитие'!O14="","",IF('Физическое развитие'!P14="","",IF('Физическое развитие'!Q14="","",('Художественно-эстетическое разв'!Y15+'Физическое развитие'!#REF!+'Физическое развитие'!#REF!+'Физическое развитие'!D14+'Физическое развитие'!E14+'Физическое развитие'!F14+'Физическое развитие'!H14+'Физическое развитие'!I14+'Физическое развитие'!J14+'Физическое развитие'!L14+'Физическое развитие'!M14+'Физическое развитие'!#REF!+'Физическое развитие'!#REF!+'Физическое развитие'!#REF!+'Физическое развитие'!N14+'Физическое развитие'!O14+'Физическое развитие'!P14+'Физическое развитие'!Q14)/18))))))))))))))))))</f>
        <v/>
      </c>
      <c r="CS13" s="82" t="str">
        <f>'Целевые ориентиры'!BW14</f>
        <v/>
      </c>
      <c r="CT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3" s="82" t="str">
        <f>IF('Социально-коммуникативное разви'!M15="","",IF('Социально-коммуникативное разви'!M15=2,"сформирован",IF('Социально-коммуникативное разви'!M15=0,"не сформирован", "в стадии формирования")))</f>
        <v/>
      </c>
      <c r="CV13" s="82" t="str">
        <f>IF('Социально-коммуникативное разви'!N15="","",IF('Социально-коммуникативное разви'!N15=2,"сформирован",IF('Социально-коммуникативное разви'!N15=0,"не сформирован", "в стадии формирования")))</f>
        <v/>
      </c>
      <c r="CW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3" s="82" t="str">
        <f>IF('Социально-коммуникативное разви'!AI15="","",IF('Социально-коммуникативное разви'!AI15=2,"сформирован",IF('Социально-коммуникативное разви'!AI15=0,"не сформирован", "в стадии формирования")))</f>
        <v/>
      </c>
      <c r="CY13" s="82" t="str">
        <f>IF('Социально-коммуникативное разви'!AN15="","",IF('Социально-коммуникативное разви'!AN15=2,"сформирован",IF('Социально-коммуникативное разви'!AN15=0,"не сформирован", "в стадии формирования")))</f>
        <v/>
      </c>
      <c r="CZ13" s="82" t="str">
        <f>IF('Социально-коммуникативное разви'!AO15="","",IF('Социально-коммуникативное разви'!AO15=2,"сформирован",IF('Социально-коммуникативное разви'!AO15=0,"не сформирован", "в стадии формирования")))</f>
        <v/>
      </c>
      <c r="DA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3" s="82" t="str">
        <f>IF('Социально-коммуникативное разви'!AP15="","",IF('Социально-коммуникативное разви'!AP15=2,"сформирован",IF('Социально-коммуникативное разви'!AP15=0,"не сформирован", "в стадии формирования")))</f>
        <v/>
      </c>
      <c r="DC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3" s="82" t="str">
        <f>IF('Социально-коммуникативное разви'!AQ15="","",IF('Социально-коммуникативное разви'!AQ15=2,"сформирован",IF('Социально-коммуникативное разви'!AQ15=0,"не сформирован", "в стадии формирования")))</f>
        <v/>
      </c>
      <c r="DE13" s="82" t="str">
        <f>IF('Социально-коммуникативное разви'!AR15="","",IF('Социально-коммуникативное разви'!AR15=2,"сформирован",IF('Социально-коммуникативное разви'!AR15=0,"не сформирован", "в стадии формирования")))</f>
        <v/>
      </c>
      <c r="DF13" s="82" t="str">
        <f>IF('Социально-коммуникативное разви'!AS15="","",IF('Социально-коммуникативное разви'!AS15=2,"сформирован",IF('Социально-коммуникативное разви'!AS15=0,"не сформирован", "в стадии формирования")))</f>
        <v/>
      </c>
      <c r="DG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3" s="82" t="str">
        <f>IF('Социально-коммуникативное разви'!AT15="","",IF('Социально-коммуникативное разви'!AT15=2,"сформирован",IF('Социально-коммуникативное разви'!AT15=0,"не сформирован", "в стадии формирования")))</f>
        <v/>
      </c>
      <c r="DI13" s="82" t="str">
        <f>IF('Социально-коммуникативное разви'!AV15="","",IF('Социально-коммуникативное разви'!AV15=2,"сформирован",IF('Социально-коммуникативное разви'!AV15=0,"не сформирован", "в стадии формирования")))</f>
        <v/>
      </c>
      <c r="DJ13" s="82" t="str">
        <f>IF('Социально-коммуникативное разви'!AW15="","",IF('Социально-коммуникативное разви'!AW15=2,"сформирован",IF('Социально-коммуникативное разви'!AW15=0,"не сформирован", "в стадии формирования")))</f>
        <v/>
      </c>
      <c r="DK13" s="82" t="str">
        <f>IF('Социально-коммуникативное разви'!AX15="","",IF('Социально-коммуникативное разви'!AX15=2,"сформирован",IF('Социально-коммуникативное разви'!AX15=0,"не сформирован", "в стадии формирования")))</f>
        <v/>
      </c>
      <c r="DL13" s="82" t="str">
        <f>IF('Социально-коммуникативное разви'!AY15="","",IF('Социально-коммуникативное разви'!AY15=2,"сформирован",IF('Социально-коммуникативное разви'!AY15=0,"не сформирован", "в стадии формирования")))</f>
        <v/>
      </c>
      <c r="DM13" s="82" t="str">
        <f>IF('Физическое развитие'!K14="","",IF('Физическое развитие'!K14=2,"сформирован",IF('Физическое развитие'!K14=0,"не сформирован", "в стадии формирования")))</f>
        <v/>
      </c>
      <c r="DN13" s="82" t="e">
        <f>IF('Физическое развитие'!#REF!="","",IF('Физическое развитие'!#REF!=2,"сформирован",IF('Физическое развитие'!#REF!=0,"не сформирован", "в стадии формирования")))</f>
        <v>#REF!</v>
      </c>
      <c r="DO13" s="214" t="e">
        <f>IF('Социально-коммуникативное разви'!#REF!="","",IF('Социально-коммуникативное разви'!M15="","",IF('Социально-коммуникативное разви'!N15="","",IF('Социально-коммуникативное разви'!#REF!="","",IF('Социально-коммуникативное разви'!AI15="","",IF('Социально-коммуникативное разви'!AN15="","",IF('Социально-коммуникативное разви'!AO15="","",IF('Социально-коммуникативное разви'!#REF!="","",IF('Социально-коммуникативное разви'!AP15="","",IF('Социально-коммуникативное разви'!#REF!="","",IF('Социально-коммуникативное разви'!AQ15="","",IF('Социально-коммуникативное разви'!AR15="","",IF('Социально-коммуникативное разви'!AS15="","",IF('Социально-коммуникативное разви'!#REF!="","",IF('Социально-коммуникативное разви'!AT15="","",IF('Социально-коммуникативное разви'!AV15="","",IF('Социально-коммуникативное разви'!AW15="","",IF('Социально-коммуникативное разви'!AX15="","",IF('Социально-коммуникативное разви'!AY15="","",IF('Физическое развитие'!K14="","",IF('Физическое развитие'!#REF!="","",('Социально-коммуникативное разви'!#REF!+'Социально-коммуникативное разви'!M15+'Социально-коммуникативное разви'!N15+'Социально-коммуникативное разви'!#REF!+'Социально-коммуникативное разви'!AI15+'Социально-коммуникативное разви'!AN15+'Социально-коммуникативное разви'!AO15+'Социально-коммуникативное разви'!#REF!+'Социально-коммуникативное разви'!AP15+'Социально-коммуникативное разви'!#REF!+'Социально-коммуникативное разви'!AQ15+'Социально-коммуникативное разви'!AR15+'Социально-коммуникативное разви'!AS15+'Социально-коммуникативное разви'!#REF!+'Социально-коммуникативное разви'!AT15+'Социально-коммуникативное разви'!AV15+'Социально-коммуникативное разви'!AW15+'Социально-коммуникативное разви'!AX15+'Социально-коммуникативное разви'!AY15+'Физическое развитие'!K14+'Физическое развитие'!#REF!)/21)))))))))))))))))))))</f>
        <v>#REF!</v>
      </c>
      <c r="DP13" s="82" t="str">
        <f>'Целевые ориентиры'!CN14</f>
        <v/>
      </c>
      <c r="DQ13" s="82" t="str">
        <f>IF('Социально-коммуникативное разви'!D15="","",IF('Социально-коммуникативное разви'!D15=2,"сформирован",IF('Социально-коммуникативное разви'!D15=0,"не сформирован", "в стадии формирования")))</f>
        <v/>
      </c>
      <c r="DR13" s="82" t="str">
        <f>IF('Социально-коммуникативное разви'!E15="","",IF('Социально-коммуникативное разви'!E15=2,"сформирован",IF('Социально-коммуникативное разви'!E15=0,"не сформирован", "в стадии формирования")))</f>
        <v/>
      </c>
      <c r="DS13" s="82" t="str">
        <f>IF('Социально-коммуникативное разви'!F15="","",IF('Социально-коммуникативное разви'!F15=2,"сформирован",IF('Социально-коммуникативное разви'!F15=0,"не сформирован", "в стадии формирования")))</f>
        <v/>
      </c>
      <c r="DT13" s="82" t="str">
        <f>IF('Социально-коммуникативное разви'!G15="","",IF('Социально-коммуникативное разви'!G15=2,"сформирован",IF('Социально-коммуникативное разви'!G15=0,"не сформирован", "в стадии формирования")))</f>
        <v/>
      </c>
      <c r="DU13" s="82" t="str">
        <f>IF('Социально-коммуникативное разви'!Q15="","",IF('Социально-коммуникативное разви'!Q15=2,"сформирован",IF('Социально-коммуникативное разви'!Q15=0,"не сформирован", "в стадии формирования")))</f>
        <v/>
      </c>
      <c r="DV13" s="82" t="str">
        <f>IF('Социально-коммуникативное разви'!R15="","",IF('Социально-коммуникативное разви'!R15=2,"сформирован",IF('Социально-коммуникативное разви'!R15=0,"не сформирован", "в стадии формирования")))</f>
        <v/>
      </c>
      <c r="DW13" s="82" t="str">
        <f>IF('Социально-коммуникативное разви'!S15="","",IF('Социально-коммуникативное разви'!S15=2,"сформирован",IF('Социально-коммуникативное разви'!S15=0,"не сформирован", "в стадии формирования")))</f>
        <v/>
      </c>
      <c r="DX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3" s="82" t="str">
        <f>IF('Социально-коммуникативное разви'!T15="","",IF('Социально-коммуникативное разви'!T15=2,"сформирован",IF('Социально-коммуникативное разви'!T15=0,"не сформирован", "в стадии формирования")))</f>
        <v/>
      </c>
      <c r="EB13" s="82" t="str">
        <f>IF('Социально-коммуникативное разви'!Y15="","",IF('Социально-коммуникативное разви'!Y15=2,"сформирован",IF('Социально-коммуникативное разви'!Y15=0,"не сформирован", "в стадии формирования")))</f>
        <v/>
      </c>
      <c r="EC13" s="82" t="str">
        <f>IF('Социально-коммуникативное разви'!Z15="","",IF('Социально-коммуникативное разви'!Z15=2,"сформирован",IF('Социально-коммуникативное разви'!Z15=0,"не сформирован", "в стадии формирования")))</f>
        <v/>
      </c>
      <c r="ED13" s="82" t="str">
        <f>IF('Социально-коммуникативное разви'!AU15="","",IF('Социально-коммуникативное разви'!AU15=2,"сформирован",IF('Социально-коммуникативное разви'!AU15=0,"не сформирован", "в стадии формирования")))</f>
        <v/>
      </c>
      <c r="EE1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3" s="82" t="str">
        <f>IF('Социально-коммуникативное разви'!AZ15="","",IF('Социально-коммуникативное разви'!AZ15=2,"сформирован",IF('Социально-коммуникативное разви'!AZ15=0,"не сформирован", "в стадии формирования")))</f>
        <v/>
      </c>
      <c r="EG13" s="82" t="str">
        <f>IF('Социально-коммуникативное разви'!BA15="","",IF('Социально-коммуникативное разви'!BA15=2,"сформирован",IF('Социально-коммуникативное разви'!BA15=0,"не сформирован", "в стадии формирования")))</f>
        <v/>
      </c>
      <c r="EH13" s="82" t="str">
        <f>IF('Социально-коммуникативное разви'!BB15="","",IF('Социально-коммуникативное разви'!BB15=2,"сформирован",IF('Социально-коммуникативное разви'!BB15=0,"не сформирован", "в стадии формирования")))</f>
        <v/>
      </c>
      <c r="EI13" s="82" t="str">
        <f>IF('Познавательное развитие'!G15="","",IF('Познавательное развитие'!G15=2,"сформирован",IF('Познавательное развитие'!G15=0,"не сформирован", "в стадии формирования")))</f>
        <v/>
      </c>
      <c r="EJ13" s="82" t="e">
        <f>IF('Познавательное развитие'!#REF!="","",IF('Познавательное развитие'!#REF!=2,"сформирован",IF('Познавательное развитие'!#REF!=0,"не сформирован", "в стадии формирования")))</f>
        <v>#REF!</v>
      </c>
      <c r="EK13" s="82" t="str">
        <f>IF('Познавательное развитие'!H15="","",IF('Познавательное развитие'!H15=2,"сформирован",IF('Познавательное развитие'!H15=0,"не сформирован", "в стадии формирования")))</f>
        <v/>
      </c>
      <c r="EL13" s="82" t="e">
        <f>IF('Познавательное развитие'!#REF!="","",IF('Познавательное развитие'!#REF!=2,"сформирован",IF('Познавательное развитие'!#REF!=0,"не сформирован", "в стадии формирования")))</f>
        <v>#REF!</v>
      </c>
      <c r="EM13" s="82" t="str">
        <f>IF('Познавательное развитие'!T15="","",IF('Познавательное развитие'!T15=2,"сформирован",IF('Познавательное развитие'!T15=0,"не сформирован", "в стадии формирования")))</f>
        <v/>
      </c>
      <c r="EN13" s="82" t="e">
        <f>IF('Познавательное развитие'!#REF!="","",IF('Познавательное развитие'!#REF!=2,"сформирован",IF('Познавательное развитие'!#REF!=0,"не сформирован", "в стадии формирования")))</f>
        <v>#REF!</v>
      </c>
      <c r="EO13" s="82" t="str">
        <f>IF('Познавательное развитие'!U15="","",IF('Познавательное развитие'!U15=2,"сформирован",IF('Познавательное развитие'!U15=0,"не сформирован", "в стадии формирования")))</f>
        <v/>
      </c>
      <c r="EP13" s="82" t="str">
        <f>IF('Познавательное развитие'!W15="","",IF('Познавательное развитие'!W15=2,"сформирован",IF('Познавательное развитие'!W15=0,"не сформирован", "в стадии формирования")))</f>
        <v/>
      </c>
      <c r="EQ13" s="82" t="str">
        <f>IF('Познавательное развитие'!X15="","",IF('Познавательное развитие'!X15=2,"сформирован",IF('Познавательное развитие'!X15=0,"не сформирован", "в стадии формирования")))</f>
        <v/>
      </c>
      <c r="ER13" s="82" t="str">
        <f>IF('Познавательное развитие'!AB15="","",IF('Познавательное развитие'!AB15=2,"сформирован",IF('Познавательное развитие'!AB15=0,"не сформирован", "в стадии формирования")))</f>
        <v/>
      </c>
      <c r="ES13" s="82" t="str">
        <f>IF('Познавательное развитие'!AC15="","",IF('Познавательное развитие'!AC15=2,"сформирован",IF('Познавательное развитие'!AC15=0,"не сформирован", "в стадии формирования")))</f>
        <v/>
      </c>
      <c r="ET13" s="82" t="str">
        <f>IF('Познавательное развитие'!AD15="","",IF('Познавательное развитие'!AD15=2,"сформирован",IF('Познавательное развитие'!AD15=0,"не сформирован", "в стадии формирования")))</f>
        <v/>
      </c>
      <c r="EU13" s="82" t="str">
        <f>IF('Познавательное развитие'!AE15="","",IF('Познавательное развитие'!AE15=2,"сформирован",IF('Познавательное развитие'!AE15=0,"не сформирован", "в стадии формирования")))</f>
        <v/>
      </c>
      <c r="EV13" s="82" t="str">
        <f>IF('Познавательное развитие'!AF15="","",IF('Познавательное развитие'!AF15=2,"сформирован",IF('Познавательное развитие'!AF15=0,"не сформирован", "в стадии формирования")))</f>
        <v/>
      </c>
      <c r="EW13" s="82" t="e">
        <f>IF('Познавательное развитие'!#REF!="","",IF('Познавательное развитие'!#REF!=2,"сформирован",IF('Познавательное развитие'!#REF!=0,"не сформирован", "в стадии формирования")))</f>
        <v>#REF!</v>
      </c>
      <c r="EX13" s="82" t="str">
        <f>IF('Познавательное развитие'!AG15="","",IF('Познавательное развитие'!AG15=2,"сформирован",IF('Познавательное развитие'!AG15=0,"не сформирован", "в стадии формирования")))</f>
        <v/>
      </c>
      <c r="EY13" s="82" t="str">
        <f>IF('Познавательное развитие'!AH15="","",IF('Познавательное развитие'!AH15=2,"сформирован",IF('Познавательное развитие'!AH15=0,"не сформирован", "в стадии формирования")))</f>
        <v/>
      </c>
      <c r="EZ13" s="82" t="e">
        <f>IF('Познавательное развитие'!#REF!="","",IF('Познавательное развитие'!#REF!=2,"сформирован",IF('Познавательное развитие'!#REF!=0,"не сформирован", "в стадии формирования")))</f>
        <v>#REF!</v>
      </c>
      <c r="FA13" s="82" t="str">
        <f>IF('Познавательное развитие'!AI15="","",IF('Познавательное развитие'!AI15=2,"сформирован",IF('Познавательное развитие'!AI15=0,"не сформирован", "в стадии формирования")))</f>
        <v/>
      </c>
      <c r="FB13" s="82" t="str">
        <f>IF('Познавательное развитие'!AJ15="","",IF('Познавательное развитие'!AJ15=2,"сформирован",IF('Познавательное развитие'!AJ15=0,"не сформирован", "в стадии формирования")))</f>
        <v/>
      </c>
      <c r="FC13" s="82" t="str">
        <f>IF('Познавательное развитие'!AK15="","",IF('Познавательное развитие'!AK15=2,"сформирован",IF('Познавательное развитие'!AK15=0,"не сформирован", "в стадии формирования")))</f>
        <v/>
      </c>
      <c r="FD13" s="82" t="str">
        <f>IF('Познавательное развитие'!AL15="","",IF('Познавательное развитие'!AL15=2,"сформирован",IF('Познавательное развитие'!AL15=0,"не сформирован", "в стадии формирования")))</f>
        <v/>
      </c>
      <c r="FE13" s="82" t="str">
        <f>IF('Речевое развитие'!Q14="","",IF('Речевое развитие'!Q14=2,"сформирован",IF('Речевое развитие'!Q14=0,"не сформирован", "в стадии формирования")))</f>
        <v/>
      </c>
      <c r="FF13" s="82" t="str">
        <f>IF('Речевое развитие'!R14="","",IF('Речевое развитие'!R14=2,"сформирован",IF('Речевое развитие'!R14=0,"не сформирован", "в стадии формирования")))</f>
        <v/>
      </c>
      <c r="FG13" s="82" t="str">
        <f>IF('Речевое развитие'!S14="","",IF('Речевое развитие'!S14=2,"сформирован",IF('Речевое развитие'!S14=0,"не сформирован", "в стадии формирования")))</f>
        <v/>
      </c>
      <c r="FH13" s="82" t="str">
        <f>IF('Речевое развитие'!T14="","",IF('Речевое развитие'!T14=2,"сформирован",IF('Речевое развитие'!T14=0,"не сформирован", "в стадии формирования")))</f>
        <v/>
      </c>
      <c r="FI13" s="82" t="str">
        <f>IF('Речевое развитие'!U14="","",IF('Речевое развитие'!U14=2,"сформирован",IF('Речевое развитие'!U14=0,"не сформирован", "в стадии формирования")))</f>
        <v/>
      </c>
      <c r="FJ13" s="82" t="e">
        <f>IF('Речевое развитие'!#REF!="","",IF('Речевое развитие'!#REF!=2,"сформирован",IF('Речевое развитие'!#REF!=0,"не сформирован", "в стадии формирования")))</f>
        <v>#REF!</v>
      </c>
      <c r="FK13" s="82" t="str">
        <f>IF('Художественно-эстетическое разв'!S15="","",IF('Художественно-эстетическое разв'!S15=2,"сформирован",IF('Художественно-эстетическое разв'!S15=0,"не сформирован", "в стадии формирования")))</f>
        <v/>
      </c>
      <c r="FL13" s="82" t="str">
        <f>IF('Художественно-эстетическое разв'!T15="","",IF('Художественно-эстетическое разв'!T15=2,"сформирован",IF('Художественно-эстетическое разв'!T15=0,"не сформирован", "в стадии формирования")))</f>
        <v/>
      </c>
      <c r="FM1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3" s="82" t="str">
        <f>IF('Физическое развитие'!T14="","",IF('Физическое развитие'!T14=2,"сформирован",IF('Физическое развитие'!T14=0,"не сформирован", "в стадии формирования")))</f>
        <v/>
      </c>
      <c r="FO13" s="82" t="str">
        <f>IF('Физическое развитие'!U14="","",IF('Физическое развитие'!U14=2,"сформирован",IF('Физическое развитие'!U14=0,"не сформирован", "в стадии формирования")))</f>
        <v/>
      </c>
      <c r="FP13" s="82" t="str">
        <f>IF('Физическое развитие'!V14="","",IF('Физическое развитие'!V14=2,"сформирован",IF('Физическое развитие'!V14=0,"не сформирован", "в стадии формирования")))</f>
        <v/>
      </c>
      <c r="FQ13" s="82" t="e">
        <f>IF('Физическое развитие'!#REF!="","",IF('Физическое развитие'!#REF!=2,"сформирован",IF('Физическое развитие'!#REF!=0,"не сформирован", "в стадии формирования")))</f>
        <v>#REF!</v>
      </c>
      <c r="FR13" s="214" t="str">
        <f>IF('Социально-коммуникативное разви'!D15="","",IF('Социально-коммуникативное разви'!E15="","",IF('Социально-коммуникативное разви'!F15="","",IF('Социально-коммуникативное разви'!G15="","",IF('Социально-коммуникативное разви'!Q15="","",IF('Социально-коммуникативное разви'!R15="","",IF('Социально-коммуникативное разви'!S15="","",IF('Социально-коммуникативное разви'!#REF!="","",IF('Социально-коммуникативное разви'!#REF!="","",IF('Социально-коммуникативное разви'!#REF!="","",IF('Социально-коммуникативное разви'!T15="","",IF('Социально-коммуникативное разви'!Y15="","",IF('Социально-коммуникативное разви'!Z15="","",IF('Социально-коммуникативное разви'!AU15="","",IF('Социально-коммуникативное разви'!#REF!="","",IF('Социально-коммуникативное разви'!AZ15="","",IF('Социально-коммуникативное разви'!BA15="","",IF('Социально-коммуникативное разви'!BB15="","",IF('Познавательное развитие'!G15="","",IF('Познавательное развитие'!#REF!="","",IF('Познавательное развитие'!H15="","",IF('Познавательное развитие'!#REF!="","",IF('Познавательное развитие'!T15="","",IF('Познавательное развитие'!#REF!="","",IF('Познавательное развитие'!U15="","",IF('Познавательное развитие'!W15="","",IF('Познавательное развитие'!X15="","",IF('Познавательное развитие'!AB15="","",IF('Познавательное развитие'!AC15="","",IF('Познавательное развитие'!AD15="","",IF('Познавательное развитие'!AE15="","",IF('Познавательное развитие'!AF15="","",IF('Познавательное развитие'!#REF!="","",IF('Познавательное развитие'!AG15="","",IF('Познавательное развитие'!AH15="","",IF('Познавательное развитие'!#REF!="","",IF('Познавательное развитие'!AI15="","",IF('Познавательное развитие'!AJ15="","",IF('Познавательное развитие'!AK15="","",IF('Познавательное развитие'!AL15="","",IF('Речевое развитие'!Q14="","",IF('Речевое развитие'!R14="","",IF('Речевое развитие'!S14="","",IF('Речевое развитие'!T14="","",IF('Речевое развитие'!U14="","",IF('Речевое развитие'!#REF!="","",IF('Художественно-эстетическое разв'!S15="","",IF('Художественно-эстетическое разв'!T15="","",IF('Художественно-эстетическое разв'!#REF!="","",IF('Физическое развитие'!T14="","",IF('Физическое развитие'!U14="","",IF('Физическое развитие'!V14="","",IF('Физическое развитие'!#REF!="","",('Социально-коммуникативное разви'!D15+'Социально-коммуникативное разви'!E15+'Социально-коммуникативное разви'!F15+'Социально-коммуникативное разви'!G15+'Социально-коммуникативное разви'!Q15+'Социально-коммуникативное разви'!R15+'Социально-коммуникативное разви'!S15+'Социально-коммуникативное разви'!#REF!+'Социально-коммуникативное разви'!#REF!+'Социально-коммуникативное разви'!#REF!+'Социально-коммуникативное разви'!T15+'Социально-коммуникативное разви'!Y15+'Социально-коммуникативное разви'!Z15+'Социально-коммуникативное разви'!AU15+'Социально-коммуникативное разви'!#REF!+'Социально-коммуникативное разви'!AZ15+'Социально-коммуникативное разви'!BA15+'Социально-коммуникативное разви'!BB15+'Познавательное развитие'!G15+'Познавательное развитие'!#REF!+'Познавательное развитие'!H15+'Познавательное развитие'!#REF!+'Познавательное развитие'!T15+'Познавательное развитие'!#REF!+'Познавательное развитие'!U15+'Познавательное развитие'!W15+'Познавательное развитие'!X15+'Познавательное развитие'!AB15+'Познавательное развитие'!AC15+'Познавательное развитие'!AD15+'Познавательное развитие'!AE15+'Познавательное развитие'!AF15+'Познавательное развитие'!#REF!+'Познавательное развитие'!AG15+'Познавательное развитие'!AH15+'Познавательное развитие'!#REF!+'Познавательное развитие'!AI15+'Познавательное развитие'!AJ15+'Познавательное развитие'!AK15+'Познавательное развитие'!AL15+'Речевое развитие'!Q14+'Речевое развитие'!R14+'Речевое развитие'!S14+'Речевое развитие'!T14+'Речевое развитие'!U14+'Речевое развитие'!#REF!+'Художественно-эстетическое разв'!S15+'Художественно-эстетическое разв'!T15+'Художественно-эстетическое разв'!#REF!+'Физическое развитие'!T14+'Физическое развитие'!U14+'Физическое развитие'!V14+'Физическое развитие'!#REF!)/53)))))))))))))))))))))))))))))))))))))))))))))))))))))</f>
        <v/>
      </c>
      <c r="FS13" s="82" t="str">
        <f>'Целевые ориентиры'!EC14</f>
        <v/>
      </c>
    </row>
    <row r="14" spans="1:175" x14ac:dyDescent="0.25">
      <c r="A14" s="82">
        <f>список!A13</f>
        <v>12</v>
      </c>
      <c r="B14" s="82" t="str">
        <f>IF(список!B13="","",список!B13)</f>
        <v/>
      </c>
      <c r="C14" s="82">
        <f>список!C13</f>
        <v>0</v>
      </c>
      <c r="D14" s="82" t="str">
        <f>IF('Социально-коммуникативное разви'!AA16="","",IF('Социально-коммуникативное разви'!AA16=2,"сформирован",IF('Социально-коммуникативное разви'!AA16=0,"не сформирован", "в стадии формирования")))</f>
        <v/>
      </c>
      <c r="E14" s="82" t="str">
        <f>IF('Социально-коммуникативное разви'!AF16="","",IF('Социально-коммуникативное разви'!AF16=2,"сформирован",IF('Социально-коммуникативное разви'!AF16=0,"не сформирован", "в стадии формирования")))</f>
        <v/>
      </c>
      <c r="F14" s="82" t="str">
        <f>IF('Социально-коммуникативное разви'!AG16="","",IF('Социально-коммуникативное разви'!AG16=2,"сформирован",IF('Социально-коммуникативное разви'!AG16=0,"не сформирован", "в стадии формирования")))</f>
        <v/>
      </c>
      <c r="G14" s="82" t="str">
        <f>IF('Социально-коммуникативное разви'!AH16="","",IF('Социально-коммуникативное разви'!AH16=2,"сформирован",IF('Социально-коммуникативное разви'!AH16=0,"не сформирован", "в стадии формирования")))</f>
        <v/>
      </c>
      <c r="H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4" s="82" t="str">
        <f>IF('Социально-коммуникативное разви'!AJ16="","",IF('Социально-коммуникативное разви'!AJ16=2,"сформирован",IF('Социально-коммуникативное разви'!AJ16=0,"не сформирован", "в стадии формирования")))</f>
        <v/>
      </c>
      <c r="K14" s="82" t="str">
        <f>IF('Социально-коммуникативное разви'!AK16="","",IF('Социально-коммуникативное разви'!AK16=2,"сформирован",IF('Социально-коммуникативное разви'!AK16=0,"не сформирован", "в стадии формирования")))</f>
        <v/>
      </c>
      <c r="L14" s="82" t="e">
        <f>IF('Познавательное развитие'!#REF!="","",IF('Познавательное развитие'!#REF!=2,"сформирован",IF('Познавательное развитие'!#REF!=0,"не сформирован", "в стадии формирования")))</f>
        <v>#REF!</v>
      </c>
      <c r="M14" s="82" t="str">
        <f>IF('Познавательное развитие'!D16="","",IF('Познавательное развитие'!D16=2,"сформирован",IF('Познавательное развитие'!D16=0,"не сформирован", "в стадии формирования")))</f>
        <v/>
      </c>
      <c r="N14" s="82" t="e">
        <f>IF('Познавательное развитие'!#REF!="","",IF('Познавательное развитие'!#REF!=2,"сформирован",IF('Познавательное развитие'!#REF!=0,"не сформирован", "в стадии формирования")))</f>
        <v>#REF!</v>
      </c>
      <c r="O14" s="82" t="str">
        <f>IF('Познавательное развитие'!I16="","",IF('Познавательное развитие'!I16=2,"сформирован",IF('Познавательное развитие'!I16=0,"не сформирован", "в стадии формирования")))</f>
        <v/>
      </c>
      <c r="P14" s="82" t="str">
        <f>IF('Познавательное развитие'!M16="","",IF('Познавательное развитие'!M16=2,"сформирован",IF('Познавательное развитие'!M16=0,"не сформирован", "в стадии формирования")))</f>
        <v/>
      </c>
      <c r="Q14" s="82" t="str">
        <f>IF('Познавательное развитие'!N16="","",IF('Познавательное развитие'!N16=2,"сформирован",IF('Познавательное развитие'!N16=0,"не сформирован", "в стадии формирования")))</f>
        <v/>
      </c>
      <c r="R14" s="82" t="str">
        <f>IF('Познавательное развитие'!O16="","",IF('Познавательное развитие'!O16=2,"сформирован",IF('Познавательное развитие'!O16=0,"не сформирован", "в стадии формирования")))</f>
        <v/>
      </c>
      <c r="S14" s="82" t="str">
        <f>IF('Познавательное развитие'!P16="","",IF('Познавательное развитие'!P16=2,"сформирован",IF('Познавательное развитие'!P16=0,"не сформирован", "в стадии формирования")))</f>
        <v/>
      </c>
      <c r="T14" s="82" t="str">
        <f>IF('Познавательное развитие'!Q16="","",IF('Познавательное развитие'!Q16=2,"сформирован",IF('Познавательное развитие'!Q16=0,"не сформирован", "в стадии формирования")))</f>
        <v/>
      </c>
      <c r="U14" s="82" t="str">
        <f>IF('Познавательное развитие'!Y16="","",IF('Познавательное развитие'!Y16=2,"сформирован",IF('Познавательное развитие'!Y16=0,"не сформирован", "в стадии формирования")))</f>
        <v/>
      </c>
      <c r="V14" s="82" t="str">
        <f>IF('Художественно-эстетическое разв'!D16="","",IF('Художественно-эстетическое разв'!D16=2,"сформирован",IF('Художественно-эстетическое разв'!D16=0,"не сформирован", "в стадии формирования")))</f>
        <v/>
      </c>
      <c r="W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4" s="82" t="str">
        <f>IF('Художественно-эстетическое разв'!G16="","",IF('Художественно-эстетическое разв'!G16=2,"сформирован",IF('Художественно-эстетическое разв'!G16=0,"не сформирован", "в стадии формирования")))</f>
        <v/>
      </c>
      <c r="Y14" s="82" t="str">
        <f>IF('Художественно-эстетическое разв'!H16="","",IF('Художественно-эстетическое разв'!H16=2,"сформирован",IF('Художественно-эстетическое разв'!H16=0,"не сформирован", "в стадии формирования")))</f>
        <v/>
      </c>
      <c r="Z14" s="82" t="str">
        <f>IF('Художественно-эстетическое разв'!I16="","",IF('Художественно-эстетическое разв'!I16=2,"сформирован",IF('Художественно-эстетическое разв'!I16=0,"не сформирован", "в стадии формирования")))</f>
        <v/>
      </c>
      <c r="AA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4" s="82" t="str">
        <f>IF('Художественно-эстетическое разв'!L16="","",IF('Художественно-эстетическое разв'!L16=2,"сформирован",IF('Художественно-эстетическое разв'!L16=0,"не сформирован", "в стадии формирования")))</f>
        <v/>
      </c>
      <c r="AC14" s="82" t="str">
        <f>IF('Художественно-эстетическое разв'!M16="","",IF('Художественно-эстетическое разв'!M16=2,"сформирован",IF('Художественно-эстетическое разв'!M16=0,"не сформирован", "в стадии формирования")))</f>
        <v/>
      </c>
      <c r="AD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4" s="82" t="str">
        <f>IF('Художественно-эстетическое разв'!U16="","",IF('Художественно-эстетическое разв'!U16=2,"сформирован",IF('Художественно-эстетическое разв'!U16=0,"не сформирован", "в стадии формирования")))</f>
        <v/>
      </c>
      <c r="AG14" s="82" t="str">
        <f>IF('Физическое развитие'!W15="","",IF('Физическое развитие'!W15=2,"сформирован",IF('Физическое развитие'!W15=0,"не сформирован", "в стадии формирования")))</f>
        <v/>
      </c>
      <c r="AH14" s="214" t="str">
        <f>IF('Социально-коммуникативное разви'!AA16="","",IF('Социально-коммуникативное разви'!AF16="","",IF('Социально-коммуникативное разви'!AG16="","",IF('Социально-коммуникативное разви'!AH16="","",IF('Социально-коммуникативное разви'!#REF!="","",IF('Социально-коммуникативное разви'!#REF!="","",IF('Социально-коммуникативное разви'!AJ16="","",IF('Социально-коммуникативное разви'!AK16="","",IF('Познавательное развитие'!#REF!="","",IF('Познавательное развитие'!D16="","",IF('Познавательное развитие'!#REF!="","",IF('Познавательное развитие'!I16="","",IF('Познавательное развитие'!M16="","",IF('Познавательное развитие'!N16="","",IF('Познавательное развитие'!O16="","",IF('Познавательное развитие'!P16="","",IF('Познавательное развитие'!Q16="","",IF('Познавательное развитие'!Y16="","",IF('Художественно-эстетическое разв'!D16="","",IF('Художественно-эстетическое разв'!#REF!="","",IF('Художественно-эстетическое разв'!G16="","",IF('Художественно-эстетическое разв'!H16="","",IF('Художественно-эстетическое разв'!I16="","",IF('Художественно-эстетическое разв'!#REF!="","",IF('Художественно-эстетическое разв'!L16="","",IF('Художественно-эстетическое разв'!M16="","",IF('Художественно-эстетическое разв'!#REF!="","",IF('Художественно-эстетическое разв'!#REF!="","",IF('Художественно-эстетическое разв'!U16="","",IF('Физическое развитие'!#REF!="","",('Социально-коммуникативное разви'!AA16+'Социально-коммуникативное разви'!AF16+'Социально-коммуникативное разви'!AG16+'Социально-коммуникативное разви'!AH16+'Социально-коммуникативное разви'!#REF!+'Социально-коммуникативное разви'!#REF!+'Социально-коммуникативное разви'!AJ16+'Социально-коммуникативное разви'!AK16+'Познавательное развитие'!#REF!+'Познавательное развитие'!D16+'Познавательное развитие'!#REF!+'Познавательное развитие'!I16+'Познавательное развитие'!M16+'Познавательное развитие'!N16+'Познавательное развитие'!O16+'Познавательное развитие'!P16+'Познавательное развитие'!Q16+'Познавательное развитие'!Y16+'Художественно-эстетическое разв'!D16+'Художественно-эстетическое разв'!#REF!+'Художественно-эстетическое разв'!G16+'Художественно-эстетическое разв'!H16+'Художественно-эстетическое разв'!I16+'Художественно-эстетическое разв'!#REF!+'Художественно-эстетическое разв'!L16+'Художественно-эстетическое разв'!M16+'Художественно-эстетическое разв'!#REF!+'Художественно-эстетическое разв'!#REF!+'Художественно-эстетическое разв'!U16+'Физическое развитие'!#REF!)/30))))))))))))))))))))))))))))))</f>
        <v/>
      </c>
      <c r="AI14" s="82" t="str">
        <f>'Целевые ориентиры'!AA15</f>
        <v/>
      </c>
      <c r="AJ14" s="82" t="str">
        <f>IF('Социально-коммуникативное разви'!G16="","",IF('Социально-коммуникативное разви'!G16=2,"сформирован",IF('Социально-коммуникативное разви'!G16=0,"не сформирован", "в стадии формирования")))</f>
        <v/>
      </c>
      <c r="AK14" s="82" t="str">
        <f>IF('Социально-коммуникативное разви'!H16="","",IF('Социально-коммуникативное разви'!H16=2,"сформирован",IF('Социально-коммуникативное разви'!H16=0,"не сформирован", "в стадии формирования")))</f>
        <v/>
      </c>
      <c r="AL14" s="82" t="str">
        <f>IF('Социально-коммуникативное разви'!I16="","",IF('Социально-коммуникативное разви'!I16=2,"сформирован",IF('Социально-коммуникативное разви'!I16=0,"не сформирован", "в стадии формирования")))</f>
        <v/>
      </c>
      <c r="AM14" s="82" t="str">
        <f>IF('Социально-коммуникативное разви'!J16="","",IF('Социально-коммуникативное разви'!J16=2,"сформирован",IF('Социально-коммуникативное разви'!J16=0,"не сформирован", "в стадии формирования")))</f>
        <v/>
      </c>
      <c r="AN14" s="82" t="str">
        <f>IF('Социально-коммуникативное разви'!K16="","",IF('Социально-коммуникативное разви'!K16=2,"сформирован",IF('Социально-коммуникативное разви'!K16=0,"не сформирован", "в стадии формирования")))</f>
        <v/>
      </c>
      <c r="AO14" s="82" t="str">
        <f>IF('Социально-коммуникативное разви'!L16="","",IF('Социально-коммуникативное разви'!L16=2,"сформирован",IF('Социально-коммуникативное разви'!L16=0,"не сформирован", "в стадии формирования")))</f>
        <v/>
      </c>
      <c r="AP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4" s="82" t="str">
        <f>IF('Социально-коммуникативное разви'!X16="","",IF('Социально-коммуникативное разви'!X16=2,"сформирован",IF('Социально-коммуникативное разви'!X16=0,"не сформирован", "в стадии формирования")))</f>
        <v/>
      </c>
      <c r="AR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4" s="82" t="e">
        <f>IF('Познавательное развитие'!#REF!="","",IF('Познавательное развитие'!#REF!=2,"сформирован",IF('Познавательное развитие'!#REF!=0,"не сформирован", "в стадии формирования")))</f>
        <v>#REF!</v>
      </c>
      <c r="AT14" s="82" t="str">
        <f>IF('Познавательное развитие'!V16="","",IF('Познавательное развитие'!V16=2,"сформирован",IF('Познавательное развитие'!V16=0,"не сформирован", "в стадии формирования")))</f>
        <v/>
      </c>
      <c r="AU14" s="82" t="str">
        <f>IF('Художественно-эстетическое разв'!Z16="","",IF('Художественно-эстетическое разв'!Z16=2,"сформирован",IF('Художественно-эстетическое разв'!Z16=0,"не сформирован", "в стадии формирования")))</f>
        <v/>
      </c>
      <c r="AV14" s="82" t="str">
        <f>IF('Художественно-эстетическое разв'!AE16="","",IF('Художественно-эстетическое разв'!AE16=2,"сформирован",IF('Художественно-эстетическое разв'!AE16=0,"не сформирован", "в стадии формирования")))</f>
        <v/>
      </c>
      <c r="AW14" s="82" t="e">
        <f>IF('Физическое развитие'!#REF!="","",IF('Физическое развитие'!#REF!=2,"сформирован",IF('Физическое развитие'!#REF!=0,"не сформирован", "в стадии формирования")))</f>
        <v>#REF!</v>
      </c>
      <c r="AX14" s="82" t="e">
        <f>IF('Физическое развитие'!#REF!="","",IF('Физическое развитие'!#REF!=2,"сформирован",IF('Физическое развитие'!#REF!=0,"не сформирован", "в стадии формирования")))</f>
        <v>#REF!</v>
      </c>
      <c r="AY14" s="214" t="str">
        <f>IF('Социально-коммуникативное разви'!G16="","",IF('Социально-коммуникативное разви'!H16="","",IF('Социально-коммуникативное разви'!I16="","",IF('Социально-коммуникативное разви'!J16="","",IF('Социально-коммуникативное разви'!K16="","",IF('Социально-коммуникативное разви'!L16="","",IF('Социально-коммуникативное разви'!#REF!="","",IF('Социально-коммуникативное разви'!X16="","",IF('Социально-коммуникативное разви'!#REF!="","",IF('Познавательное развитие'!#REF!="","",IF('Познавательное развитие'!V16="","",IF('Художественно-эстетическое разв'!Z16="","",IF('Художественно-эстетическое разв'!AE16="","",IF('Физическое развитие'!#REF!="","",IF('Физическое развитие'!#REF!="","",('Социально-коммуникативное разви'!G16+'Социально-коммуникативное разви'!H16+'Социально-коммуникативное разви'!I16+'Социально-коммуникативное разви'!J16+'Социально-коммуникативное разви'!K16+'Социально-коммуникативное разви'!L16+'Социально-коммуникативное разви'!#REF!+'Социально-коммуникативное разви'!X16+'Социально-коммуникативное разви'!#REF!+'Познавательное развитие'!#REF!+'Познавательное развитие'!V16+'Художественно-эстетическое разв'!Z16+'Художественно-эстетическое разв'!AE16+'Физическое развитие'!#REF!+'Физическое развитие'!#REF!)/15)))))))))))))))</f>
        <v/>
      </c>
      <c r="AZ14" s="82" t="str">
        <f>'Целевые ориентиры'!AM15</f>
        <v/>
      </c>
      <c r="BA14" s="82" t="str">
        <f>IF('Социально-коммуникативное разви'!U16="","",IF('Социально-коммуникативное разви'!U16=2,"сформирован",IF('Социально-коммуникативное разви'!U16=0,"не сформирован", "в стадии формирования")))</f>
        <v/>
      </c>
      <c r="BB14" s="82" t="str">
        <f>IF('Социально-коммуникативное разви'!V16="","",IF('Социально-коммуникативное разви'!V16=2,"сформирован",IF('Социально-коммуникативное разви'!V16=0,"не сформирован", "в стадии формирования")))</f>
        <v/>
      </c>
      <c r="BC14" s="82" t="str">
        <f>IF('Социально-коммуникативное разви'!W16="","",IF('Социально-коммуникативное разви'!W16=2,"сформирован",IF('Социально-коммуникативное разви'!W16=0,"не сформирован", "в стадии формирования")))</f>
        <v/>
      </c>
      <c r="BD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4" s="82" t="str">
        <f>IF('Художественно-эстетическое разв'!AC16="","",IF('Художественно-эстетическое разв'!AC16=2,"сформирован",IF('Художественно-эстетическое разв'!AC16=0,"не сформирован", "в стадии формирования")))</f>
        <v/>
      </c>
      <c r="BG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4" s="82" t="str">
        <f>IF('Художественно-эстетическое разв'!AD16="","",IF('Художественно-эстетическое разв'!AD16=2,"сформирован",IF('Художественно-эстетическое разв'!AD16=0,"не сформирован", "в стадии формирования")))</f>
        <v/>
      </c>
      <c r="BI14" s="214" t="str">
        <f>IF('Социально-коммуникативное разви'!U16="","",IF('Социально-коммуникативное разви'!V16="","",IF('Социально-коммуникативное разви'!W16="","",IF('Художественно-эстетическое разв'!#REF!="","",IF('Художественно-эстетическое разв'!#REF!="","",IF('Художественно-эстетическое разв'!AC16="","",IF('Художественно-эстетическое разв'!#REF!="","",IF('Художественно-эстетическое разв'!AD16="","",('Социально-коммуникативное разви'!U16+'Социально-коммуникативное разви'!V16+'Социально-коммуникативное разви'!W16+'Художественно-эстетическое разв'!#REF!+'Художественно-эстетическое разв'!#REF!+'Художественно-эстетическое разв'!AC16+'Художественно-эстетическое разв'!#REF!+'Художественно-эстетическое разв'!AD16)/8))))))))</f>
        <v/>
      </c>
      <c r="BJ14" s="82" t="str">
        <f>'Целевые ориентиры'!AT15</f>
        <v/>
      </c>
      <c r="BK14" s="82" t="str">
        <f>IF('Речевое развитие'!D15="","",IF('Речевое развитие'!D15=2,"сформирован",IF('Речевое развитие'!D15=0,"не сформирован", "в стадии формирования")))</f>
        <v/>
      </c>
      <c r="BL14" s="82" t="e">
        <f>IF('Речевое развитие'!#REF!="","",IF('Речевое развитие'!#REF!=2,"сформирован",IF('Речевое развитие'!#REF!=0,"не сформирован", "в стадии формирования")))</f>
        <v>#REF!</v>
      </c>
      <c r="BM14" s="82" t="str">
        <f>IF('Речевое развитие'!E15="","",IF('Речевое развитие'!E15=2,"сформирован",IF('Речевое развитие'!E15=0,"не сформирован", "в стадии формирования")))</f>
        <v/>
      </c>
      <c r="BN14" s="82" t="str">
        <f>IF('Речевое развитие'!F15="","",IF('Речевое развитие'!F15=2,"сформирован",IF('Речевое развитие'!F15=0,"не сформирован", "в стадии формирования")))</f>
        <v/>
      </c>
      <c r="BO14" s="82" t="str">
        <f>IF('Речевое развитие'!G15="","",IF('Речевое развитие'!G15=2,"сформирован",IF('Речевое развитие'!G15=0,"не сформирован", "в стадии формирования")))</f>
        <v/>
      </c>
      <c r="BP14" s="82" t="str">
        <f>IF('Речевое развитие'!H15="","",IF('Речевое развитие'!H15=2,"сформирован",IF('Речевое развитие'!H15=0,"не сформирован", "в стадии формирования")))</f>
        <v/>
      </c>
      <c r="BQ14" s="82" t="e">
        <f>IF('Речевое развитие'!#REF!="","",IF('Речевое развитие'!#REF!=2,"сформирован",IF('Речевое развитие'!#REF!=0,"не сформирован", "в стадии формирования")))</f>
        <v>#REF!</v>
      </c>
      <c r="BR14" s="82" t="str">
        <f>IF('Речевое развитие'!I15="","",IF('Речевое развитие'!I15=2,"сформирован",IF('Речевое развитие'!I15=0,"не сформирован", "в стадии формирования")))</f>
        <v/>
      </c>
      <c r="BS14" s="82" t="str">
        <f>IF('Речевое развитие'!J15="","",IF('Речевое развитие'!J15=2,"сформирован",IF('Речевое развитие'!J15=0,"не сформирован", "в стадии формирования")))</f>
        <v/>
      </c>
      <c r="BT14" s="82" t="str">
        <f>IF('Речевое развитие'!K15="","",IF('Речевое развитие'!K15=2,"сформирован",IF('Речевое развитие'!K15=0,"не сформирован", "в стадии формирования")))</f>
        <v/>
      </c>
      <c r="BU14" s="82" t="str">
        <f>IF('Речевое развитие'!L15="","",IF('Речевое развитие'!L15=2,"сформирован",IF('Речевое развитие'!L15=0,"не сформирован", "в стадии формирования")))</f>
        <v/>
      </c>
      <c r="BV14" s="82" t="str">
        <f>IF('Речевое развитие'!M15="","",IF('Речевое развитие'!M15=2,"сформирован",IF('Речевое развитие'!M15=0,"не сформирован", "в стадии формирования")))</f>
        <v/>
      </c>
      <c r="BW14" s="82" t="str">
        <f>IF('Речевое развитие'!N15="","",IF('Речевое развитие'!N15=2,"сформирован",IF('Речевое развитие'!N15=0,"не сформирован", "в стадии формирования")))</f>
        <v/>
      </c>
      <c r="BX14" s="214" t="str">
        <f>IF('Речевое развитие'!D15="","",IF('Речевое развитие'!#REF!="","",IF('Речевое развитие'!E15="","",IF('Речевое развитие'!F15="","",IF('Речевое развитие'!G15="","",IF('Речевое развитие'!H15="","",IF('Речевое развитие'!#REF!="","",IF('Речевое развитие'!I15="","",IF('Речевое развитие'!J15="","",IF('Речевое развитие'!K15="","",IF('Речевое развитие'!L15="","",IF('Речевое развитие'!M15="","",IF('Речевое развитие'!N15="","",('Речевое развитие'!D15+'Речевое развитие'!#REF!+'Речевое развитие'!E15+'Речевое развитие'!F15+'Речевое развитие'!G15+'Речевое развитие'!H15+'Речевое развитие'!#REF!+'Речевое развитие'!I15+'Речевое развитие'!J15+'Речевое развитие'!K15+'Речевое развитие'!L15+'Речевое развитие'!M15+'Речевое развитие'!N15)/13)))))))))))))</f>
        <v/>
      </c>
      <c r="BY14" s="82" t="str">
        <f>'Целевые ориентиры'!BG15</f>
        <v/>
      </c>
      <c r="BZ14" s="82" t="str">
        <f>IF('Художественно-эстетическое разв'!Y16="","",IF('Художественно-эстетическое разв'!Y16=2,"сформирован",IF('Художественно-эстетическое разв'!Y16=0,"не сформирован", "в стадии формирования")))</f>
        <v/>
      </c>
      <c r="CA14" s="82" t="e">
        <f>IF('Физическое развитие'!#REF!="","",IF('Физическое развитие'!#REF!=2,"сформирован",IF('Физическое развитие'!#REF!=0,"не сформирован", "в стадии формирования")))</f>
        <v>#REF!</v>
      </c>
      <c r="CB14" s="82" t="e">
        <f>IF('Физическое развитие'!#REF!="","",IF('Физическое развитие'!#REF!=2,"сформирован",IF('Физическое развитие'!#REF!=0,"не сформирован", "в стадии формирования")))</f>
        <v>#REF!</v>
      </c>
      <c r="CC14" s="82" t="str">
        <f>IF('Физическое развитие'!D15="","",IF('Физическое развитие'!D15=2,"сформирован",IF('Физическое развитие'!D15=0,"не сформирован", "в стадии формирования")))</f>
        <v/>
      </c>
      <c r="CD14" s="82" t="str">
        <f>IF('Физическое развитие'!E15="","",IF('Физическое развитие'!E15=2,"сформирован",IF('Физическое развитие'!E15=0,"не сформирован", "в стадии формирования")))</f>
        <v/>
      </c>
      <c r="CE14" s="82" t="str">
        <f>IF('Физическое развитие'!F15="","",IF('Физическое развитие'!F15=2,"сформирован",IF('Физическое развитие'!F15=0,"не сформирован", "в стадии формирования")))</f>
        <v/>
      </c>
      <c r="CF14" s="82" t="str">
        <f>IF('Физическое развитие'!H15="","",IF('Физическое развитие'!H15=2,"сформирован",IF('Физическое развитие'!H15=0,"не сформирован", "в стадии формирования")))</f>
        <v/>
      </c>
      <c r="CG14" s="82" t="str">
        <f>IF('Физическое развитие'!I15="","",IF('Физическое развитие'!I15=2,"сформирован",IF('Физическое развитие'!I15=0,"не сформирован", "в стадии формирования")))</f>
        <v/>
      </c>
      <c r="CH14" s="82" t="str">
        <f>IF('Физическое развитие'!J15="","",IF('Физическое развитие'!J15=2,"сформирован",IF('Физическое развитие'!J15=0,"не сформирован", "в стадии формирования")))</f>
        <v/>
      </c>
      <c r="CI14" s="82" t="str">
        <f>IF('Физическое развитие'!L15="","",IF('Физическое развитие'!L15=2,"сформирован",IF('Физическое развитие'!L15=0,"не сформирован", "в стадии формирования")))</f>
        <v/>
      </c>
      <c r="CJ14" s="82" t="str">
        <f>IF('Физическое развитие'!M15="","",IF('Физическое развитие'!M15=2,"сформирован",IF('Физическое развитие'!M15=0,"не сформирован", "в стадии формирования")))</f>
        <v/>
      </c>
      <c r="CK14" s="82" t="e">
        <f>IF('Физическое развитие'!#REF!="","",IF('Физическое развитие'!#REF!=2,"сформирован",IF('Физическое развитие'!#REF!=0,"не сформирован", "в стадии формирования")))</f>
        <v>#REF!</v>
      </c>
      <c r="CL14" s="82" t="e">
        <f>IF('Физическое развитие'!#REF!="","",IF('Физическое развитие'!#REF!=2,"сформирован",IF('Физическое развитие'!#REF!=0,"не сформирован", "в стадии формирования")))</f>
        <v>#REF!</v>
      </c>
      <c r="CM14" s="82" t="e">
        <f>IF('Физическое развитие'!#REF!="","",IF('Физическое развитие'!#REF!=2,"сформирован",IF('Физическое развитие'!#REF!=0,"не сформирован", "в стадии формирования")))</f>
        <v>#REF!</v>
      </c>
      <c r="CN14" s="82" t="str">
        <f>IF('Физическое развитие'!N15="","",IF('Физическое развитие'!N15=2,"сформирован",IF('Физическое развитие'!N15=0,"не сформирован", "в стадии формирования")))</f>
        <v/>
      </c>
      <c r="CO14" s="82" t="str">
        <f>IF('Физическое развитие'!O15="","",IF('Физическое развитие'!O15=2,"сформирован",IF('Физическое развитие'!O15=0,"не сформирован", "в стадии формирования")))</f>
        <v/>
      </c>
      <c r="CP14" s="82" t="str">
        <f>IF('Физическое развитие'!P15="","",IF('Физическое развитие'!P15=2,"сформирован",IF('Физическое развитие'!P15=0,"не сформирован", "в стадии формирования")))</f>
        <v/>
      </c>
      <c r="CQ14" s="82" t="str">
        <f>IF('Физическое развитие'!Q15="","",IF('Физическое развитие'!Q15=2,"сформирован",IF('Физическое развитие'!Q15=0,"не сформирован", "в стадии формирования")))</f>
        <v/>
      </c>
      <c r="CR14" s="214" t="str">
        <f>IF('Художественно-эстетическое разв'!Y16="","",IF('Физическое развитие'!#REF!="","",IF('Физическое развитие'!#REF!="","",IF('Физическое развитие'!D15="","",IF('Физическое развитие'!E15="","",IF('Физическое развитие'!F15="","",IF('Физическое развитие'!H15="","",IF('Физическое развитие'!I15="","",IF('Физическое развитие'!J15="","",IF('Физическое развитие'!L15="","",IF('Физическое развитие'!M15="","",IF('Физическое развитие'!#REF!="","",IF('Физическое развитие'!#REF!="","",IF('Физическое развитие'!#REF!="","",IF('Физическое развитие'!N15="","",IF('Физическое развитие'!O15="","",IF('Физическое развитие'!P15="","",IF('Физическое развитие'!Q15="","",('Художественно-эстетическое разв'!Y16+'Физическое развитие'!#REF!+'Физическое развитие'!#REF!+'Физическое развитие'!D15+'Физическое развитие'!E15+'Физическое развитие'!F15+'Физическое развитие'!H15+'Физическое развитие'!I15+'Физическое развитие'!J15+'Физическое развитие'!L15+'Физическое развитие'!M15+'Физическое развитие'!#REF!+'Физическое развитие'!#REF!+'Физическое развитие'!#REF!+'Физическое развитие'!N15+'Физическое развитие'!O15+'Физическое развитие'!P15+'Физическое развитие'!Q15)/18))))))))))))))))))</f>
        <v/>
      </c>
      <c r="CS14" s="82" t="str">
        <f>'Целевые ориентиры'!BW15</f>
        <v/>
      </c>
      <c r="CT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4" s="82" t="str">
        <f>IF('Социально-коммуникативное разви'!M16="","",IF('Социально-коммуникативное разви'!M16=2,"сформирован",IF('Социально-коммуникативное разви'!M16=0,"не сформирован", "в стадии формирования")))</f>
        <v/>
      </c>
      <c r="CV14" s="82" t="str">
        <f>IF('Социально-коммуникативное разви'!N16="","",IF('Социально-коммуникативное разви'!N16=2,"сформирован",IF('Социально-коммуникативное разви'!N16=0,"не сформирован", "в стадии формирования")))</f>
        <v/>
      </c>
      <c r="CW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4" s="82" t="str">
        <f>IF('Социально-коммуникативное разви'!AI16="","",IF('Социально-коммуникативное разви'!AI16=2,"сформирован",IF('Социально-коммуникативное разви'!AI16=0,"не сформирован", "в стадии формирования")))</f>
        <v/>
      </c>
      <c r="CY14" s="82" t="str">
        <f>IF('Социально-коммуникативное разви'!AN16="","",IF('Социально-коммуникативное разви'!AN16=2,"сформирован",IF('Социально-коммуникативное разви'!AN16=0,"не сформирован", "в стадии формирования")))</f>
        <v/>
      </c>
      <c r="CZ14" s="82" t="str">
        <f>IF('Социально-коммуникативное разви'!AO16="","",IF('Социально-коммуникативное разви'!AO16=2,"сформирован",IF('Социально-коммуникативное разви'!AO16=0,"не сформирован", "в стадии формирования")))</f>
        <v/>
      </c>
      <c r="DA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4" s="82" t="str">
        <f>IF('Социально-коммуникативное разви'!AP16="","",IF('Социально-коммуникативное разви'!AP16=2,"сформирован",IF('Социально-коммуникативное разви'!AP16=0,"не сформирован", "в стадии формирования")))</f>
        <v/>
      </c>
      <c r="DC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4" s="82" t="str">
        <f>IF('Социально-коммуникативное разви'!AQ16="","",IF('Социально-коммуникативное разви'!AQ16=2,"сформирован",IF('Социально-коммуникативное разви'!AQ16=0,"не сформирован", "в стадии формирования")))</f>
        <v/>
      </c>
      <c r="DE14" s="82" t="str">
        <f>IF('Социально-коммуникативное разви'!AR16="","",IF('Социально-коммуникативное разви'!AR16=2,"сформирован",IF('Социально-коммуникативное разви'!AR16=0,"не сформирован", "в стадии формирования")))</f>
        <v/>
      </c>
      <c r="DF14" s="82" t="str">
        <f>IF('Социально-коммуникативное разви'!AS16="","",IF('Социально-коммуникативное разви'!AS16=2,"сформирован",IF('Социально-коммуникативное разви'!AS16=0,"не сформирован", "в стадии формирования")))</f>
        <v/>
      </c>
      <c r="DG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4" s="82" t="str">
        <f>IF('Социально-коммуникативное разви'!AT16="","",IF('Социально-коммуникативное разви'!AT16=2,"сформирован",IF('Социально-коммуникативное разви'!AT16=0,"не сформирован", "в стадии формирования")))</f>
        <v/>
      </c>
      <c r="DI14" s="82" t="str">
        <f>IF('Социально-коммуникативное разви'!AV16="","",IF('Социально-коммуникативное разви'!AV16=2,"сформирован",IF('Социально-коммуникативное разви'!AV16=0,"не сформирован", "в стадии формирования")))</f>
        <v/>
      </c>
      <c r="DJ14" s="82" t="str">
        <f>IF('Социально-коммуникативное разви'!AW16="","",IF('Социально-коммуникативное разви'!AW16=2,"сформирован",IF('Социально-коммуникативное разви'!AW16=0,"не сформирован", "в стадии формирования")))</f>
        <v/>
      </c>
      <c r="DK14" s="82" t="str">
        <f>IF('Социально-коммуникативное разви'!AX16="","",IF('Социально-коммуникативное разви'!AX16=2,"сформирован",IF('Социально-коммуникативное разви'!AX16=0,"не сформирован", "в стадии формирования")))</f>
        <v/>
      </c>
      <c r="DL14" s="82" t="str">
        <f>IF('Социально-коммуникативное разви'!AY16="","",IF('Социально-коммуникативное разви'!AY16=2,"сформирован",IF('Социально-коммуникативное разви'!AY16=0,"не сформирован", "в стадии формирования")))</f>
        <v/>
      </c>
      <c r="DM14" s="82" t="str">
        <f>IF('Физическое развитие'!K15="","",IF('Физическое развитие'!K15=2,"сформирован",IF('Физическое развитие'!K15=0,"не сформирован", "в стадии формирования")))</f>
        <v/>
      </c>
      <c r="DN14" s="82" t="e">
        <f>IF('Физическое развитие'!#REF!="","",IF('Физическое развитие'!#REF!=2,"сформирован",IF('Физическое развитие'!#REF!=0,"не сформирован", "в стадии формирования")))</f>
        <v>#REF!</v>
      </c>
      <c r="DO14" s="82" t="e">
        <f>IF('Социально-коммуникативное разви'!#REF!="","",IF('Социально-коммуникативное разви'!M16="","",IF('Социально-коммуникативное разви'!N16="","",IF('Социально-коммуникативное разви'!#REF!="","",IF('Социально-коммуникативное разви'!AI16="","",IF('Социально-коммуникативное разви'!AN16="","",IF('Социально-коммуникативное разви'!AO16="","",IF('Социально-коммуникативное разви'!#REF!="","",IF('Социально-коммуникативное разви'!AP16="","",IF('Социально-коммуникативное разви'!#REF!="","",IF('Социально-коммуникативное разви'!AQ16="","",IF('Социально-коммуникативное разви'!AR16="","",IF('Социально-коммуникативное разви'!AS16="","",IF('Социально-коммуникативное разви'!#REF!="","",IF('Социально-коммуникативное разви'!AT16="","",IF('Социально-коммуникативное разви'!AV16="","",IF('Социально-коммуникативное разви'!AW16="","",IF('Социально-коммуникативное разви'!AX16="","",IF('Социально-коммуникативное разви'!AY16="","",IF('Физическое развитие'!K15="","",IF('Физическое развитие'!#REF!="","",('Социально-коммуникативное разви'!#REF!+'Социально-коммуникативное разви'!M16+'Социально-коммуникативное разви'!N16+'Социально-коммуникативное разви'!#REF!+'Социально-коммуникативное разви'!AI16+'Социально-коммуникативное разви'!AN16+'Социально-коммуникативное разви'!AO16+'Социально-коммуникативное разви'!#REF!+'Социально-коммуникативное разви'!AP16+'Социально-коммуникативное разви'!#REF!+'Социально-коммуникативное разви'!AQ16+'Социально-коммуникативное разви'!AR16+'Социально-коммуникативное разви'!AS16+'Социально-коммуникативное разви'!#REF!+'Социально-коммуникативное разви'!AT16+'Социально-коммуникативное разви'!AV16+'Социально-коммуникативное разви'!AW16+'Социально-коммуникативное разви'!AX16+'Социально-коммуникативное разви'!AY16+'Физическое развитие'!K15+'Физическое развитие'!#REF!)/21)))))))))))))))))))))</f>
        <v>#REF!</v>
      </c>
      <c r="DP14" s="82" t="str">
        <f>'Целевые ориентиры'!CN15</f>
        <v/>
      </c>
      <c r="DQ14" s="82" t="str">
        <f>IF('Социально-коммуникативное разви'!D16="","",IF('Социально-коммуникативное разви'!D16=2,"сформирован",IF('Социально-коммуникативное разви'!D16=0,"не сформирован", "в стадии формирования")))</f>
        <v/>
      </c>
      <c r="DR14" s="82" t="str">
        <f>IF('Социально-коммуникативное разви'!E16="","",IF('Социально-коммуникативное разви'!E16=2,"сформирован",IF('Социально-коммуникативное разви'!E16=0,"не сформирован", "в стадии формирования")))</f>
        <v/>
      </c>
      <c r="DS14" s="82" t="str">
        <f>IF('Социально-коммуникативное разви'!F16="","",IF('Социально-коммуникативное разви'!F16=2,"сформирован",IF('Социально-коммуникативное разви'!F16=0,"не сформирован", "в стадии формирования")))</f>
        <v/>
      </c>
      <c r="DT14" s="82" t="str">
        <f>IF('Социально-коммуникативное разви'!G16="","",IF('Социально-коммуникативное разви'!G16=2,"сформирован",IF('Социально-коммуникативное разви'!G16=0,"не сформирован", "в стадии формирования")))</f>
        <v/>
      </c>
      <c r="DU14" s="82" t="str">
        <f>IF('Социально-коммуникативное разви'!Q16="","",IF('Социально-коммуникативное разви'!Q16=2,"сформирован",IF('Социально-коммуникативное разви'!Q16=0,"не сформирован", "в стадии формирования")))</f>
        <v/>
      </c>
      <c r="DV14" s="82" t="str">
        <f>IF('Социально-коммуникативное разви'!R16="","",IF('Социально-коммуникативное разви'!R16=2,"сформирован",IF('Социально-коммуникативное разви'!R16=0,"не сформирован", "в стадии формирования")))</f>
        <v/>
      </c>
      <c r="DW14" s="82" t="str">
        <f>IF('Социально-коммуникативное разви'!S16="","",IF('Социально-коммуникативное разви'!S16=2,"сформирован",IF('Социально-коммуникативное разви'!S16=0,"не сформирован", "в стадии формирования")))</f>
        <v/>
      </c>
      <c r="DX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4" s="82" t="str">
        <f>IF('Социально-коммуникативное разви'!T16="","",IF('Социально-коммуникативное разви'!T16=2,"сформирован",IF('Социально-коммуникативное разви'!T16=0,"не сформирован", "в стадии формирования")))</f>
        <v/>
      </c>
      <c r="EB14" s="82" t="str">
        <f>IF('Социально-коммуникативное разви'!Y16="","",IF('Социально-коммуникативное разви'!Y16=2,"сформирован",IF('Социально-коммуникативное разви'!Y16=0,"не сформирован", "в стадии формирования")))</f>
        <v/>
      </c>
      <c r="EC14" s="82" t="str">
        <f>IF('Социально-коммуникативное разви'!Z16="","",IF('Социально-коммуникативное разви'!Z16=2,"сформирован",IF('Социально-коммуникативное разви'!Z16=0,"не сформирован", "в стадии формирования")))</f>
        <v/>
      </c>
      <c r="ED14" s="82" t="str">
        <f>IF('Социально-коммуникативное разви'!AU16="","",IF('Социально-коммуникативное разви'!AU16=2,"сформирован",IF('Социально-коммуникативное разви'!AU16=0,"не сформирован", "в стадии формирования")))</f>
        <v/>
      </c>
      <c r="EE1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4" s="82" t="str">
        <f>IF('Социально-коммуникативное разви'!AZ16="","",IF('Социально-коммуникативное разви'!AZ16=2,"сформирован",IF('Социально-коммуникативное разви'!AZ16=0,"не сформирован", "в стадии формирования")))</f>
        <v/>
      </c>
      <c r="EG14" s="82" t="str">
        <f>IF('Социально-коммуникативное разви'!BA16="","",IF('Социально-коммуникативное разви'!BA16=2,"сформирован",IF('Социально-коммуникативное разви'!BA16=0,"не сформирован", "в стадии формирования")))</f>
        <v/>
      </c>
      <c r="EH14" s="82" t="str">
        <f>IF('Социально-коммуникативное разви'!BB16="","",IF('Социально-коммуникативное разви'!BB16=2,"сформирован",IF('Социально-коммуникативное разви'!BB16=0,"не сформирован", "в стадии формирования")))</f>
        <v/>
      </c>
      <c r="EI14" s="82" t="str">
        <f>IF('Познавательное развитие'!G16="","",IF('Познавательное развитие'!G16=2,"сформирован",IF('Познавательное развитие'!G16=0,"не сформирован", "в стадии формирования")))</f>
        <v/>
      </c>
      <c r="EJ14" s="82" t="e">
        <f>IF('Познавательное развитие'!#REF!="","",IF('Познавательное развитие'!#REF!=2,"сформирован",IF('Познавательное развитие'!#REF!=0,"не сформирован", "в стадии формирования")))</f>
        <v>#REF!</v>
      </c>
      <c r="EK14" s="82" t="str">
        <f>IF('Познавательное развитие'!H16="","",IF('Познавательное развитие'!H16=2,"сформирован",IF('Познавательное развитие'!H16=0,"не сформирован", "в стадии формирования")))</f>
        <v/>
      </c>
      <c r="EL14" s="82" t="e">
        <f>IF('Познавательное развитие'!#REF!="","",IF('Познавательное развитие'!#REF!=2,"сформирован",IF('Познавательное развитие'!#REF!=0,"не сформирован", "в стадии формирования")))</f>
        <v>#REF!</v>
      </c>
      <c r="EM14" s="82" t="str">
        <f>IF('Познавательное развитие'!T16="","",IF('Познавательное развитие'!T16=2,"сформирован",IF('Познавательное развитие'!T16=0,"не сформирован", "в стадии формирования")))</f>
        <v/>
      </c>
      <c r="EN14" s="82" t="e">
        <f>IF('Познавательное развитие'!#REF!="","",IF('Познавательное развитие'!#REF!=2,"сформирован",IF('Познавательное развитие'!#REF!=0,"не сформирован", "в стадии формирования")))</f>
        <v>#REF!</v>
      </c>
      <c r="EO14" s="82" t="str">
        <f>IF('Познавательное развитие'!U16="","",IF('Познавательное развитие'!U16=2,"сформирован",IF('Познавательное развитие'!U16=0,"не сформирован", "в стадии формирования")))</f>
        <v/>
      </c>
      <c r="EP14" s="82" t="str">
        <f>IF('Познавательное развитие'!W16="","",IF('Познавательное развитие'!W16=2,"сформирован",IF('Познавательное развитие'!W16=0,"не сформирован", "в стадии формирования")))</f>
        <v/>
      </c>
      <c r="EQ14" s="82" t="str">
        <f>IF('Познавательное развитие'!X16="","",IF('Познавательное развитие'!X16=2,"сформирован",IF('Познавательное развитие'!X16=0,"не сформирован", "в стадии формирования")))</f>
        <v/>
      </c>
      <c r="ER14" s="82" t="str">
        <f>IF('Познавательное развитие'!AB16="","",IF('Познавательное развитие'!AB16=2,"сформирован",IF('Познавательное развитие'!AB16=0,"не сформирован", "в стадии формирования")))</f>
        <v/>
      </c>
      <c r="ES14" s="82" t="str">
        <f>IF('Познавательное развитие'!AC16="","",IF('Познавательное развитие'!AC16=2,"сформирован",IF('Познавательное развитие'!AC16=0,"не сформирован", "в стадии формирования")))</f>
        <v/>
      </c>
      <c r="ET14" s="82" t="str">
        <f>IF('Познавательное развитие'!AD16="","",IF('Познавательное развитие'!AD16=2,"сформирован",IF('Познавательное развитие'!AD16=0,"не сформирован", "в стадии формирования")))</f>
        <v/>
      </c>
      <c r="EU14" s="82" t="str">
        <f>IF('Познавательное развитие'!AE16="","",IF('Познавательное развитие'!AE16=2,"сформирован",IF('Познавательное развитие'!AE16=0,"не сформирован", "в стадии формирования")))</f>
        <v/>
      </c>
      <c r="EV14" s="82" t="str">
        <f>IF('Познавательное развитие'!AF16="","",IF('Познавательное развитие'!AF16=2,"сформирован",IF('Познавательное развитие'!AF16=0,"не сформирован", "в стадии формирования")))</f>
        <v/>
      </c>
      <c r="EW14" s="82" t="e">
        <f>IF('Познавательное развитие'!#REF!="","",IF('Познавательное развитие'!#REF!=2,"сформирован",IF('Познавательное развитие'!#REF!=0,"не сформирован", "в стадии формирования")))</f>
        <v>#REF!</v>
      </c>
      <c r="EX14" s="82" t="str">
        <f>IF('Познавательное развитие'!AG16="","",IF('Познавательное развитие'!AG16=2,"сформирован",IF('Познавательное развитие'!AG16=0,"не сформирован", "в стадии формирования")))</f>
        <v/>
      </c>
      <c r="EY14" s="82" t="str">
        <f>IF('Познавательное развитие'!AH16="","",IF('Познавательное развитие'!AH16=2,"сформирован",IF('Познавательное развитие'!AH16=0,"не сформирован", "в стадии формирования")))</f>
        <v/>
      </c>
      <c r="EZ14" s="82" t="e">
        <f>IF('Познавательное развитие'!#REF!="","",IF('Познавательное развитие'!#REF!=2,"сформирован",IF('Познавательное развитие'!#REF!=0,"не сформирован", "в стадии формирования")))</f>
        <v>#REF!</v>
      </c>
      <c r="FA14" s="82" t="str">
        <f>IF('Познавательное развитие'!AI16="","",IF('Познавательное развитие'!AI16=2,"сформирован",IF('Познавательное развитие'!AI16=0,"не сформирован", "в стадии формирования")))</f>
        <v/>
      </c>
      <c r="FB14" s="82" t="str">
        <f>IF('Познавательное развитие'!AJ16="","",IF('Познавательное развитие'!AJ16=2,"сформирован",IF('Познавательное развитие'!AJ16=0,"не сформирован", "в стадии формирования")))</f>
        <v/>
      </c>
      <c r="FC14" s="82" t="str">
        <f>IF('Познавательное развитие'!AK16="","",IF('Познавательное развитие'!AK16=2,"сформирован",IF('Познавательное развитие'!AK16=0,"не сформирован", "в стадии формирования")))</f>
        <v/>
      </c>
      <c r="FD14" s="82" t="str">
        <f>IF('Познавательное развитие'!AL16="","",IF('Познавательное развитие'!AL16=2,"сформирован",IF('Познавательное развитие'!AL16=0,"не сформирован", "в стадии формирования")))</f>
        <v/>
      </c>
      <c r="FE14" s="82" t="str">
        <f>IF('Речевое развитие'!Q15="","",IF('Речевое развитие'!Q15=2,"сформирован",IF('Речевое развитие'!Q15=0,"не сформирован", "в стадии формирования")))</f>
        <v/>
      </c>
      <c r="FF14" s="82" t="str">
        <f>IF('Речевое развитие'!R15="","",IF('Речевое развитие'!R15=2,"сформирован",IF('Речевое развитие'!R15=0,"не сформирован", "в стадии формирования")))</f>
        <v/>
      </c>
      <c r="FG14" s="82" t="str">
        <f>IF('Речевое развитие'!S15="","",IF('Речевое развитие'!S15=2,"сформирован",IF('Речевое развитие'!S15=0,"не сформирован", "в стадии формирования")))</f>
        <v/>
      </c>
      <c r="FH14" s="82" t="str">
        <f>IF('Речевое развитие'!T15="","",IF('Речевое развитие'!T15=2,"сформирован",IF('Речевое развитие'!T15=0,"не сформирован", "в стадии формирования")))</f>
        <v/>
      </c>
      <c r="FI14" s="82" t="str">
        <f>IF('Речевое развитие'!U15="","",IF('Речевое развитие'!U15=2,"сформирован",IF('Речевое развитие'!U15=0,"не сформирован", "в стадии формирования")))</f>
        <v/>
      </c>
      <c r="FJ14" s="82" t="e">
        <f>IF('Речевое развитие'!#REF!="","",IF('Речевое развитие'!#REF!=2,"сформирован",IF('Речевое развитие'!#REF!=0,"не сформирован", "в стадии формирования")))</f>
        <v>#REF!</v>
      </c>
      <c r="FK14" s="82" t="str">
        <f>IF('Художественно-эстетическое разв'!S16="","",IF('Художественно-эстетическое разв'!S16=2,"сформирован",IF('Художественно-эстетическое разв'!S16=0,"не сформирован", "в стадии формирования")))</f>
        <v/>
      </c>
      <c r="FL14" s="82" t="str">
        <f>IF('Художественно-эстетическое разв'!T16="","",IF('Художественно-эстетическое разв'!T16=2,"сформирован",IF('Художественно-эстетическое разв'!T16=0,"не сформирован", "в стадии формирования")))</f>
        <v/>
      </c>
      <c r="FM1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4" s="82" t="str">
        <f>IF('Физическое развитие'!T15="","",IF('Физическое развитие'!T15=2,"сформирован",IF('Физическое развитие'!T15=0,"не сформирован", "в стадии формирования")))</f>
        <v/>
      </c>
      <c r="FO14" s="82" t="str">
        <f>IF('Физическое развитие'!U15="","",IF('Физическое развитие'!U15=2,"сформирован",IF('Физическое развитие'!U15=0,"не сформирован", "в стадии формирования")))</f>
        <v/>
      </c>
      <c r="FP14" s="82" t="str">
        <f>IF('Физическое развитие'!V15="","",IF('Физическое развитие'!V15=2,"сформирован",IF('Физическое развитие'!V15=0,"не сформирован", "в стадии формирования")))</f>
        <v/>
      </c>
      <c r="FQ14" s="82" t="e">
        <f>IF('Физическое развитие'!#REF!="","",IF('Физическое развитие'!#REF!=2,"сформирован",IF('Физическое развитие'!#REF!=0,"не сформирован", "в стадии формирования")))</f>
        <v>#REF!</v>
      </c>
      <c r="FR14" s="214" t="str">
        <f>IF('Социально-коммуникативное разви'!D16="","",IF('Социально-коммуникативное разви'!E16="","",IF('Социально-коммуникативное разви'!F16="","",IF('Социально-коммуникативное разви'!G16="","",IF('Социально-коммуникативное разви'!Q16="","",IF('Социально-коммуникативное разви'!R16="","",IF('Социально-коммуникативное разви'!S16="","",IF('Социально-коммуникативное разви'!#REF!="","",IF('Социально-коммуникативное разви'!#REF!="","",IF('Социально-коммуникативное разви'!#REF!="","",IF('Социально-коммуникативное разви'!T16="","",IF('Социально-коммуникативное разви'!Y16="","",IF('Социально-коммуникативное разви'!Z16="","",IF('Социально-коммуникативное разви'!AU16="","",IF('Социально-коммуникативное разви'!#REF!="","",IF('Социально-коммуникативное разви'!AZ16="","",IF('Социально-коммуникативное разви'!BA16="","",IF('Социально-коммуникативное разви'!BB16="","",IF('Познавательное развитие'!G16="","",IF('Познавательное развитие'!#REF!="","",IF('Познавательное развитие'!H16="","",IF('Познавательное развитие'!#REF!="","",IF('Познавательное развитие'!T16="","",IF('Познавательное развитие'!#REF!="","",IF('Познавательное развитие'!U16="","",IF('Познавательное развитие'!W16="","",IF('Познавательное развитие'!X16="","",IF('Познавательное развитие'!AB16="","",IF('Познавательное развитие'!AC16="","",IF('Познавательное развитие'!AD16="","",IF('Познавательное развитие'!AE16="","",IF('Познавательное развитие'!AF16="","",IF('Познавательное развитие'!#REF!="","",IF('Познавательное развитие'!AG16="","",IF('Познавательное развитие'!AH16="","",IF('Познавательное развитие'!#REF!="","",IF('Познавательное развитие'!AI16="","",IF('Познавательное развитие'!AJ16="","",IF('Познавательное развитие'!AK16="","",IF('Познавательное развитие'!AL16="","",IF('Речевое развитие'!Q15="","",IF('Речевое развитие'!R15="","",IF('Речевое развитие'!S15="","",IF('Речевое развитие'!T15="","",IF('Речевое развитие'!U15="","",IF('Речевое развитие'!#REF!="","",IF('Художественно-эстетическое разв'!S16="","",IF('Художественно-эстетическое разв'!T16="","",IF('Художественно-эстетическое разв'!#REF!="","",IF('Физическое развитие'!T15="","",IF('Физическое развитие'!U15="","",IF('Физическое развитие'!V15="","",IF('Физическое развитие'!#REF!="","",('Социально-коммуникативное разви'!D16+'Социально-коммуникативное разви'!E16+'Социально-коммуникативное разви'!F16+'Социально-коммуникативное разви'!G16+'Социально-коммуникативное разви'!Q16+'Социально-коммуникативное разви'!R16+'Социально-коммуникативное разви'!S16+'Социально-коммуникативное разви'!#REF!+'Социально-коммуникативное разви'!#REF!+'Социально-коммуникативное разви'!#REF!+'Социально-коммуникативное разви'!T16+'Социально-коммуникативное разви'!Y16+'Социально-коммуникативное разви'!Z16+'Социально-коммуникативное разви'!AU16+'Социально-коммуникативное разви'!#REF!+'Социально-коммуникативное разви'!AZ16+'Социально-коммуникативное разви'!BA16+'Социально-коммуникативное разви'!BB16+'Познавательное развитие'!G16+'Познавательное развитие'!#REF!+'Познавательное развитие'!H16+'Познавательное развитие'!#REF!+'Познавательное развитие'!T16+'Познавательное развитие'!#REF!+'Познавательное развитие'!U16+'Познавательное развитие'!W16+'Познавательное развитие'!X16+'Познавательное развитие'!AB16+'Познавательное развитие'!AC16+'Познавательное развитие'!AD16+'Познавательное развитие'!AE16+'Познавательное развитие'!AF16+'Познавательное развитие'!#REF!+'Познавательное развитие'!AG16+'Познавательное развитие'!AH16+'Познавательное развитие'!#REF!+'Познавательное развитие'!AI16+'Познавательное развитие'!AJ16+'Познавательное развитие'!AK16+'Познавательное развитие'!AL16+'Речевое развитие'!Q15+'Речевое развитие'!R15+'Речевое развитие'!S15+'Речевое развитие'!T15+'Речевое развитие'!U15+'Речевое развитие'!#REF!+'Художественно-эстетическое разв'!S16+'Художественно-эстетическое разв'!T16+'Художественно-эстетическое разв'!#REF!+'Физическое развитие'!T15+'Физическое развитие'!U15+'Физическое развитие'!V15+'Физическое развитие'!#REF!)/53)))))))))))))))))))))))))))))))))))))))))))))))))))))</f>
        <v/>
      </c>
      <c r="FS14" s="82" t="str">
        <f>'Целевые ориентиры'!EC15</f>
        <v/>
      </c>
    </row>
    <row r="15" spans="1:175" x14ac:dyDescent="0.25">
      <c r="A15" s="82">
        <f>список!A14</f>
        <v>13</v>
      </c>
      <c r="B15" s="82" t="str">
        <f>IF(список!B14="","",список!B14)</f>
        <v/>
      </c>
      <c r="C15" s="82">
        <f>список!C14</f>
        <v>0</v>
      </c>
      <c r="D15" s="82" t="str">
        <f>IF('Социально-коммуникативное разви'!AA17="","",IF('Социально-коммуникативное разви'!AA17=2,"сформирован",IF('Социально-коммуникативное разви'!AA17=0,"не сформирован", "в стадии формирования")))</f>
        <v/>
      </c>
      <c r="E15" s="82" t="str">
        <f>IF('Социально-коммуникативное разви'!AF17="","",IF('Социально-коммуникативное разви'!AF17=2,"сформирован",IF('Социально-коммуникативное разви'!AF17=0,"не сформирован", "в стадии формирования")))</f>
        <v/>
      </c>
      <c r="F15" s="82" t="str">
        <f>IF('Социально-коммуникативное разви'!AG17="","",IF('Социально-коммуникативное разви'!AG17=2,"сформирован",IF('Социально-коммуникативное разви'!AG17=0,"не сформирован", "в стадии формирования")))</f>
        <v/>
      </c>
      <c r="G15" s="82" t="str">
        <f>IF('Социально-коммуникативное разви'!AH17="","",IF('Социально-коммуникативное разви'!AH17=2,"сформирован",IF('Социально-коммуникативное разви'!AH17=0,"не сформирован", "в стадии формирования")))</f>
        <v/>
      </c>
      <c r="H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5" s="82" t="str">
        <f>IF('Социально-коммуникативное разви'!AJ17="","",IF('Социально-коммуникативное разви'!AJ17=2,"сформирован",IF('Социально-коммуникативное разви'!AJ17=0,"не сформирован", "в стадии формирования")))</f>
        <v/>
      </c>
      <c r="K15" s="82" t="str">
        <f>IF('Социально-коммуникативное разви'!AK17="","",IF('Социально-коммуникативное разви'!AK17=2,"сформирован",IF('Социально-коммуникативное разви'!AK17=0,"не сформирован", "в стадии формирования")))</f>
        <v/>
      </c>
      <c r="L15" s="82" t="e">
        <f>IF('Познавательное развитие'!#REF!="","",IF('Познавательное развитие'!#REF!=2,"сформирован",IF('Познавательное развитие'!#REF!=0,"не сформирован", "в стадии формирования")))</f>
        <v>#REF!</v>
      </c>
      <c r="M15" s="82" t="str">
        <f>IF('Познавательное развитие'!D17="","",IF('Познавательное развитие'!D17=2,"сформирован",IF('Познавательное развитие'!D17=0,"не сформирован", "в стадии формирования")))</f>
        <v/>
      </c>
      <c r="N15" s="82" t="e">
        <f>IF('Познавательное развитие'!#REF!="","",IF('Познавательное развитие'!#REF!=2,"сформирован",IF('Познавательное развитие'!#REF!=0,"не сформирован", "в стадии формирования")))</f>
        <v>#REF!</v>
      </c>
      <c r="O15" s="82" t="str">
        <f>IF('Познавательное развитие'!I17="","",IF('Познавательное развитие'!I17=2,"сформирован",IF('Познавательное развитие'!I17=0,"не сформирован", "в стадии формирования")))</f>
        <v/>
      </c>
      <c r="P15" s="82" t="str">
        <f>IF('Познавательное развитие'!M17="","",IF('Познавательное развитие'!M17=2,"сформирован",IF('Познавательное развитие'!M17=0,"не сформирован", "в стадии формирования")))</f>
        <v/>
      </c>
      <c r="Q15" s="82" t="str">
        <f>IF('Познавательное развитие'!N17="","",IF('Познавательное развитие'!N17=2,"сформирован",IF('Познавательное развитие'!N17=0,"не сформирован", "в стадии формирования")))</f>
        <v/>
      </c>
      <c r="R15" s="82" t="str">
        <f>IF('Познавательное развитие'!O17="","",IF('Познавательное развитие'!O17=2,"сформирован",IF('Познавательное развитие'!O17=0,"не сформирован", "в стадии формирования")))</f>
        <v/>
      </c>
      <c r="S15" s="82" t="str">
        <f>IF('Познавательное развитие'!P17="","",IF('Познавательное развитие'!P17=2,"сформирован",IF('Познавательное развитие'!P17=0,"не сформирован", "в стадии формирования")))</f>
        <v/>
      </c>
      <c r="T15" s="82" t="str">
        <f>IF('Познавательное развитие'!Q17="","",IF('Познавательное развитие'!Q17=2,"сформирован",IF('Познавательное развитие'!Q17=0,"не сформирован", "в стадии формирования")))</f>
        <v/>
      </c>
      <c r="U15" s="82" t="str">
        <f>IF('Познавательное развитие'!Y17="","",IF('Познавательное развитие'!Y17=2,"сформирован",IF('Познавательное развитие'!Y17=0,"не сформирован", "в стадии формирования")))</f>
        <v/>
      </c>
      <c r="V15" s="82" t="str">
        <f>IF('Художественно-эстетическое разв'!D17="","",IF('Художественно-эстетическое разв'!D17=2,"сформирован",IF('Художественно-эстетическое разв'!D17=0,"не сформирован", "в стадии формирования")))</f>
        <v/>
      </c>
      <c r="W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5" s="82" t="str">
        <f>IF('Художественно-эстетическое разв'!G17="","",IF('Художественно-эстетическое разв'!G17=2,"сформирован",IF('Художественно-эстетическое разв'!G17=0,"не сформирован", "в стадии формирования")))</f>
        <v/>
      </c>
      <c r="Y15" s="82" t="str">
        <f>IF('Художественно-эстетическое разв'!H17="","",IF('Художественно-эстетическое разв'!H17=2,"сформирован",IF('Художественно-эстетическое разв'!H17=0,"не сформирован", "в стадии формирования")))</f>
        <v/>
      </c>
      <c r="Z15" s="82" t="str">
        <f>IF('Художественно-эстетическое разв'!I17="","",IF('Художественно-эстетическое разв'!I17=2,"сформирован",IF('Художественно-эстетическое разв'!I17=0,"не сформирован", "в стадии формирования")))</f>
        <v/>
      </c>
      <c r="AA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5" s="82" t="str">
        <f>IF('Художественно-эстетическое разв'!L17="","",IF('Художественно-эстетическое разв'!L17=2,"сформирован",IF('Художественно-эстетическое разв'!L17=0,"не сформирован", "в стадии формирования")))</f>
        <v/>
      </c>
      <c r="AC15" s="82" t="str">
        <f>IF('Художественно-эстетическое разв'!M17="","",IF('Художественно-эстетическое разв'!M17=2,"сформирован",IF('Художественно-эстетическое разв'!M17=0,"не сформирован", "в стадии формирования")))</f>
        <v/>
      </c>
      <c r="AD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5" s="82" t="str">
        <f>IF('Художественно-эстетическое разв'!U17="","",IF('Художественно-эстетическое разв'!U17=2,"сформирован",IF('Художественно-эстетическое разв'!U17=0,"не сформирован", "в стадии формирования")))</f>
        <v/>
      </c>
      <c r="AG15" s="82" t="str">
        <f>IF('Физическое развитие'!W16="","",IF('Физическое развитие'!W16=2,"сформирован",IF('Физическое развитие'!W16=0,"не сформирован", "в стадии формирования")))</f>
        <v/>
      </c>
      <c r="AH15" s="214" t="str">
        <f>IF('Социально-коммуникативное разви'!AA17="","",IF('Социально-коммуникативное разви'!AF17="","",IF('Социально-коммуникативное разви'!AG17="","",IF('Социально-коммуникативное разви'!AH17="","",IF('Социально-коммуникативное разви'!#REF!="","",IF('Социально-коммуникативное разви'!#REF!="","",IF('Социально-коммуникативное разви'!AJ17="","",IF('Социально-коммуникативное разви'!AK17="","",IF('Познавательное развитие'!#REF!="","",IF('Познавательное развитие'!D17="","",IF('Познавательное развитие'!#REF!="","",IF('Познавательное развитие'!I17="","",IF('Познавательное развитие'!M17="","",IF('Познавательное развитие'!N17="","",IF('Познавательное развитие'!O17="","",IF('Познавательное развитие'!P17="","",IF('Познавательное развитие'!Q17="","",IF('Познавательное развитие'!Y17="","",IF('Художественно-эстетическое разв'!D17="","",IF('Художественно-эстетическое разв'!#REF!="","",IF('Художественно-эстетическое разв'!G17="","",IF('Художественно-эстетическое разв'!H17="","",IF('Художественно-эстетическое разв'!I17="","",IF('Художественно-эстетическое разв'!#REF!="","",IF('Художественно-эстетическое разв'!L17="","",IF('Художественно-эстетическое разв'!M17="","",IF('Художественно-эстетическое разв'!#REF!="","",IF('Художественно-эстетическое разв'!#REF!="","",IF('Художественно-эстетическое разв'!U17="","",IF('Физическое развитие'!#REF!="","",('Социально-коммуникативное разви'!AA17+'Социально-коммуникативное разви'!AF17+'Социально-коммуникативное разви'!AG17+'Социально-коммуникативное разви'!AH17+'Социально-коммуникативное разви'!#REF!+'Социально-коммуникативное разви'!#REF!+'Социально-коммуникативное разви'!AJ17+'Социально-коммуникативное разви'!AK17+'Познавательное развитие'!#REF!+'Познавательное развитие'!D17+'Познавательное развитие'!#REF!+'Познавательное развитие'!I17+'Познавательное развитие'!M17+'Познавательное развитие'!N17+'Познавательное развитие'!O17+'Познавательное развитие'!P17+'Познавательное развитие'!Q17+'Познавательное развитие'!Y17+'Художественно-эстетическое разв'!D17+'Художественно-эстетическое разв'!#REF!+'Художественно-эстетическое разв'!G17+'Художественно-эстетическое разв'!H17+'Художественно-эстетическое разв'!I17+'Художественно-эстетическое разв'!#REF!+'Художественно-эстетическое разв'!L17+'Художественно-эстетическое разв'!M17+'Художественно-эстетическое разв'!#REF!+'Художественно-эстетическое разв'!#REF!+'Художественно-эстетическое разв'!U17+'Физическое развитие'!#REF!)/30))))))))))))))))))))))))))))))</f>
        <v/>
      </c>
      <c r="AI15" s="82" t="str">
        <f>'Целевые ориентиры'!AA16</f>
        <v/>
      </c>
      <c r="AJ15" s="82" t="str">
        <f>IF('Социально-коммуникативное разви'!G17="","",IF('Социально-коммуникативное разви'!G17=2,"сформирован",IF('Социально-коммуникативное разви'!G17=0,"не сформирован", "в стадии формирования")))</f>
        <v/>
      </c>
      <c r="AK15" s="82" t="str">
        <f>IF('Социально-коммуникативное разви'!H17="","",IF('Социально-коммуникативное разви'!H17=2,"сформирован",IF('Социально-коммуникативное разви'!H17=0,"не сформирован", "в стадии формирования")))</f>
        <v/>
      </c>
      <c r="AL15" s="82" t="str">
        <f>IF('Социально-коммуникативное разви'!I17="","",IF('Социально-коммуникативное разви'!I17=2,"сформирован",IF('Социально-коммуникативное разви'!I17=0,"не сформирован", "в стадии формирования")))</f>
        <v/>
      </c>
      <c r="AM15" s="82" t="str">
        <f>IF('Социально-коммуникативное разви'!J17="","",IF('Социально-коммуникативное разви'!J17=2,"сформирован",IF('Социально-коммуникативное разви'!J17=0,"не сформирован", "в стадии формирования")))</f>
        <v/>
      </c>
      <c r="AN15" s="82" t="str">
        <f>IF('Социально-коммуникативное разви'!K17="","",IF('Социально-коммуникативное разви'!K17=2,"сформирован",IF('Социально-коммуникативное разви'!K17=0,"не сформирован", "в стадии формирования")))</f>
        <v/>
      </c>
      <c r="AO15" s="82" t="str">
        <f>IF('Социально-коммуникативное разви'!L17="","",IF('Социально-коммуникативное разви'!L17=2,"сформирован",IF('Социально-коммуникативное разви'!L17=0,"не сформирован", "в стадии формирования")))</f>
        <v/>
      </c>
      <c r="AP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5" s="82" t="str">
        <f>IF('Социально-коммуникативное разви'!X17="","",IF('Социально-коммуникативное разви'!X17=2,"сформирован",IF('Социально-коммуникативное разви'!X17=0,"не сформирован", "в стадии формирования")))</f>
        <v/>
      </c>
      <c r="AR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5" s="82" t="e">
        <f>IF('Познавательное развитие'!#REF!="","",IF('Познавательное развитие'!#REF!=2,"сформирован",IF('Познавательное развитие'!#REF!=0,"не сформирован", "в стадии формирования")))</f>
        <v>#REF!</v>
      </c>
      <c r="AT15" s="82" t="str">
        <f>IF('Познавательное развитие'!V17="","",IF('Познавательное развитие'!V17=2,"сформирован",IF('Познавательное развитие'!V17=0,"не сформирован", "в стадии формирования")))</f>
        <v/>
      </c>
      <c r="AU15" s="82" t="str">
        <f>IF('Художественно-эстетическое разв'!Z17="","",IF('Художественно-эстетическое разв'!Z17=2,"сформирован",IF('Художественно-эстетическое разв'!Z17=0,"не сформирован", "в стадии формирования")))</f>
        <v/>
      </c>
      <c r="AV15" s="82" t="str">
        <f>IF('Художественно-эстетическое разв'!AE17="","",IF('Художественно-эстетическое разв'!AE17=2,"сформирован",IF('Художественно-эстетическое разв'!AE17=0,"не сформирован", "в стадии формирования")))</f>
        <v/>
      </c>
      <c r="AW15" s="82" t="e">
        <f>IF('Физическое развитие'!#REF!="","",IF('Физическое развитие'!#REF!=2,"сформирован",IF('Физическое развитие'!#REF!=0,"не сформирован", "в стадии формирования")))</f>
        <v>#REF!</v>
      </c>
      <c r="AX15" s="82" t="e">
        <f>IF('Физическое развитие'!#REF!="","",IF('Физическое развитие'!#REF!=2,"сформирован",IF('Физическое развитие'!#REF!=0,"не сформирован", "в стадии формирования")))</f>
        <v>#REF!</v>
      </c>
      <c r="AY15" s="214" t="str">
        <f>IF('Социально-коммуникативное разви'!G17="","",IF('Социально-коммуникативное разви'!H17="","",IF('Социально-коммуникативное разви'!I17="","",IF('Социально-коммуникативное разви'!J17="","",IF('Социально-коммуникативное разви'!K17="","",IF('Социально-коммуникативное разви'!L17="","",IF('Социально-коммуникативное разви'!#REF!="","",IF('Социально-коммуникативное разви'!X17="","",IF('Социально-коммуникативное разви'!#REF!="","",IF('Познавательное развитие'!#REF!="","",IF('Познавательное развитие'!V17="","",IF('Художественно-эстетическое разв'!Z17="","",IF('Художественно-эстетическое разв'!AE17="","",IF('Физическое развитие'!#REF!="","",IF('Физическое развитие'!#REF!="","",('Социально-коммуникативное разви'!G17+'Социально-коммуникативное разви'!H17+'Социально-коммуникативное разви'!I17+'Социально-коммуникативное разви'!J17+'Социально-коммуникативное разви'!K17+'Социально-коммуникативное разви'!L17+'Социально-коммуникативное разви'!#REF!+'Социально-коммуникативное разви'!X17+'Социально-коммуникативное разви'!#REF!+'Познавательное развитие'!#REF!+'Познавательное развитие'!V17+'Художественно-эстетическое разв'!Z17+'Художественно-эстетическое разв'!AE17+'Физическое развитие'!#REF!+'Физическое развитие'!#REF!)/15)))))))))))))))</f>
        <v/>
      </c>
      <c r="AZ15" s="82" t="str">
        <f>'Целевые ориентиры'!AM16</f>
        <v/>
      </c>
      <c r="BA15" s="82" t="str">
        <f>IF('Социально-коммуникативное разви'!U17="","",IF('Социально-коммуникативное разви'!U17=2,"сформирован",IF('Социально-коммуникативное разви'!U17=0,"не сформирован", "в стадии формирования")))</f>
        <v/>
      </c>
      <c r="BB15" s="82" t="str">
        <f>IF('Социально-коммуникативное разви'!V17="","",IF('Социально-коммуникативное разви'!V17=2,"сформирован",IF('Социально-коммуникативное разви'!V17=0,"не сформирован", "в стадии формирования")))</f>
        <v/>
      </c>
      <c r="BC15" s="82" t="str">
        <f>IF('Социально-коммуникативное разви'!W17="","",IF('Социально-коммуникативное разви'!W17=2,"сформирован",IF('Социально-коммуникативное разви'!W17=0,"не сформирован", "в стадии формирования")))</f>
        <v/>
      </c>
      <c r="BD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5" s="82" t="str">
        <f>IF('Художественно-эстетическое разв'!AC17="","",IF('Художественно-эстетическое разв'!AC17=2,"сформирован",IF('Художественно-эстетическое разв'!AC17=0,"не сформирован", "в стадии формирования")))</f>
        <v/>
      </c>
      <c r="BG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5" s="82" t="str">
        <f>IF('Художественно-эстетическое разв'!AD17="","",IF('Художественно-эстетическое разв'!AD17=2,"сформирован",IF('Художественно-эстетическое разв'!AD17=0,"не сформирован", "в стадии формирования")))</f>
        <v/>
      </c>
      <c r="BI15" s="214" t="str">
        <f>IF('Социально-коммуникативное разви'!U17="","",IF('Социально-коммуникативное разви'!V17="","",IF('Социально-коммуникативное разви'!W17="","",IF('Художественно-эстетическое разв'!#REF!="","",IF('Художественно-эстетическое разв'!#REF!="","",IF('Художественно-эстетическое разв'!AC17="","",IF('Художественно-эстетическое разв'!#REF!="","",IF('Художественно-эстетическое разв'!AD17="","",('Социально-коммуникативное разви'!U17+'Социально-коммуникативное разви'!V17+'Социально-коммуникативное разви'!W17+'Художественно-эстетическое разв'!#REF!+'Художественно-эстетическое разв'!#REF!+'Художественно-эстетическое разв'!AC17+'Художественно-эстетическое разв'!#REF!+'Художественно-эстетическое разв'!AD17)/8))))))))</f>
        <v/>
      </c>
      <c r="BJ15" s="82" t="str">
        <f>'Целевые ориентиры'!AT16</f>
        <v/>
      </c>
      <c r="BK15" s="82" t="str">
        <f>IF('Речевое развитие'!D16="","",IF('Речевое развитие'!D16=2,"сформирован",IF('Речевое развитие'!D16=0,"не сформирован", "в стадии формирования")))</f>
        <v/>
      </c>
      <c r="BL15" s="82" t="e">
        <f>IF('Речевое развитие'!#REF!="","",IF('Речевое развитие'!#REF!=2,"сформирован",IF('Речевое развитие'!#REF!=0,"не сформирован", "в стадии формирования")))</f>
        <v>#REF!</v>
      </c>
      <c r="BM15" s="82" t="str">
        <f>IF('Речевое развитие'!E16="","",IF('Речевое развитие'!E16=2,"сформирован",IF('Речевое развитие'!E16=0,"не сформирован", "в стадии формирования")))</f>
        <v/>
      </c>
      <c r="BN15" s="82" t="str">
        <f>IF('Речевое развитие'!F16="","",IF('Речевое развитие'!F16=2,"сформирован",IF('Речевое развитие'!F16=0,"не сформирован", "в стадии формирования")))</f>
        <v/>
      </c>
      <c r="BO15" s="82" t="str">
        <f>IF('Речевое развитие'!G16="","",IF('Речевое развитие'!G16=2,"сформирован",IF('Речевое развитие'!G16=0,"не сформирован", "в стадии формирования")))</f>
        <v/>
      </c>
      <c r="BP15" s="82" t="str">
        <f>IF('Речевое развитие'!H16="","",IF('Речевое развитие'!H16=2,"сформирован",IF('Речевое развитие'!H16=0,"не сформирован", "в стадии формирования")))</f>
        <v/>
      </c>
      <c r="BQ15" s="82" t="e">
        <f>IF('Речевое развитие'!#REF!="","",IF('Речевое развитие'!#REF!=2,"сформирован",IF('Речевое развитие'!#REF!=0,"не сформирован", "в стадии формирования")))</f>
        <v>#REF!</v>
      </c>
      <c r="BR15" s="82" t="str">
        <f>IF('Речевое развитие'!I16="","",IF('Речевое развитие'!I16=2,"сформирован",IF('Речевое развитие'!I16=0,"не сформирован", "в стадии формирования")))</f>
        <v/>
      </c>
      <c r="BS15" s="82" t="str">
        <f>IF('Речевое развитие'!J16="","",IF('Речевое развитие'!J16=2,"сформирован",IF('Речевое развитие'!J16=0,"не сформирован", "в стадии формирования")))</f>
        <v/>
      </c>
      <c r="BT15" s="82" t="str">
        <f>IF('Речевое развитие'!K16="","",IF('Речевое развитие'!K16=2,"сформирован",IF('Речевое развитие'!K16=0,"не сформирован", "в стадии формирования")))</f>
        <v/>
      </c>
      <c r="BU15" s="82" t="str">
        <f>IF('Речевое развитие'!L16="","",IF('Речевое развитие'!L16=2,"сформирован",IF('Речевое развитие'!L16=0,"не сформирован", "в стадии формирования")))</f>
        <v/>
      </c>
      <c r="BV15" s="82" t="str">
        <f>IF('Речевое развитие'!M16="","",IF('Речевое развитие'!M16=2,"сформирован",IF('Речевое развитие'!M16=0,"не сформирован", "в стадии формирования")))</f>
        <v/>
      </c>
      <c r="BW15" s="82" t="str">
        <f>IF('Речевое развитие'!N16="","",IF('Речевое развитие'!N16=2,"сформирован",IF('Речевое развитие'!N16=0,"не сформирован", "в стадии формирования")))</f>
        <v/>
      </c>
      <c r="BX15" s="214" t="str">
        <f>IF('Речевое развитие'!D16="","",IF('Речевое развитие'!#REF!="","",IF('Речевое развитие'!E16="","",IF('Речевое развитие'!F16="","",IF('Речевое развитие'!G16="","",IF('Речевое развитие'!H16="","",IF('Речевое развитие'!#REF!="","",IF('Речевое развитие'!I16="","",IF('Речевое развитие'!J16="","",IF('Речевое развитие'!K16="","",IF('Речевое развитие'!L16="","",IF('Речевое развитие'!M16="","",IF('Речевое развитие'!N16="","",('Речевое развитие'!D16+'Речевое развитие'!#REF!+'Речевое развитие'!E16+'Речевое развитие'!F16+'Речевое развитие'!G16+'Речевое развитие'!H16+'Речевое развитие'!#REF!+'Речевое развитие'!I16+'Речевое развитие'!J16+'Речевое развитие'!K16+'Речевое развитие'!L16+'Речевое развитие'!M16+'Речевое развитие'!N16)/13)))))))))))))</f>
        <v/>
      </c>
      <c r="BY15" s="82" t="str">
        <f>'Целевые ориентиры'!BG16</f>
        <v/>
      </c>
      <c r="BZ15" s="82" t="str">
        <f>IF('Художественно-эстетическое разв'!Y17="","",IF('Художественно-эстетическое разв'!Y17=2,"сформирован",IF('Художественно-эстетическое разв'!Y17=0,"не сформирован", "в стадии формирования")))</f>
        <v/>
      </c>
      <c r="CA15" s="82" t="e">
        <f>IF('Физическое развитие'!#REF!="","",IF('Физическое развитие'!#REF!=2,"сформирован",IF('Физическое развитие'!#REF!=0,"не сформирован", "в стадии формирования")))</f>
        <v>#REF!</v>
      </c>
      <c r="CB15" s="82" t="e">
        <f>IF('Физическое развитие'!#REF!="","",IF('Физическое развитие'!#REF!=2,"сформирован",IF('Физическое развитие'!#REF!=0,"не сформирован", "в стадии формирования")))</f>
        <v>#REF!</v>
      </c>
      <c r="CC15" s="82" t="str">
        <f>IF('Физическое развитие'!D16="","",IF('Физическое развитие'!D16=2,"сформирован",IF('Физическое развитие'!D16=0,"не сформирован", "в стадии формирования")))</f>
        <v/>
      </c>
      <c r="CD15" s="82" t="str">
        <f>IF('Физическое развитие'!E16="","",IF('Физическое развитие'!E16=2,"сформирован",IF('Физическое развитие'!E16=0,"не сформирован", "в стадии формирования")))</f>
        <v/>
      </c>
      <c r="CE15" s="82" t="str">
        <f>IF('Физическое развитие'!F16="","",IF('Физическое развитие'!F16=2,"сформирован",IF('Физическое развитие'!F16=0,"не сформирован", "в стадии формирования")))</f>
        <v/>
      </c>
      <c r="CF15" s="82" t="str">
        <f>IF('Физическое развитие'!H16="","",IF('Физическое развитие'!H16=2,"сформирован",IF('Физическое развитие'!H16=0,"не сформирован", "в стадии формирования")))</f>
        <v/>
      </c>
      <c r="CG15" s="82" t="str">
        <f>IF('Физическое развитие'!I16="","",IF('Физическое развитие'!I16=2,"сформирован",IF('Физическое развитие'!I16=0,"не сформирован", "в стадии формирования")))</f>
        <v/>
      </c>
      <c r="CH15" s="82" t="str">
        <f>IF('Физическое развитие'!J16="","",IF('Физическое развитие'!J16=2,"сформирован",IF('Физическое развитие'!J16=0,"не сформирован", "в стадии формирования")))</f>
        <v/>
      </c>
      <c r="CI15" s="82" t="str">
        <f>IF('Физическое развитие'!L16="","",IF('Физическое развитие'!L16=2,"сформирован",IF('Физическое развитие'!L16=0,"не сформирован", "в стадии формирования")))</f>
        <v/>
      </c>
      <c r="CJ15" s="82" t="str">
        <f>IF('Физическое развитие'!M16="","",IF('Физическое развитие'!M16=2,"сформирован",IF('Физическое развитие'!M16=0,"не сформирован", "в стадии формирования")))</f>
        <v/>
      </c>
      <c r="CK15" s="82" t="e">
        <f>IF('Физическое развитие'!#REF!="","",IF('Физическое развитие'!#REF!=2,"сформирован",IF('Физическое развитие'!#REF!=0,"не сформирован", "в стадии формирования")))</f>
        <v>#REF!</v>
      </c>
      <c r="CL15" s="82" t="e">
        <f>IF('Физическое развитие'!#REF!="","",IF('Физическое развитие'!#REF!=2,"сформирован",IF('Физическое развитие'!#REF!=0,"не сформирован", "в стадии формирования")))</f>
        <v>#REF!</v>
      </c>
      <c r="CM15" s="82" t="e">
        <f>IF('Физическое развитие'!#REF!="","",IF('Физическое развитие'!#REF!=2,"сформирован",IF('Физическое развитие'!#REF!=0,"не сформирован", "в стадии формирования")))</f>
        <v>#REF!</v>
      </c>
      <c r="CN15" s="82" t="str">
        <f>IF('Физическое развитие'!N16="","",IF('Физическое развитие'!N16=2,"сформирован",IF('Физическое развитие'!N16=0,"не сформирован", "в стадии формирования")))</f>
        <v/>
      </c>
      <c r="CO15" s="82" t="str">
        <f>IF('Физическое развитие'!O16="","",IF('Физическое развитие'!O16=2,"сформирован",IF('Физическое развитие'!O16=0,"не сформирован", "в стадии формирования")))</f>
        <v/>
      </c>
      <c r="CP15" s="82" t="str">
        <f>IF('Физическое развитие'!P16="","",IF('Физическое развитие'!P16=2,"сформирован",IF('Физическое развитие'!P16=0,"не сформирован", "в стадии формирования")))</f>
        <v/>
      </c>
      <c r="CQ15" s="82" t="str">
        <f>IF('Физическое развитие'!Q16="","",IF('Физическое развитие'!Q16=2,"сформирован",IF('Физическое развитие'!Q16=0,"не сформирован", "в стадии формирования")))</f>
        <v/>
      </c>
      <c r="CR15" s="214" t="str">
        <f>IF('Художественно-эстетическое разв'!Y17="","",IF('Физическое развитие'!#REF!="","",IF('Физическое развитие'!#REF!="","",IF('Физическое развитие'!D16="","",IF('Физическое развитие'!E16="","",IF('Физическое развитие'!F16="","",IF('Физическое развитие'!H16="","",IF('Физическое развитие'!I16="","",IF('Физическое развитие'!J16="","",IF('Физическое развитие'!L16="","",IF('Физическое развитие'!M16="","",IF('Физическое развитие'!#REF!="","",IF('Физическое развитие'!#REF!="","",IF('Физическое развитие'!#REF!="","",IF('Физическое развитие'!N16="","",IF('Физическое развитие'!O16="","",IF('Физическое развитие'!P16="","",IF('Физическое развитие'!Q16="","",('Художественно-эстетическое разв'!Y17+'Физическое развитие'!#REF!+'Физическое развитие'!#REF!+'Физическое развитие'!D16+'Физическое развитие'!E16+'Физическое развитие'!F16+'Физическое развитие'!H16+'Физическое развитие'!I16+'Физическое развитие'!J16+'Физическое развитие'!L16+'Физическое развитие'!M16+'Физическое развитие'!#REF!+'Физическое развитие'!#REF!+'Физическое развитие'!#REF!+'Физическое развитие'!N16+'Физическое развитие'!O16+'Физическое развитие'!P16+'Физическое развитие'!Q16)/18))))))))))))))))))</f>
        <v/>
      </c>
      <c r="CS15" s="82" t="str">
        <f>'Целевые ориентиры'!BW16</f>
        <v/>
      </c>
      <c r="CT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5" s="82" t="str">
        <f>IF('Социально-коммуникативное разви'!M17="","",IF('Социально-коммуникативное разви'!M17=2,"сформирован",IF('Социально-коммуникативное разви'!M17=0,"не сформирован", "в стадии формирования")))</f>
        <v/>
      </c>
      <c r="CV15" s="82" t="str">
        <f>IF('Социально-коммуникативное разви'!N17="","",IF('Социально-коммуникативное разви'!N17=2,"сформирован",IF('Социально-коммуникативное разви'!N17=0,"не сформирован", "в стадии формирования")))</f>
        <v/>
      </c>
      <c r="CW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5" s="82" t="str">
        <f>IF('Социально-коммуникативное разви'!AI17="","",IF('Социально-коммуникативное разви'!AI17=2,"сформирован",IF('Социально-коммуникативное разви'!AI17=0,"не сформирован", "в стадии формирования")))</f>
        <v/>
      </c>
      <c r="CY15" s="82" t="str">
        <f>IF('Социально-коммуникативное разви'!AN17="","",IF('Социально-коммуникативное разви'!AN17=2,"сформирован",IF('Социально-коммуникативное разви'!AN17=0,"не сформирован", "в стадии формирования")))</f>
        <v/>
      </c>
      <c r="CZ15" s="82" t="str">
        <f>IF('Социально-коммуникативное разви'!AO17="","",IF('Социально-коммуникативное разви'!AO17=2,"сформирован",IF('Социально-коммуникативное разви'!AO17=0,"не сформирован", "в стадии формирования")))</f>
        <v/>
      </c>
      <c r="DA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5" s="82" t="str">
        <f>IF('Социально-коммуникативное разви'!AP17="","",IF('Социально-коммуникативное разви'!AP17=2,"сформирован",IF('Социально-коммуникативное разви'!AP17=0,"не сформирован", "в стадии формирования")))</f>
        <v/>
      </c>
      <c r="DC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5" s="82" t="str">
        <f>IF('Социально-коммуникативное разви'!AQ17="","",IF('Социально-коммуникативное разви'!AQ17=2,"сформирован",IF('Социально-коммуникативное разви'!AQ17=0,"не сформирован", "в стадии формирования")))</f>
        <v/>
      </c>
      <c r="DE15" s="82" t="str">
        <f>IF('Социально-коммуникативное разви'!AR17="","",IF('Социально-коммуникативное разви'!AR17=2,"сформирован",IF('Социально-коммуникативное разви'!AR17=0,"не сформирован", "в стадии формирования")))</f>
        <v/>
      </c>
      <c r="DF15" s="82" t="str">
        <f>IF('Социально-коммуникативное разви'!AS17="","",IF('Социально-коммуникативное разви'!AS17=2,"сформирован",IF('Социально-коммуникативное разви'!AS17=0,"не сформирован", "в стадии формирования")))</f>
        <v/>
      </c>
      <c r="DG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5" s="82" t="str">
        <f>IF('Социально-коммуникативное разви'!AT17="","",IF('Социально-коммуникативное разви'!AT17=2,"сформирован",IF('Социально-коммуникативное разви'!AT17=0,"не сформирован", "в стадии формирования")))</f>
        <v/>
      </c>
      <c r="DI15" s="82" t="str">
        <f>IF('Социально-коммуникативное разви'!AV17="","",IF('Социально-коммуникативное разви'!AV17=2,"сформирован",IF('Социально-коммуникативное разви'!AV17=0,"не сформирован", "в стадии формирования")))</f>
        <v/>
      </c>
      <c r="DJ15" s="82" t="str">
        <f>IF('Социально-коммуникативное разви'!AW17="","",IF('Социально-коммуникативное разви'!AW17=2,"сформирован",IF('Социально-коммуникативное разви'!AW17=0,"не сформирован", "в стадии формирования")))</f>
        <v/>
      </c>
      <c r="DK15" s="82" t="str">
        <f>IF('Социально-коммуникативное разви'!AX17="","",IF('Социально-коммуникативное разви'!AX17=2,"сформирован",IF('Социально-коммуникативное разви'!AX17=0,"не сформирован", "в стадии формирования")))</f>
        <v/>
      </c>
      <c r="DL15" s="82" t="str">
        <f>IF('Социально-коммуникативное разви'!AY17="","",IF('Социально-коммуникативное разви'!AY17=2,"сформирован",IF('Социально-коммуникативное разви'!AY17=0,"не сформирован", "в стадии формирования")))</f>
        <v/>
      </c>
      <c r="DM15" s="82" t="str">
        <f>IF('Физическое развитие'!K16="","",IF('Физическое развитие'!K16=2,"сформирован",IF('Физическое развитие'!K16=0,"не сформирован", "в стадии формирования")))</f>
        <v/>
      </c>
      <c r="DN15" s="82" t="e">
        <f>IF('Физическое развитие'!#REF!="","",IF('Физическое развитие'!#REF!=2,"сформирован",IF('Физическое развитие'!#REF!=0,"не сформирован", "в стадии формирования")))</f>
        <v>#REF!</v>
      </c>
      <c r="DO15" s="214" t="e">
        <f>IF('Социально-коммуникативное разви'!#REF!="","",IF('Социально-коммуникативное разви'!M17="","",IF('Социально-коммуникативное разви'!N17="","",IF('Социально-коммуникативное разви'!#REF!="","",IF('Социально-коммуникативное разви'!AI17="","",IF('Социально-коммуникативное разви'!AN17="","",IF('Социально-коммуникативное разви'!AO17="","",IF('Социально-коммуникативное разви'!#REF!="","",IF('Социально-коммуникативное разви'!AP17="","",IF('Социально-коммуникативное разви'!#REF!="","",IF('Социально-коммуникативное разви'!AQ17="","",IF('Социально-коммуникативное разви'!AR17="","",IF('Социально-коммуникативное разви'!AS17="","",IF('Социально-коммуникативное разви'!#REF!="","",IF('Социально-коммуникативное разви'!AT17="","",IF('Социально-коммуникативное разви'!AV17="","",IF('Социально-коммуникативное разви'!AW17="","",IF('Социально-коммуникативное разви'!AX17="","",IF('Социально-коммуникативное разви'!AY17="","",IF('Физическое развитие'!K16="","",IF('Физическое развитие'!#REF!="","",('Социально-коммуникативное разви'!#REF!+'Социально-коммуникативное разви'!M17+'Социально-коммуникативное разви'!N17+'Социально-коммуникативное разви'!#REF!+'Социально-коммуникативное разви'!AI17+'Социально-коммуникативное разви'!AN17+'Социально-коммуникативное разви'!AO17+'Социально-коммуникативное разви'!#REF!+'Социально-коммуникативное разви'!AP17+'Социально-коммуникативное разви'!#REF!+'Социально-коммуникативное разви'!AQ17+'Социально-коммуникативное разви'!AR17+'Социально-коммуникативное разви'!AS17+'Социально-коммуникативное разви'!#REF!+'Социально-коммуникативное разви'!AT17+'Социально-коммуникативное разви'!AV17+'Социально-коммуникативное разви'!AW17+'Социально-коммуникативное разви'!AX17+'Социально-коммуникативное разви'!AY17+'Физическое развитие'!K16+'Физическое развитие'!#REF!)/21)))))))))))))))))))))</f>
        <v>#REF!</v>
      </c>
      <c r="DP15" s="82" t="str">
        <f>'Целевые ориентиры'!CN16</f>
        <v/>
      </c>
      <c r="DQ15" s="82" t="str">
        <f>IF('Социально-коммуникативное разви'!D17="","",IF('Социально-коммуникативное разви'!D17=2,"сформирован",IF('Социально-коммуникативное разви'!D17=0,"не сформирован", "в стадии формирования")))</f>
        <v/>
      </c>
      <c r="DR15" s="82" t="str">
        <f>IF('Социально-коммуникативное разви'!E17="","",IF('Социально-коммуникативное разви'!E17=2,"сформирован",IF('Социально-коммуникативное разви'!E17=0,"не сформирован", "в стадии формирования")))</f>
        <v/>
      </c>
      <c r="DS15" s="82" t="str">
        <f>IF('Социально-коммуникативное разви'!F17="","",IF('Социально-коммуникативное разви'!F17=2,"сформирован",IF('Социально-коммуникативное разви'!F17=0,"не сформирован", "в стадии формирования")))</f>
        <v/>
      </c>
      <c r="DT15" s="82" t="str">
        <f>IF('Социально-коммуникативное разви'!G17="","",IF('Социально-коммуникативное разви'!G17=2,"сформирован",IF('Социально-коммуникативное разви'!G17=0,"не сформирован", "в стадии формирования")))</f>
        <v/>
      </c>
      <c r="DU15" s="82" t="str">
        <f>IF('Социально-коммуникативное разви'!Q17="","",IF('Социально-коммуникативное разви'!Q17=2,"сформирован",IF('Социально-коммуникативное разви'!Q17=0,"не сформирован", "в стадии формирования")))</f>
        <v/>
      </c>
      <c r="DV15" s="82" t="str">
        <f>IF('Социально-коммуникативное разви'!R17="","",IF('Социально-коммуникативное разви'!R17=2,"сформирован",IF('Социально-коммуникативное разви'!R17=0,"не сформирован", "в стадии формирования")))</f>
        <v/>
      </c>
      <c r="DW15" s="82" t="str">
        <f>IF('Социально-коммуникативное разви'!S17="","",IF('Социально-коммуникативное разви'!S17=2,"сформирован",IF('Социально-коммуникативное разви'!S17=0,"не сформирован", "в стадии формирования")))</f>
        <v/>
      </c>
      <c r="DX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5" s="82" t="str">
        <f>IF('Социально-коммуникативное разви'!T17="","",IF('Социально-коммуникативное разви'!T17=2,"сформирован",IF('Социально-коммуникативное разви'!T17=0,"не сформирован", "в стадии формирования")))</f>
        <v/>
      </c>
      <c r="EB15" s="82" t="str">
        <f>IF('Социально-коммуникативное разви'!Y17="","",IF('Социально-коммуникативное разви'!Y17=2,"сформирован",IF('Социально-коммуникативное разви'!Y17=0,"не сформирован", "в стадии формирования")))</f>
        <v/>
      </c>
      <c r="EC15" s="82" t="str">
        <f>IF('Социально-коммуникативное разви'!Z17="","",IF('Социально-коммуникативное разви'!Z17=2,"сформирован",IF('Социально-коммуникативное разви'!Z17=0,"не сформирован", "в стадии формирования")))</f>
        <v/>
      </c>
      <c r="ED15" s="82" t="str">
        <f>IF('Социально-коммуникативное разви'!AU17="","",IF('Социально-коммуникативное разви'!AU17=2,"сформирован",IF('Социально-коммуникативное разви'!AU17=0,"не сформирован", "в стадии формирования")))</f>
        <v/>
      </c>
      <c r="EE1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5" s="82" t="str">
        <f>IF('Социально-коммуникативное разви'!AZ17="","",IF('Социально-коммуникативное разви'!AZ17=2,"сформирован",IF('Социально-коммуникативное разви'!AZ17=0,"не сформирован", "в стадии формирования")))</f>
        <v/>
      </c>
      <c r="EG15" s="82" t="str">
        <f>IF('Социально-коммуникативное разви'!BA17="","",IF('Социально-коммуникативное разви'!BA17=2,"сформирован",IF('Социально-коммуникативное разви'!BA17=0,"не сформирован", "в стадии формирования")))</f>
        <v/>
      </c>
      <c r="EH15" s="82" t="str">
        <f>IF('Социально-коммуникативное разви'!BB17="","",IF('Социально-коммуникативное разви'!BB17=2,"сформирован",IF('Социально-коммуникативное разви'!BB17=0,"не сформирован", "в стадии формирования")))</f>
        <v/>
      </c>
      <c r="EI15" s="82" t="str">
        <f>IF('Познавательное развитие'!G17="","",IF('Познавательное развитие'!G17=2,"сформирован",IF('Познавательное развитие'!G17=0,"не сформирован", "в стадии формирования")))</f>
        <v/>
      </c>
      <c r="EJ15" s="82" t="e">
        <f>IF('Познавательное развитие'!#REF!="","",IF('Познавательное развитие'!#REF!=2,"сформирован",IF('Познавательное развитие'!#REF!=0,"не сформирован", "в стадии формирования")))</f>
        <v>#REF!</v>
      </c>
      <c r="EK15" s="82" t="str">
        <f>IF('Познавательное развитие'!H17="","",IF('Познавательное развитие'!H17=2,"сформирован",IF('Познавательное развитие'!H17=0,"не сформирован", "в стадии формирования")))</f>
        <v/>
      </c>
      <c r="EL15" s="82" t="e">
        <f>IF('Познавательное развитие'!#REF!="","",IF('Познавательное развитие'!#REF!=2,"сформирован",IF('Познавательное развитие'!#REF!=0,"не сформирован", "в стадии формирования")))</f>
        <v>#REF!</v>
      </c>
      <c r="EM15" s="82" t="str">
        <f>IF('Познавательное развитие'!T17="","",IF('Познавательное развитие'!T17=2,"сформирован",IF('Познавательное развитие'!T17=0,"не сформирован", "в стадии формирования")))</f>
        <v/>
      </c>
      <c r="EN15" s="82" t="e">
        <f>IF('Познавательное развитие'!#REF!="","",IF('Познавательное развитие'!#REF!=2,"сформирован",IF('Познавательное развитие'!#REF!=0,"не сформирован", "в стадии формирования")))</f>
        <v>#REF!</v>
      </c>
      <c r="EO15" s="82" t="str">
        <f>IF('Познавательное развитие'!U17="","",IF('Познавательное развитие'!U17=2,"сформирован",IF('Познавательное развитие'!U17=0,"не сформирован", "в стадии формирования")))</f>
        <v/>
      </c>
      <c r="EP15" s="82" t="str">
        <f>IF('Познавательное развитие'!W17="","",IF('Познавательное развитие'!W17=2,"сформирован",IF('Познавательное развитие'!W17=0,"не сформирован", "в стадии формирования")))</f>
        <v/>
      </c>
      <c r="EQ15" s="82" t="str">
        <f>IF('Познавательное развитие'!X17="","",IF('Познавательное развитие'!X17=2,"сформирован",IF('Познавательное развитие'!X17=0,"не сформирован", "в стадии формирования")))</f>
        <v/>
      </c>
      <c r="ER15" s="82" t="str">
        <f>IF('Познавательное развитие'!AB17="","",IF('Познавательное развитие'!AB17=2,"сформирован",IF('Познавательное развитие'!AB17=0,"не сформирован", "в стадии формирования")))</f>
        <v/>
      </c>
      <c r="ES15" s="82" t="str">
        <f>IF('Познавательное развитие'!AC17="","",IF('Познавательное развитие'!AC17=2,"сформирован",IF('Познавательное развитие'!AC17=0,"не сформирован", "в стадии формирования")))</f>
        <v/>
      </c>
      <c r="ET15" s="82" t="str">
        <f>IF('Познавательное развитие'!AD17="","",IF('Познавательное развитие'!AD17=2,"сформирован",IF('Познавательное развитие'!AD17=0,"не сформирован", "в стадии формирования")))</f>
        <v/>
      </c>
      <c r="EU15" s="82" t="str">
        <f>IF('Познавательное развитие'!AE17="","",IF('Познавательное развитие'!AE17=2,"сформирован",IF('Познавательное развитие'!AE17=0,"не сформирован", "в стадии формирования")))</f>
        <v/>
      </c>
      <c r="EV15" s="82" t="str">
        <f>IF('Познавательное развитие'!AF17="","",IF('Познавательное развитие'!AF17=2,"сформирован",IF('Познавательное развитие'!AF17=0,"не сформирован", "в стадии формирования")))</f>
        <v/>
      </c>
      <c r="EW15" s="82" t="e">
        <f>IF('Познавательное развитие'!#REF!="","",IF('Познавательное развитие'!#REF!=2,"сформирован",IF('Познавательное развитие'!#REF!=0,"не сформирован", "в стадии формирования")))</f>
        <v>#REF!</v>
      </c>
      <c r="EX15" s="82" t="str">
        <f>IF('Познавательное развитие'!AG17="","",IF('Познавательное развитие'!AG17=2,"сформирован",IF('Познавательное развитие'!AG17=0,"не сформирован", "в стадии формирования")))</f>
        <v/>
      </c>
      <c r="EY15" s="82" t="str">
        <f>IF('Познавательное развитие'!AH17="","",IF('Познавательное развитие'!AH17=2,"сформирован",IF('Познавательное развитие'!AH17=0,"не сформирован", "в стадии формирования")))</f>
        <v/>
      </c>
      <c r="EZ15" s="82" t="e">
        <f>IF('Познавательное развитие'!#REF!="","",IF('Познавательное развитие'!#REF!=2,"сформирован",IF('Познавательное развитие'!#REF!=0,"не сформирован", "в стадии формирования")))</f>
        <v>#REF!</v>
      </c>
      <c r="FA15" s="82" t="str">
        <f>IF('Познавательное развитие'!AI17="","",IF('Познавательное развитие'!AI17=2,"сформирован",IF('Познавательное развитие'!AI17=0,"не сформирован", "в стадии формирования")))</f>
        <v/>
      </c>
      <c r="FB15" s="82" t="str">
        <f>IF('Познавательное развитие'!AJ17="","",IF('Познавательное развитие'!AJ17=2,"сформирован",IF('Познавательное развитие'!AJ17=0,"не сформирован", "в стадии формирования")))</f>
        <v/>
      </c>
      <c r="FC15" s="82" t="str">
        <f>IF('Познавательное развитие'!AK17="","",IF('Познавательное развитие'!AK17=2,"сформирован",IF('Познавательное развитие'!AK17=0,"не сформирован", "в стадии формирования")))</f>
        <v/>
      </c>
      <c r="FD15" s="82" t="str">
        <f>IF('Познавательное развитие'!AL17="","",IF('Познавательное развитие'!AL17=2,"сформирован",IF('Познавательное развитие'!AL17=0,"не сформирован", "в стадии формирования")))</f>
        <v/>
      </c>
      <c r="FE15" s="82" t="str">
        <f>IF('Речевое развитие'!Q16="","",IF('Речевое развитие'!Q16=2,"сформирован",IF('Речевое развитие'!Q16=0,"не сформирован", "в стадии формирования")))</f>
        <v/>
      </c>
      <c r="FF15" s="82" t="str">
        <f>IF('Речевое развитие'!R16="","",IF('Речевое развитие'!R16=2,"сформирован",IF('Речевое развитие'!R16=0,"не сформирован", "в стадии формирования")))</f>
        <v/>
      </c>
      <c r="FG15" s="82" t="str">
        <f>IF('Речевое развитие'!S16="","",IF('Речевое развитие'!S16=2,"сформирован",IF('Речевое развитие'!S16=0,"не сформирован", "в стадии формирования")))</f>
        <v/>
      </c>
      <c r="FH15" s="82" t="str">
        <f>IF('Речевое развитие'!T16="","",IF('Речевое развитие'!T16=2,"сформирован",IF('Речевое развитие'!T16=0,"не сформирован", "в стадии формирования")))</f>
        <v/>
      </c>
      <c r="FI15" s="82" t="str">
        <f>IF('Речевое развитие'!U16="","",IF('Речевое развитие'!U16=2,"сформирован",IF('Речевое развитие'!U16=0,"не сформирован", "в стадии формирования")))</f>
        <v/>
      </c>
      <c r="FJ15" s="82" t="e">
        <f>IF('Речевое развитие'!#REF!="","",IF('Речевое развитие'!#REF!=2,"сформирован",IF('Речевое развитие'!#REF!=0,"не сформирован", "в стадии формирования")))</f>
        <v>#REF!</v>
      </c>
      <c r="FK15" s="82" t="str">
        <f>IF('Художественно-эстетическое разв'!S17="","",IF('Художественно-эстетическое разв'!S17=2,"сформирован",IF('Художественно-эстетическое разв'!S17=0,"не сформирован", "в стадии формирования")))</f>
        <v/>
      </c>
      <c r="FL15" s="82" t="str">
        <f>IF('Художественно-эстетическое разв'!T17="","",IF('Художественно-эстетическое разв'!T17=2,"сформирован",IF('Художественно-эстетическое разв'!T17=0,"не сформирован", "в стадии формирования")))</f>
        <v/>
      </c>
      <c r="FM1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5" s="82" t="str">
        <f>IF('Физическое развитие'!T16="","",IF('Физическое развитие'!T16=2,"сформирован",IF('Физическое развитие'!T16=0,"не сформирован", "в стадии формирования")))</f>
        <v/>
      </c>
      <c r="FO15" s="82" t="str">
        <f>IF('Физическое развитие'!U16="","",IF('Физическое развитие'!U16=2,"сформирован",IF('Физическое развитие'!U16=0,"не сформирован", "в стадии формирования")))</f>
        <v/>
      </c>
      <c r="FP15" s="82" t="str">
        <f>IF('Физическое развитие'!V16="","",IF('Физическое развитие'!V16=2,"сформирован",IF('Физическое развитие'!V16=0,"не сформирован", "в стадии формирования")))</f>
        <v/>
      </c>
      <c r="FQ15" s="82" t="e">
        <f>IF('Физическое развитие'!#REF!="","",IF('Физическое развитие'!#REF!=2,"сформирован",IF('Физическое развитие'!#REF!=0,"не сформирован", "в стадии формирования")))</f>
        <v>#REF!</v>
      </c>
      <c r="FR15" s="214" t="str">
        <f>IF('Социально-коммуникативное разви'!D17="","",IF('Социально-коммуникативное разви'!E17="","",IF('Социально-коммуникативное разви'!F17="","",IF('Социально-коммуникативное разви'!G17="","",IF('Социально-коммуникативное разви'!Q17="","",IF('Социально-коммуникативное разви'!R17="","",IF('Социально-коммуникативное разви'!S17="","",IF('Социально-коммуникативное разви'!#REF!="","",IF('Социально-коммуникативное разви'!#REF!="","",IF('Социально-коммуникативное разви'!#REF!="","",IF('Социально-коммуникативное разви'!T17="","",IF('Социально-коммуникативное разви'!Y17="","",IF('Социально-коммуникативное разви'!Z17="","",IF('Социально-коммуникативное разви'!AU17="","",IF('Социально-коммуникативное разви'!#REF!="","",IF('Социально-коммуникативное разви'!AZ17="","",IF('Социально-коммуникативное разви'!BA17="","",IF('Социально-коммуникативное разви'!BB17="","",IF('Познавательное развитие'!G17="","",IF('Познавательное развитие'!#REF!="","",IF('Познавательное развитие'!H17="","",IF('Познавательное развитие'!#REF!="","",IF('Познавательное развитие'!T17="","",IF('Познавательное развитие'!#REF!="","",IF('Познавательное развитие'!U17="","",IF('Познавательное развитие'!W17="","",IF('Познавательное развитие'!X17="","",IF('Познавательное развитие'!AB17="","",IF('Познавательное развитие'!AC17="","",IF('Познавательное развитие'!AD17="","",IF('Познавательное развитие'!AE17="","",IF('Познавательное развитие'!AF17="","",IF('Познавательное развитие'!#REF!="","",IF('Познавательное развитие'!AG17="","",IF('Познавательное развитие'!AH17="","",IF('Познавательное развитие'!#REF!="","",IF('Познавательное развитие'!AI17="","",IF('Познавательное развитие'!AJ17="","",IF('Познавательное развитие'!AK17="","",IF('Познавательное развитие'!AL17="","",IF('Речевое развитие'!Q16="","",IF('Речевое развитие'!R16="","",IF('Речевое развитие'!S16="","",IF('Речевое развитие'!T16="","",IF('Речевое развитие'!U16="","",IF('Речевое развитие'!#REF!="","",IF('Художественно-эстетическое разв'!S17="","",IF('Художественно-эстетическое разв'!T17="","",IF('Художественно-эстетическое разв'!#REF!="","",IF('Физическое развитие'!T16="","",IF('Физическое развитие'!U16="","",IF('Физическое развитие'!V16="","",IF('Физическое развитие'!#REF!="","",('Социально-коммуникативное разви'!D17+'Социально-коммуникативное разви'!E17+'Социально-коммуникативное разви'!F17+'Социально-коммуникативное разви'!G17+'Социально-коммуникативное разви'!Q17+'Социально-коммуникативное разви'!R17+'Социально-коммуникативное разви'!S17+'Социально-коммуникативное разви'!#REF!+'Социально-коммуникативное разви'!#REF!+'Социально-коммуникативное разви'!#REF!+'Социально-коммуникативное разви'!T17+'Социально-коммуникативное разви'!Y17+'Социально-коммуникативное разви'!Z17+'Социально-коммуникативное разви'!AU17+'Социально-коммуникативное разви'!#REF!+'Социально-коммуникативное разви'!AZ17+'Социально-коммуникативное разви'!BA17+'Социально-коммуникативное разви'!BB17+'Познавательное развитие'!G17+'Познавательное развитие'!#REF!+'Познавательное развитие'!H17+'Познавательное развитие'!#REF!+'Познавательное развитие'!T17+'Познавательное развитие'!#REF!+'Познавательное развитие'!U17+'Познавательное развитие'!W17+'Познавательное развитие'!X17+'Познавательное развитие'!AB17+'Познавательное развитие'!AC17+'Познавательное развитие'!AD17+'Познавательное развитие'!AE17+'Познавательное развитие'!AF17+'Познавательное развитие'!#REF!+'Познавательное развитие'!AG17+'Познавательное развитие'!AH17+'Познавательное развитие'!#REF!+'Познавательное развитие'!AI17+'Познавательное развитие'!AJ17+'Познавательное развитие'!AK17+'Познавательное развитие'!AL17+'Речевое развитие'!Q16+'Речевое развитие'!R16+'Речевое развитие'!S16+'Речевое развитие'!T16+'Речевое развитие'!U16+'Речевое развитие'!#REF!+'Художественно-эстетическое разв'!S17+'Художественно-эстетическое разв'!T17+'Художественно-эстетическое разв'!#REF!+'Физическое развитие'!T16+'Физическое развитие'!U16+'Физическое развитие'!V16+'Физическое развитие'!#REF!)/53)))))))))))))))))))))))))))))))))))))))))))))))))))))</f>
        <v/>
      </c>
      <c r="FS15" s="82" t="str">
        <f>'Целевые ориентиры'!EC16</f>
        <v/>
      </c>
    </row>
    <row r="16" spans="1:175" x14ac:dyDescent="0.25">
      <c r="A16" s="82">
        <f>список!A15</f>
        <v>14</v>
      </c>
      <c r="B16" s="82" t="str">
        <f>IF(список!B15="","",список!B15)</f>
        <v/>
      </c>
      <c r="C16" s="82">
        <f>список!C15</f>
        <v>0</v>
      </c>
      <c r="D16" s="82" t="str">
        <f>IF('Социально-коммуникативное разви'!AA18="","",IF('Социально-коммуникативное разви'!AA18=2,"сформирован",IF('Социально-коммуникативное разви'!AA18=0,"не сформирован", "в стадии формирования")))</f>
        <v/>
      </c>
      <c r="E16" s="82" t="str">
        <f>IF('Социально-коммуникативное разви'!AF18="","",IF('Социально-коммуникативное разви'!AF18=2,"сформирован",IF('Социально-коммуникативное разви'!AF18=0,"не сформирован", "в стадии формирования")))</f>
        <v/>
      </c>
      <c r="F16" s="82" t="str">
        <f>IF('Социально-коммуникативное разви'!AG18="","",IF('Социально-коммуникативное разви'!AG18=2,"сформирован",IF('Социально-коммуникативное разви'!AG18=0,"не сформирован", "в стадии формирования")))</f>
        <v/>
      </c>
      <c r="G16" s="82" t="str">
        <f>IF('Социально-коммуникативное разви'!AH18="","",IF('Социально-коммуникативное разви'!AH18=2,"сформирован",IF('Социально-коммуникативное разви'!AH18=0,"не сформирован", "в стадии формирования")))</f>
        <v/>
      </c>
      <c r="H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6" s="82" t="str">
        <f>IF('Социально-коммуникативное разви'!AJ18="","",IF('Социально-коммуникативное разви'!AJ18=2,"сформирован",IF('Социально-коммуникативное разви'!AJ18=0,"не сформирован", "в стадии формирования")))</f>
        <v/>
      </c>
      <c r="K16" s="82" t="str">
        <f>IF('Социально-коммуникативное разви'!AK18="","",IF('Социально-коммуникативное разви'!AK18=2,"сформирован",IF('Социально-коммуникативное разви'!AK18=0,"не сформирован", "в стадии формирования")))</f>
        <v/>
      </c>
      <c r="L16" s="82" t="e">
        <f>IF('Познавательное развитие'!#REF!="","",IF('Познавательное развитие'!#REF!=2,"сформирован",IF('Познавательное развитие'!#REF!=0,"не сформирован", "в стадии формирования")))</f>
        <v>#REF!</v>
      </c>
      <c r="M16" s="82" t="str">
        <f>IF('Познавательное развитие'!D18="","",IF('Познавательное развитие'!D18=2,"сформирован",IF('Познавательное развитие'!D18=0,"не сформирован", "в стадии формирования")))</f>
        <v/>
      </c>
      <c r="N16" s="82" t="e">
        <f>IF('Познавательное развитие'!#REF!="","",IF('Познавательное развитие'!#REF!=2,"сформирован",IF('Познавательное развитие'!#REF!=0,"не сформирован", "в стадии формирования")))</f>
        <v>#REF!</v>
      </c>
      <c r="O16" s="82" t="str">
        <f>IF('Познавательное развитие'!I18="","",IF('Познавательное развитие'!I18=2,"сформирован",IF('Познавательное развитие'!I18=0,"не сформирован", "в стадии формирования")))</f>
        <v/>
      </c>
      <c r="P16" s="82" t="str">
        <f>IF('Познавательное развитие'!M18="","",IF('Познавательное развитие'!M18=2,"сформирован",IF('Познавательное развитие'!M18=0,"не сформирован", "в стадии формирования")))</f>
        <v/>
      </c>
      <c r="Q16" s="82" t="str">
        <f>IF('Познавательное развитие'!N18="","",IF('Познавательное развитие'!N18=2,"сформирован",IF('Познавательное развитие'!N18=0,"не сформирован", "в стадии формирования")))</f>
        <v/>
      </c>
      <c r="R16" s="82" t="str">
        <f>IF('Познавательное развитие'!O18="","",IF('Познавательное развитие'!O18=2,"сформирован",IF('Познавательное развитие'!O18=0,"не сформирован", "в стадии формирования")))</f>
        <v/>
      </c>
      <c r="S16" s="82" t="str">
        <f>IF('Познавательное развитие'!P18="","",IF('Познавательное развитие'!P18=2,"сформирован",IF('Познавательное развитие'!P18=0,"не сформирован", "в стадии формирования")))</f>
        <v/>
      </c>
      <c r="T16" s="82" t="str">
        <f>IF('Познавательное развитие'!Q18="","",IF('Познавательное развитие'!Q18=2,"сформирован",IF('Познавательное развитие'!Q18=0,"не сформирован", "в стадии формирования")))</f>
        <v/>
      </c>
      <c r="U16" s="82" t="str">
        <f>IF('Познавательное развитие'!Y18="","",IF('Познавательное развитие'!Y18=2,"сформирован",IF('Познавательное развитие'!Y18=0,"не сформирован", "в стадии формирования")))</f>
        <v/>
      </c>
      <c r="V16" s="82" t="str">
        <f>IF('Художественно-эстетическое разв'!D18="","",IF('Художественно-эстетическое разв'!D18=2,"сформирован",IF('Художественно-эстетическое разв'!D18=0,"не сформирован", "в стадии формирования")))</f>
        <v/>
      </c>
      <c r="W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6" s="82" t="str">
        <f>IF('Художественно-эстетическое разв'!G18="","",IF('Художественно-эстетическое разв'!G18=2,"сформирован",IF('Художественно-эстетическое разв'!G18=0,"не сформирован", "в стадии формирования")))</f>
        <v/>
      </c>
      <c r="Y16" s="82" t="str">
        <f>IF('Художественно-эстетическое разв'!H18="","",IF('Художественно-эстетическое разв'!H18=2,"сформирован",IF('Художественно-эстетическое разв'!H18=0,"не сформирован", "в стадии формирования")))</f>
        <v/>
      </c>
      <c r="Z16" s="82" t="str">
        <f>IF('Художественно-эстетическое разв'!I18="","",IF('Художественно-эстетическое разв'!I18=2,"сформирован",IF('Художественно-эстетическое разв'!I18=0,"не сформирован", "в стадии формирования")))</f>
        <v/>
      </c>
      <c r="AA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6" s="82" t="str">
        <f>IF('Художественно-эстетическое разв'!L18="","",IF('Художественно-эстетическое разв'!L18=2,"сформирован",IF('Художественно-эстетическое разв'!L18=0,"не сформирован", "в стадии формирования")))</f>
        <v/>
      </c>
      <c r="AC16" s="82" t="str">
        <f>IF('Художественно-эстетическое разв'!M18="","",IF('Художественно-эстетическое разв'!M18=2,"сформирован",IF('Художественно-эстетическое разв'!M18=0,"не сформирован", "в стадии формирования")))</f>
        <v/>
      </c>
      <c r="AD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6" s="82" t="str">
        <f>IF('Художественно-эстетическое разв'!U18="","",IF('Художественно-эстетическое разв'!U18=2,"сформирован",IF('Художественно-эстетическое разв'!U18=0,"не сформирован", "в стадии формирования")))</f>
        <v/>
      </c>
      <c r="AG16" s="82" t="str">
        <f>IF('Физическое развитие'!W17="","",IF('Физическое развитие'!W17=2,"сформирован",IF('Физическое развитие'!W17=0,"не сформирован", "в стадии формирования")))</f>
        <v/>
      </c>
      <c r="AH16" s="214" t="str">
        <f>IF('Социально-коммуникативное разви'!AA18="","",IF('Социально-коммуникативное разви'!AF18="","",IF('Социально-коммуникативное разви'!AG18="","",IF('Социально-коммуникативное разви'!AH18="","",IF('Социально-коммуникативное разви'!#REF!="","",IF('Социально-коммуникативное разви'!#REF!="","",IF('Социально-коммуникативное разви'!AJ18="","",IF('Социально-коммуникативное разви'!AK18="","",IF('Познавательное развитие'!#REF!="","",IF('Познавательное развитие'!D18="","",IF('Познавательное развитие'!#REF!="","",IF('Познавательное развитие'!I18="","",IF('Познавательное развитие'!M18="","",IF('Познавательное развитие'!N18="","",IF('Познавательное развитие'!O18="","",IF('Познавательное развитие'!P18="","",IF('Познавательное развитие'!Q18="","",IF('Познавательное развитие'!Y18="","",IF('Художественно-эстетическое разв'!D18="","",IF('Художественно-эстетическое разв'!#REF!="","",IF('Художественно-эстетическое разв'!G18="","",IF('Художественно-эстетическое разв'!H18="","",IF('Художественно-эстетическое разв'!I18="","",IF('Художественно-эстетическое разв'!#REF!="","",IF('Художественно-эстетическое разв'!L18="","",IF('Художественно-эстетическое разв'!M18="","",IF('Художественно-эстетическое разв'!#REF!="","",IF('Художественно-эстетическое разв'!#REF!="","",IF('Художественно-эстетическое разв'!U18="","",IF('Физическое развитие'!#REF!="","",('Социально-коммуникативное разви'!AA18+'Социально-коммуникативное разви'!AF18+'Социально-коммуникативное разви'!AG18+'Социально-коммуникативное разви'!AH18+'Социально-коммуникативное разви'!#REF!+'Социально-коммуникативное разви'!#REF!+'Социально-коммуникативное разви'!AJ18+'Социально-коммуникативное разви'!AK18+'Познавательное развитие'!#REF!+'Познавательное развитие'!D18+'Познавательное развитие'!#REF!+'Познавательное развитие'!I18+'Познавательное развитие'!M18+'Познавательное развитие'!N18+'Познавательное развитие'!O18+'Познавательное развитие'!P18+'Познавательное развитие'!Q18+'Познавательное развитие'!Y18+'Художественно-эстетическое разв'!D18+'Художественно-эстетическое разв'!#REF!+'Художественно-эстетическое разв'!G18+'Художественно-эстетическое разв'!H18+'Художественно-эстетическое разв'!I18+'Художественно-эстетическое разв'!#REF!+'Художественно-эстетическое разв'!L18+'Художественно-эстетическое разв'!M18+'Художественно-эстетическое разв'!#REF!+'Художественно-эстетическое разв'!#REF!+'Художественно-эстетическое разв'!U18+'Физическое развитие'!#REF!)/30))))))))))))))))))))))))))))))</f>
        <v/>
      </c>
      <c r="AI16" s="82" t="str">
        <f>'Целевые ориентиры'!AA17</f>
        <v/>
      </c>
      <c r="AJ16" s="82" t="str">
        <f>IF('Социально-коммуникативное разви'!G18="","",IF('Социально-коммуникативное разви'!G18=2,"сформирован",IF('Социально-коммуникативное разви'!G18=0,"не сформирован", "в стадии формирования")))</f>
        <v/>
      </c>
      <c r="AK16" s="82" t="str">
        <f>IF('Социально-коммуникативное разви'!H18="","",IF('Социально-коммуникативное разви'!H18=2,"сформирован",IF('Социально-коммуникативное разви'!H18=0,"не сформирован", "в стадии формирования")))</f>
        <v/>
      </c>
      <c r="AL16" s="82" t="str">
        <f>IF('Социально-коммуникативное разви'!I18="","",IF('Социально-коммуникативное разви'!I18=2,"сформирован",IF('Социально-коммуникативное разви'!I18=0,"не сформирован", "в стадии формирования")))</f>
        <v/>
      </c>
      <c r="AM16" s="82" t="str">
        <f>IF('Социально-коммуникативное разви'!J18="","",IF('Социально-коммуникативное разви'!J18=2,"сформирован",IF('Социально-коммуникативное разви'!J18=0,"не сформирован", "в стадии формирования")))</f>
        <v/>
      </c>
      <c r="AN16" s="82" t="str">
        <f>IF('Социально-коммуникативное разви'!K18="","",IF('Социально-коммуникативное разви'!K18=2,"сформирован",IF('Социально-коммуникативное разви'!K18=0,"не сформирован", "в стадии формирования")))</f>
        <v/>
      </c>
      <c r="AO16" s="82" t="str">
        <f>IF('Социально-коммуникативное разви'!L18="","",IF('Социально-коммуникативное разви'!L18=2,"сформирован",IF('Социально-коммуникативное разви'!L18=0,"не сформирован", "в стадии формирования")))</f>
        <v/>
      </c>
      <c r="AP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6" s="82" t="str">
        <f>IF('Социально-коммуникативное разви'!X18="","",IF('Социально-коммуникативное разви'!X18=2,"сформирован",IF('Социально-коммуникативное разви'!X18=0,"не сформирован", "в стадии формирования")))</f>
        <v/>
      </c>
      <c r="AR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6" s="82" t="e">
        <f>IF('Познавательное развитие'!#REF!="","",IF('Познавательное развитие'!#REF!=2,"сформирован",IF('Познавательное развитие'!#REF!=0,"не сформирован", "в стадии формирования")))</f>
        <v>#REF!</v>
      </c>
      <c r="AT16" s="82" t="str">
        <f>IF('Познавательное развитие'!V18="","",IF('Познавательное развитие'!V18=2,"сформирован",IF('Познавательное развитие'!V18=0,"не сформирован", "в стадии формирования")))</f>
        <v/>
      </c>
      <c r="AU16" s="82" t="str">
        <f>IF('Художественно-эстетическое разв'!Z18="","",IF('Художественно-эстетическое разв'!Z18=2,"сформирован",IF('Художественно-эстетическое разв'!Z18=0,"не сформирован", "в стадии формирования")))</f>
        <v/>
      </c>
      <c r="AV16" s="82" t="str">
        <f>IF('Художественно-эстетическое разв'!AE18="","",IF('Художественно-эстетическое разв'!AE18=2,"сформирован",IF('Художественно-эстетическое разв'!AE18=0,"не сформирован", "в стадии формирования")))</f>
        <v/>
      </c>
      <c r="AW16" s="82" t="e">
        <f>IF('Физическое развитие'!#REF!="","",IF('Физическое развитие'!#REF!=2,"сформирован",IF('Физическое развитие'!#REF!=0,"не сформирован", "в стадии формирования")))</f>
        <v>#REF!</v>
      </c>
      <c r="AX16" s="82" t="e">
        <f>IF('Физическое развитие'!#REF!="","",IF('Физическое развитие'!#REF!=2,"сформирован",IF('Физическое развитие'!#REF!=0,"не сформирован", "в стадии формирования")))</f>
        <v>#REF!</v>
      </c>
      <c r="AY16" s="214" t="str">
        <f>IF('Социально-коммуникативное разви'!G18="","",IF('Социально-коммуникативное разви'!H18="","",IF('Социально-коммуникативное разви'!I18="","",IF('Социально-коммуникативное разви'!J18="","",IF('Социально-коммуникативное разви'!K18="","",IF('Социально-коммуникативное разви'!L18="","",IF('Социально-коммуникативное разви'!#REF!="","",IF('Социально-коммуникативное разви'!X18="","",IF('Социально-коммуникативное разви'!#REF!="","",IF('Познавательное развитие'!#REF!="","",IF('Познавательное развитие'!V18="","",IF('Художественно-эстетическое разв'!Z18="","",IF('Художественно-эстетическое разв'!AE18="","",IF('Физическое развитие'!#REF!="","",IF('Физическое развитие'!#REF!="","",('Социально-коммуникативное разви'!G18+'Социально-коммуникативное разви'!H18+'Социально-коммуникативное разви'!I18+'Социально-коммуникативное разви'!J18+'Социально-коммуникативное разви'!K18+'Социально-коммуникативное разви'!L18+'Социально-коммуникативное разви'!#REF!+'Социально-коммуникативное разви'!X18+'Социально-коммуникативное разви'!#REF!+'Познавательное развитие'!#REF!+'Познавательное развитие'!V18+'Художественно-эстетическое разв'!Z18+'Художественно-эстетическое разв'!AE18+'Физическое развитие'!#REF!+'Физическое развитие'!#REF!)/15)))))))))))))))</f>
        <v/>
      </c>
      <c r="AZ16" s="82" t="str">
        <f>'Целевые ориентиры'!AM17</f>
        <v/>
      </c>
      <c r="BA16" s="82" t="str">
        <f>IF('Социально-коммуникативное разви'!U18="","",IF('Социально-коммуникативное разви'!U18=2,"сформирован",IF('Социально-коммуникативное разви'!U18=0,"не сформирован", "в стадии формирования")))</f>
        <v/>
      </c>
      <c r="BB16" s="82" t="str">
        <f>IF('Социально-коммуникативное разви'!V18="","",IF('Социально-коммуникативное разви'!V18=2,"сформирован",IF('Социально-коммуникативное разви'!V18=0,"не сформирован", "в стадии формирования")))</f>
        <v/>
      </c>
      <c r="BC16" s="82" t="str">
        <f>IF('Социально-коммуникативное разви'!W18="","",IF('Социально-коммуникативное разви'!W18=2,"сформирован",IF('Социально-коммуникативное разви'!W18=0,"не сформирован", "в стадии формирования")))</f>
        <v/>
      </c>
      <c r="BD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6" s="82" t="str">
        <f>IF('Художественно-эстетическое разв'!AC18="","",IF('Художественно-эстетическое разв'!AC18=2,"сформирован",IF('Художественно-эстетическое разв'!AC18=0,"не сформирован", "в стадии формирования")))</f>
        <v/>
      </c>
      <c r="BG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6" s="82" t="str">
        <f>IF('Художественно-эстетическое разв'!AD18="","",IF('Художественно-эстетическое разв'!AD18=2,"сформирован",IF('Художественно-эстетическое разв'!AD18=0,"не сформирован", "в стадии формирования")))</f>
        <v/>
      </c>
      <c r="BI16" s="214" t="str">
        <f>IF('Социально-коммуникативное разви'!U18="","",IF('Социально-коммуникативное разви'!V18="","",IF('Социально-коммуникативное разви'!W18="","",IF('Художественно-эстетическое разв'!#REF!="","",IF('Художественно-эстетическое разв'!#REF!="","",IF('Художественно-эстетическое разв'!AC18="","",IF('Художественно-эстетическое разв'!#REF!="","",IF('Художественно-эстетическое разв'!AD18="","",('Социально-коммуникативное разви'!U18+'Социально-коммуникативное разви'!V18+'Социально-коммуникативное разви'!W18+'Художественно-эстетическое разв'!#REF!+'Художественно-эстетическое разв'!#REF!+'Художественно-эстетическое разв'!AC18+'Художественно-эстетическое разв'!#REF!+'Художественно-эстетическое разв'!AD18)/8))))))))</f>
        <v/>
      </c>
      <c r="BJ16" s="82" t="str">
        <f>'Целевые ориентиры'!AT17</f>
        <v/>
      </c>
      <c r="BK16" s="82" t="str">
        <f>IF('Речевое развитие'!D17="","",IF('Речевое развитие'!D17=2,"сформирован",IF('Речевое развитие'!D17=0,"не сформирован", "в стадии формирования")))</f>
        <v/>
      </c>
      <c r="BL16" s="82" t="e">
        <f>IF('Речевое развитие'!#REF!="","",IF('Речевое развитие'!#REF!=2,"сформирован",IF('Речевое развитие'!#REF!=0,"не сформирован", "в стадии формирования")))</f>
        <v>#REF!</v>
      </c>
      <c r="BM16" s="82" t="str">
        <f>IF('Речевое развитие'!E17="","",IF('Речевое развитие'!E17=2,"сформирован",IF('Речевое развитие'!E17=0,"не сформирован", "в стадии формирования")))</f>
        <v/>
      </c>
      <c r="BN16" s="82" t="str">
        <f>IF('Речевое развитие'!F17="","",IF('Речевое развитие'!F17=2,"сформирован",IF('Речевое развитие'!F17=0,"не сформирован", "в стадии формирования")))</f>
        <v/>
      </c>
      <c r="BO16" s="82" t="str">
        <f>IF('Речевое развитие'!G17="","",IF('Речевое развитие'!G17=2,"сформирован",IF('Речевое развитие'!G17=0,"не сформирован", "в стадии формирования")))</f>
        <v/>
      </c>
      <c r="BP16" s="82" t="str">
        <f>IF('Речевое развитие'!H17="","",IF('Речевое развитие'!H17=2,"сформирован",IF('Речевое развитие'!H17=0,"не сформирован", "в стадии формирования")))</f>
        <v/>
      </c>
      <c r="BQ16" s="82" t="e">
        <f>IF('Речевое развитие'!#REF!="","",IF('Речевое развитие'!#REF!=2,"сформирован",IF('Речевое развитие'!#REF!=0,"не сформирован", "в стадии формирования")))</f>
        <v>#REF!</v>
      </c>
      <c r="BR16" s="82" t="str">
        <f>IF('Речевое развитие'!I17="","",IF('Речевое развитие'!I17=2,"сформирован",IF('Речевое развитие'!I17=0,"не сформирован", "в стадии формирования")))</f>
        <v/>
      </c>
      <c r="BS16" s="82" t="str">
        <f>IF('Речевое развитие'!J17="","",IF('Речевое развитие'!J17=2,"сформирован",IF('Речевое развитие'!J17=0,"не сформирован", "в стадии формирования")))</f>
        <v/>
      </c>
      <c r="BT16" s="82" t="str">
        <f>IF('Речевое развитие'!K17="","",IF('Речевое развитие'!K17=2,"сформирован",IF('Речевое развитие'!K17=0,"не сформирован", "в стадии формирования")))</f>
        <v/>
      </c>
      <c r="BU16" s="82" t="str">
        <f>IF('Речевое развитие'!L17="","",IF('Речевое развитие'!L17=2,"сформирован",IF('Речевое развитие'!L17=0,"не сформирован", "в стадии формирования")))</f>
        <v/>
      </c>
      <c r="BV16" s="82" t="str">
        <f>IF('Речевое развитие'!M17="","",IF('Речевое развитие'!M17=2,"сформирован",IF('Речевое развитие'!M17=0,"не сформирован", "в стадии формирования")))</f>
        <v/>
      </c>
      <c r="BW16" s="82" t="str">
        <f>IF('Речевое развитие'!N17="","",IF('Речевое развитие'!N17=2,"сформирован",IF('Речевое развитие'!N17=0,"не сформирован", "в стадии формирования")))</f>
        <v/>
      </c>
      <c r="BX16" s="82" t="str">
        <f>IF('Речевое развитие'!D17="","",IF('Речевое развитие'!#REF!="","",IF('Речевое развитие'!E17="","",IF('Речевое развитие'!F17="","",IF('Речевое развитие'!G17="","",IF('Речевое развитие'!H17="","",IF('Речевое развитие'!#REF!="","",IF('Речевое развитие'!I17="","",IF('Речевое развитие'!J17="","",IF('Речевое развитие'!K17="","",IF('Речевое развитие'!L17="","",IF('Речевое развитие'!M17="","",IF('Речевое развитие'!N17="","",('Речевое развитие'!D17+'Речевое развитие'!#REF!+'Речевое развитие'!E17+'Речевое развитие'!F17+'Речевое развитие'!G17+'Речевое развитие'!H17+'Речевое развитие'!#REF!+'Речевое развитие'!I17+'Речевое развитие'!J17+'Речевое развитие'!K17+'Речевое развитие'!L17+'Речевое развитие'!M17+'Речевое развитие'!N17)/13)))))))))))))</f>
        <v/>
      </c>
      <c r="BY16" s="82" t="str">
        <f>'Целевые ориентиры'!BG17</f>
        <v/>
      </c>
      <c r="BZ16" s="82" t="str">
        <f>IF('Художественно-эстетическое разв'!Y18="","",IF('Художественно-эстетическое разв'!Y18=2,"сформирован",IF('Художественно-эстетическое разв'!Y18=0,"не сформирован", "в стадии формирования")))</f>
        <v/>
      </c>
      <c r="CA16" s="82" t="e">
        <f>IF('Физическое развитие'!#REF!="","",IF('Физическое развитие'!#REF!=2,"сформирован",IF('Физическое развитие'!#REF!=0,"не сформирован", "в стадии формирования")))</f>
        <v>#REF!</v>
      </c>
      <c r="CB16" s="82" t="e">
        <f>IF('Физическое развитие'!#REF!="","",IF('Физическое развитие'!#REF!=2,"сформирован",IF('Физическое развитие'!#REF!=0,"не сформирован", "в стадии формирования")))</f>
        <v>#REF!</v>
      </c>
      <c r="CC16" s="82" t="str">
        <f>IF('Физическое развитие'!D17="","",IF('Физическое развитие'!D17=2,"сформирован",IF('Физическое развитие'!D17=0,"не сформирован", "в стадии формирования")))</f>
        <v/>
      </c>
      <c r="CD16" s="82" t="str">
        <f>IF('Физическое развитие'!E17="","",IF('Физическое развитие'!E17=2,"сформирован",IF('Физическое развитие'!E17=0,"не сформирован", "в стадии формирования")))</f>
        <v/>
      </c>
      <c r="CE16" s="82" t="str">
        <f>IF('Физическое развитие'!F17="","",IF('Физическое развитие'!F17=2,"сформирован",IF('Физическое развитие'!F17=0,"не сформирован", "в стадии формирования")))</f>
        <v/>
      </c>
      <c r="CF16" s="82" t="str">
        <f>IF('Физическое развитие'!H17="","",IF('Физическое развитие'!H17=2,"сформирован",IF('Физическое развитие'!H17=0,"не сформирован", "в стадии формирования")))</f>
        <v/>
      </c>
      <c r="CG16" s="82" t="str">
        <f>IF('Физическое развитие'!I17="","",IF('Физическое развитие'!I17=2,"сформирован",IF('Физическое развитие'!I17=0,"не сформирован", "в стадии формирования")))</f>
        <v/>
      </c>
      <c r="CH16" s="82" t="str">
        <f>IF('Физическое развитие'!J17="","",IF('Физическое развитие'!J17=2,"сформирован",IF('Физическое развитие'!J17=0,"не сформирован", "в стадии формирования")))</f>
        <v/>
      </c>
      <c r="CI16" s="82" t="str">
        <f>IF('Физическое развитие'!L17="","",IF('Физическое развитие'!L17=2,"сформирован",IF('Физическое развитие'!L17=0,"не сформирован", "в стадии формирования")))</f>
        <v/>
      </c>
      <c r="CJ16" s="82" t="str">
        <f>IF('Физическое развитие'!M17="","",IF('Физическое развитие'!M17=2,"сформирован",IF('Физическое развитие'!M17=0,"не сформирован", "в стадии формирования")))</f>
        <v/>
      </c>
      <c r="CK16" s="82" t="e">
        <f>IF('Физическое развитие'!#REF!="","",IF('Физическое развитие'!#REF!=2,"сформирован",IF('Физическое развитие'!#REF!=0,"не сформирован", "в стадии формирования")))</f>
        <v>#REF!</v>
      </c>
      <c r="CL16" s="82" t="e">
        <f>IF('Физическое развитие'!#REF!="","",IF('Физическое развитие'!#REF!=2,"сформирован",IF('Физическое развитие'!#REF!=0,"не сформирован", "в стадии формирования")))</f>
        <v>#REF!</v>
      </c>
      <c r="CM16" s="82" t="e">
        <f>IF('Физическое развитие'!#REF!="","",IF('Физическое развитие'!#REF!=2,"сформирован",IF('Физическое развитие'!#REF!=0,"не сформирован", "в стадии формирования")))</f>
        <v>#REF!</v>
      </c>
      <c r="CN16" s="82" t="str">
        <f>IF('Физическое развитие'!N17="","",IF('Физическое развитие'!N17=2,"сформирован",IF('Физическое развитие'!N17=0,"не сформирован", "в стадии формирования")))</f>
        <v/>
      </c>
      <c r="CO16" s="82" t="str">
        <f>IF('Физическое развитие'!O17="","",IF('Физическое развитие'!O17=2,"сформирован",IF('Физическое развитие'!O17=0,"не сформирован", "в стадии формирования")))</f>
        <v/>
      </c>
      <c r="CP16" s="82" t="str">
        <f>IF('Физическое развитие'!P17="","",IF('Физическое развитие'!P17=2,"сформирован",IF('Физическое развитие'!P17=0,"не сформирован", "в стадии формирования")))</f>
        <v/>
      </c>
      <c r="CQ16" s="82" t="str">
        <f>IF('Физическое развитие'!Q17="","",IF('Физическое развитие'!Q17=2,"сформирован",IF('Физическое развитие'!Q17=0,"не сформирован", "в стадии формирования")))</f>
        <v/>
      </c>
      <c r="CR16" s="214" t="str">
        <f>IF('Художественно-эстетическое разв'!Y18="","",IF('Физическое развитие'!#REF!="","",IF('Физическое развитие'!#REF!="","",IF('Физическое развитие'!D17="","",IF('Физическое развитие'!E17="","",IF('Физическое развитие'!F17="","",IF('Физическое развитие'!H17="","",IF('Физическое развитие'!I17="","",IF('Физическое развитие'!J17="","",IF('Физическое развитие'!L17="","",IF('Физическое развитие'!M17="","",IF('Физическое развитие'!#REF!="","",IF('Физическое развитие'!#REF!="","",IF('Физическое развитие'!#REF!="","",IF('Физическое развитие'!N17="","",IF('Физическое развитие'!O17="","",IF('Физическое развитие'!P17="","",IF('Физическое развитие'!Q17="","",('Художественно-эстетическое разв'!Y18+'Физическое развитие'!#REF!+'Физическое развитие'!#REF!+'Физическое развитие'!D17+'Физическое развитие'!E17+'Физическое развитие'!F17+'Физическое развитие'!H17+'Физическое развитие'!I17+'Физическое развитие'!J17+'Физическое развитие'!L17+'Физическое развитие'!M17+'Физическое развитие'!#REF!+'Физическое развитие'!#REF!+'Физическое развитие'!#REF!+'Физическое развитие'!N17+'Физическое развитие'!O17+'Физическое развитие'!P17+'Физическое развитие'!Q17)/18))))))))))))))))))</f>
        <v/>
      </c>
      <c r="CS16" s="82" t="str">
        <f>'Целевые ориентиры'!BW17</f>
        <v/>
      </c>
      <c r="CT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6" s="82" t="str">
        <f>IF('Социально-коммуникативное разви'!M18="","",IF('Социально-коммуникативное разви'!M18=2,"сформирован",IF('Социально-коммуникативное разви'!M18=0,"не сформирован", "в стадии формирования")))</f>
        <v/>
      </c>
      <c r="CV16" s="82" t="str">
        <f>IF('Социально-коммуникативное разви'!N18="","",IF('Социально-коммуникативное разви'!N18=2,"сформирован",IF('Социально-коммуникативное разви'!N18=0,"не сформирован", "в стадии формирования")))</f>
        <v/>
      </c>
      <c r="CW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6" s="82" t="str">
        <f>IF('Социально-коммуникативное разви'!AI18="","",IF('Социально-коммуникативное разви'!AI18=2,"сформирован",IF('Социально-коммуникативное разви'!AI18=0,"не сформирован", "в стадии формирования")))</f>
        <v/>
      </c>
      <c r="CY16" s="82" t="str">
        <f>IF('Социально-коммуникативное разви'!AN18="","",IF('Социально-коммуникативное разви'!AN18=2,"сформирован",IF('Социально-коммуникативное разви'!AN18=0,"не сформирован", "в стадии формирования")))</f>
        <v/>
      </c>
      <c r="CZ16" s="82" t="str">
        <f>IF('Социально-коммуникативное разви'!AO18="","",IF('Социально-коммуникативное разви'!AO18=2,"сформирован",IF('Социально-коммуникативное разви'!AO18=0,"не сформирован", "в стадии формирования")))</f>
        <v/>
      </c>
      <c r="DA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6" s="82" t="str">
        <f>IF('Социально-коммуникативное разви'!AP18="","",IF('Социально-коммуникативное разви'!AP18=2,"сформирован",IF('Социально-коммуникативное разви'!AP18=0,"не сформирован", "в стадии формирования")))</f>
        <v/>
      </c>
      <c r="DC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6" s="82" t="str">
        <f>IF('Социально-коммуникативное разви'!AQ18="","",IF('Социально-коммуникативное разви'!AQ18=2,"сформирован",IF('Социально-коммуникативное разви'!AQ18=0,"не сформирован", "в стадии формирования")))</f>
        <v/>
      </c>
      <c r="DE16" s="82" t="str">
        <f>IF('Социально-коммуникативное разви'!AR18="","",IF('Социально-коммуникативное разви'!AR18=2,"сформирован",IF('Социально-коммуникативное разви'!AR18=0,"не сформирован", "в стадии формирования")))</f>
        <v/>
      </c>
      <c r="DF16" s="82" t="str">
        <f>IF('Социально-коммуникативное разви'!AS18="","",IF('Социально-коммуникативное разви'!AS18=2,"сформирован",IF('Социально-коммуникативное разви'!AS18=0,"не сформирован", "в стадии формирования")))</f>
        <v/>
      </c>
      <c r="DG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6" s="82" t="str">
        <f>IF('Социально-коммуникативное разви'!AT18="","",IF('Социально-коммуникативное разви'!AT18=2,"сформирован",IF('Социально-коммуникативное разви'!AT18=0,"не сформирован", "в стадии формирования")))</f>
        <v/>
      </c>
      <c r="DI16" s="82" t="str">
        <f>IF('Социально-коммуникативное разви'!AV18="","",IF('Социально-коммуникативное разви'!AV18=2,"сформирован",IF('Социально-коммуникативное разви'!AV18=0,"не сформирован", "в стадии формирования")))</f>
        <v/>
      </c>
      <c r="DJ16" s="82" t="str">
        <f>IF('Социально-коммуникативное разви'!AW18="","",IF('Социально-коммуникативное разви'!AW18=2,"сформирован",IF('Социально-коммуникативное разви'!AW18=0,"не сформирован", "в стадии формирования")))</f>
        <v/>
      </c>
      <c r="DK16" s="82" t="str">
        <f>IF('Социально-коммуникативное разви'!AX18="","",IF('Социально-коммуникативное разви'!AX18=2,"сформирован",IF('Социально-коммуникативное разви'!AX18=0,"не сформирован", "в стадии формирования")))</f>
        <v/>
      </c>
      <c r="DL16" s="82" t="str">
        <f>IF('Социально-коммуникативное разви'!AY18="","",IF('Социально-коммуникативное разви'!AY18=2,"сформирован",IF('Социально-коммуникативное разви'!AY18=0,"не сформирован", "в стадии формирования")))</f>
        <v/>
      </c>
      <c r="DM16" s="82" t="str">
        <f>IF('Физическое развитие'!K17="","",IF('Физическое развитие'!K17=2,"сформирован",IF('Физическое развитие'!K17=0,"не сформирован", "в стадии формирования")))</f>
        <v/>
      </c>
      <c r="DN16" s="82" t="e">
        <f>IF('Физическое развитие'!#REF!="","",IF('Физическое развитие'!#REF!=2,"сформирован",IF('Физическое развитие'!#REF!=0,"не сформирован", "в стадии формирования")))</f>
        <v>#REF!</v>
      </c>
      <c r="DO16" s="214" t="e">
        <f>IF('Социально-коммуникативное разви'!#REF!="","",IF('Социально-коммуникативное разви'!M18="","",IF('Социально-коммуникативное разви'!N18="","",IF('Социально-коммуникативное разви'!#REF!="","",IF('Социально-коммуникативное разви'!AI18="","",IF('Социально-коммуникативное разви'!AN18="","",IF('Социально-коммуникативное разви'!AO18="","",IF('Социально-коммуникативное разви'!#REF!="","",IF('Социально-коммуникативное разви'!AP18="","",IF('Социально-коммуникативное разви'!#REF!="","",IF('Социально-коммуникативное разви'!AQ18="","",IF('Социально-коммуникативное разви'!AR18="","",IF('Социально-коммуникативное разви'!AS18="","",IF('Социально-коммуникативное разви'!#REF!="","",IF('Социально-коммуникативное разви'!AT18="","",IF('Социально-коммуникативное разви'!AV18="","",IF('Социально-коммуникативное разви'!AW18="","",IF('Социально-коммуникативное разви'!AX18="","",IF('Социально-коммуникативное разви'!AY18="","",IF('Физическое развитие'!K17="","",IF('Физическое развитие'!#REF!="","",('Социально-коммуникативное разви'!#REF!+'Социально-коммуникативное разви'!M18+'Социально-коммуникативное разви'!N18+'Социально-коммуникативное разви'!#REF!+'Социально-коммуникативное разви'!AI18+'Социально-коммуникативное разви'!AN18+'Социально-коммуникативное разви'!AO18+'Социально-коммуникативное разви'!#REF!+'Социально-коммуникативное разви'!AP18+'Социально-коммуникативное разви'!#REF!+'Социально-коммуникативное разви'!AQ18+'Социально-коммуникативное разви'!AR18+'Социально-коммуникативное разви'!AS18+'Социально-коммуникативное разви'!#REF!+'Социально-коммуникативное разви'!AT18+'Социально-коммуникативное разви'!AV18+'Социально-коммуникативное разви'!AW18+'Социально-коммуникативное разви'!AX18+'Социально-коммуникативное разви'!AY18+'Физическое развитие'!K17+'Физическое развитие'!#REF!)/21)))))))))))))))))))))</f>
        <v>#REF!</v>
      </c>
      <c r="DP16" s="82" t="str">
        <f>'Целевые ориентиры'!CN17</f>
        <v/>
      </c>
      <c r="DQ16" s="82" t="str">
        <f>IF('Социально-коммуникативное разви'!D18="","",IF('Социально-коммуникативное разви'!D18=2,"сформирован",IF('Социально-коммуникативное разви'!D18=0,"не сформирован", "в стадии формирования")))</f>
        <v/>
      </c>
      <c r="DR16" s="82" t="str">
        <f>IF('Социально-коммуникативное разви'!E18="","",IF('Социально-коммуникативное разви'!E18=2,"сформирован",IF('Социально-коммуникативное разви'!E18=0,"не сформирован", "в стадии формирования")))</f>
        <v/>
      </c>
      <c r="DS16" s="82" t="str">
        <f>IF('Социально-коммуникативное разви'!F18="","",IF('Социально-коммуникативное разви'!F18=2,"сформирован",IF('Социально-коммуникативное разви'!F18=0,"не сформирован", "в стадии формирования")))</f>
        <v/>
      </c>
      <c r="DT16" s="82" t="str">
        <f>IF('Социально-коммуникативное разви'!G18="","",IF('Социально-коммуникативное разви'!G18=2,"сформирован",IF('Социально-коммуникативное разви'!G18=0,"не сформирован", "в стадии формирования")))</f>
        <v/>
      </c>
      <c r="DU16" s="82" t="str">
        <f>IF('Социально-коммуникативное разви'!Q18="","",IF('Социально-коммуникативное разви'!Q18=2,"сформирован",IF('Социально-коммуникативное разви'!Q18=0,"не сформирован", "в стадии формирования")))</f>
        <v/>
      </c>
      <c r="DV16" s="82" t="str">
        <f>IF('Социально-коммуникативное разви'!R18="","",IF('Социально-коммуникативное разви'!R18=2,"сформирован",IF('Социально-коммуникативное разви'!R18=0,"не сформирован", "в стадии формирования")))</f>
        <v/>
      </c>
      <c r="DW16" s="82" t="str">
        <f>IF('Социально-коммуникативное разви'!S18="","",IF('Социально-коммуникативное разви'!S18=2,"сформирован",IF('Социально-коммуникативное разви'!S18=0,"не сформирован", "в стадии формирования")))</f>
        <v/>
      </c>
      <c r="DX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6" s="82" t="str">
        <f>IF('Социально-коммуникативное разви'!T18="","",IF('Социально-коммуникативное разви'!T18=2,"сформирован",IF('Социально-коммуникативное разви'!T18=0,"не сформирован", "в стадии формирования")))</f>
        <v/>
      </c>
      <c r="EB16" s="82" t="str">
        <f>IF('Социально-коммуникативное разви'!Y18="","",IF('Социально-коммуникативное разви'!Y18=2,"сформирован",IF('Социально-коммуникативное разви'!Y18=0,"не сформирован", "в стадии формирования")))</f>
        <v/>
      </c>
      <c r="EC16" s="82" t="str">
        <f>IF('Социально-коммуникативное разви'!Z18="","",IF('Социально-коммуникативное разви'!Z18=2,"сформирован",IF('Социально-коммуникативное разви'!Z18=0,"не сформирован", "в стадии формирования")))</f>
        <v/>
      </c>
      <c r="ED16" s="82" t="str">
        <f>IF('Социально-коммуникативное разви'!AU18="","",IF('Социально-коммуникативное разви'!AU18=2,"сформирован",IF('Социально-коммуникативное разви'!AU18=0,"не сформирован", "в стадии формирования")))</f>
        <v/>
      </c>
      <c r="EE1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6" s="82" t="str">
        <f>IF('Социально-коммуникативное разви'!AZ18="","",IF('Социально-коммуникативное разви'!AZ18=2,"сформирован",IF('Социально-коммуникативное разви'!AZ18=0,"не сформирован", "в стадии формирования")))</f>
        <v/>
      </c>
      <c r="EG16" s="82" t="str">
        <f>IF('Социально-коммуникативное разви'!BA18="","",IF('Социально-коммуникативное разви'!BA18=2,"сформирован",IF('Социально-коммуникативное разви'!BA18=0,"не сформирован", "в стадии формирования")))</f>
        <v/>
      </c>
      <c r="EH16" s="82" t="str">
        <f>IF('Социально-коммуникативное разви'!BB18="","",IF('Социально-коммуникативное разви'!BB18=2,"сформирован",IF('Социально-коммуникативное разви'!BB18=0,"не сформирован", "в стадии формирования")))</f>
        <v/>
      </c>
      <c r="EI16" s="82" t="str">
        <f>IF('Познавательное развитие'!G18="","",IF('Познавательное развитие'!G18=2,"сформирован",IF('Познавательное развитие'!G18=0,"не сформирован", "в стадии формирования")))</f>
        <v/>
      </c>
      <c r="EJ16" s="82" t="e">
        <f>IF('Познавательное развитие'!#REF!="","",IF('Познавательное развитие'!#REF!=2,"сформирован",IF('Познавательное развитие'!#REF!=0,"не сформирован", "в стадии формирования")))</f>
        <v>#REF!</v>
      </c>
      <c r="EK16" s="82" t="str">
        <f>IF('Познавательное развитие'!H18="","",IF('Познавательное развитие'!H18=2,"сформирован",IF('Познавательное развитие'!H18=0,"не сформирован", "в стадии формирования")))</f>
        <v/>
      </c>
      <c r="EL16" s="82" t="e">
        <f>IF('Познавательное развитие'!#REF!="","",IF('Познавательное развитие'!#REF!=2,"сформирован",IF('Познавательное развитие'!#REF!=0,"не сформирован", "в стадии формирования")))</f>
        <v>#REF!</v>
      </c>
      <c r="EM16" s="82" t="str">
        <f>IF('Познавательное развитие'!T18="","",IF('Познавательное развитие'!T18=2,"сформирован",IF('Познавательное развитие'!T18=0,"не сформирован", "в стадии формирования")))</f>
        <v/>
      </c>
      <c r="EN16" s="82" t="e">
        <f>IF('Познавательное развитие'!#REF!="","",IF('Познавательное развитие'!#REF!=2,"сформирован",IF('Познавательное развитие'!#REF!=0,"не сформирован", "в стадии формирования")))</f>
        <v>#REF!</v>
      </c>
      <c r="EO16" s="82" t="str">
        <f>IF('Познавательное развитие'!U18="","",IF('Познавательное развитие'!U18=2,"сформирован",IF('Познавательное развитие'!U18=0,"не сформирован", "в стадии формирования")))</f>
        <v/>
      </c>
      <c r="EP16" s="82" t="str">
        <f>IF('Познавательное развитие'!W18="","",IF('Познавательное развитие'!W18=2,"сформирован",IF('Познавательное развитие'!W18=0,"не сформирован", "в стадии формирования")))</f>
        <v/>
      </c>
      <c r="EQ16" s="82" t="str">
        <f>IF('Познавательное развитие'!X18="","",IF('Познавательное развитие'!X18=2,"сформирован",IF('Познавательное развитие'!X18=0,"не сформирован", "в стадии формирования")))</f>
        <v/>
      </c>
      <c r="ER16" s="82" t="str">
        <f>IF('Познавательное развитие'!AB18="","",IF('Познавательное развитие'!AB18=2,"сформирован",IF('Познавательное развитие'!AB18=0,"не сформирован", "в стадии формирования")))</f>
        <v/>
      </c>
      <c r="ES16" s="82" t="str">
        <f>IF('Познавательное развитие'!AC18="","",IF('Познавательное развитие'!AC18=2,"сформирован",IF('Познавательное развитие'!AC18=0,"не сформирован", "в стадии формирования")))</f>
        <v/>
      </c>
      <c r="ET16" s="82" t="str">
        <f>IF('Познавательное развитие'!AD18="","",IF('Познавательное развитие'!AD18=2,"сформирован",IF('Познавательное развитие'!AD18=0,"не сформирован", "в стадии формирования")))</f>
        <v/>
      </c>
      <c r="EU16" s="82" t="str">
        <f>IF('Познавательное развитие'!AE18="","",IF('Познавательное развитие'!AE18=2,"сформирован",IF('Познавательное развитие'!AE18=0,"не сформирован", "в стадии формирования")))</f>
        <v/>
      </c>
      <c r="EV16" s="82" t="str">
        <f>IF('Познавательное развитие'!AF18="","",IF('Познавательное развитие'!AF18=2,"сформирован",IF('Познавательное развитие'!AF18=0,"не сформирован", "в стадии формирования")))</f>
        <v/>
      </c>
      <c r="EW16" s="82" t="e">
        <f>IF('Познавательное развитие'!#REF!="","",IF('Познавательное развитие'!#REF!=2,"сформирован",IF('Познавательное развитие'!#REF!=0,"не сформирован", "в стадии формирования")))</f>
        <v>#REF!</v>
      </c>
      <c r="EX16" s="82" t="str">
        <f>IF('Познавательное развитие'!AG18="","",IF('Познавательное развитие'!AG18=2,"сформирован",IF('Познавательное развитие'!AG18=0,"не сформирован", "в стадии формирования")))</f>
        <v/>
      </c>
      <c r="EY16" s="82" t="str">
        <f>IF('Познавательное развитие'!AH18="","",IF('Познавательное развитие'!AH18=2,"сформирован",IF('Познавательное развитие'!AH18=0,"не сформирован", "в стадии формирования")))</f>
        <v/>
      </c>
      <c r="EZ16" s="82" t="e">
        <f>IF('Познавательное развитие'!#REF!="","",IF('Познавательное развитие'!#REF!=2,"сформирован",IF('Познавательное развитие'!#REF!=0,"не сформирован", "в стадии формирования")))</f>
        <v>#REF!</v>
      </c>
      <c r="FA16" s="82" t="str">
        <f>IF('Познавательное развитие'!AI18="","",IF('Познавательное развитие'!AI18=2,"сформирован",IF('Познавательное развитие'!AI18=0,"не сформирован", "в стадии формирования")))</f>
        <v/>
      </c>
      <c r="FB16" s="82" t="str">
        <f>IF('Познавательное развитие'!AJ18="","",IF('Познавательное развитие'!AJ18=2,"сформирован",IF('Познавательное развитие'!AJ18=0,"не сформирован", "в стадии формирования")))</f>
        <v/>
      </c>
      <c r="FC16" s="82" t="str">
        <f>IF('Познавательное развитие'!AK18="","",IF('Познавательное развитие'!AK18=2,"сформирован",IF('Познавательное развитие'!AK18=0,"не сформирован", "в стадии формирования")))</f>
        <v/>
      </c>
      <c r="FD16" s="82" t="str">
        <f>IF('Познавательное развитие'!AL18="","",IF('Познавательное развитие'!AL18=2,"сформирован",IF('Познавательное развитие'!AL18=0,"не сформирован", "в стадии формирования")))</f>
        <v/>
      </c>
      <c r="FE16" s="82" t="str">
        <f>IF('Речевое развитие'!Q17="","",IF('Речевое развитие'!Q17=2,"сформирован",IF('Речевое развитие'!Q17=0,"не сформирован", "в стадии формирования")))</f>
        <v/>
      </c>
      <c r="FF16" s="82" t="str">
        <f>IF('Речевое развитие'!R17="","",IF('Речевое развитие'!R17=2,"сформирован",IF('Речевое развитие'!R17=0,"не сформирован", "в стадии формирования")))</f>
        <v/>
      </c>
      <c r="FG16" s="82" t="str">
        <f>IF('Речевое развитие'!S17="","",IF('Речевое развитие'!S17=2,"сформирован",IF('Речевое развитие'!S17=0,"не сформирован", "в стадии формирования")))</f>
        <v/>
      </c>
      <c r="FH16" s="82" t="str">
        <f>IF('Речевое развитие'!T17="","",IF('Речевое развитие'!T17=2,"сформирован",IF('Речевое развитие'!T17=0,"не сформирован", "в стадии формирования")))</f>
        <v/>
      </c>
      <c r="FI16" s="82" t="str">
        <f>IF('Речевое развитие'!U17="","",IF('Речевое развитие'!U17=2,"сформирован",IF('Речевое развитие'!U17=0,"не сформирован", "в стадии формирования")))</f>
        <v/>
      </c>
      <c r="FJ16" s="82" t="e">
        <f>IF('Речевое развитие'!#REF!="","",IF('Речевое развитие'!#REF!=2,"сформирован",IF('Речевое развитие'!#REF!=0,"не сформирован", "в стадии формирования")))</f>
        <v>#REF!</v>
      </c>
      <c r="FK16" s="82" t="str">
        <f>IF('Художественно-эстетическое разв'!S18="","",IF('Художественно-эстетическое разв'!S18=2,"сформирован",IF('Художественно-эстетическое разв'!S18=0,"не сформирован", "в стадии формирования")))</f>
        <v/>
      </c>
      <c r="FL16" s="82" t="str">
        <f>IF('Художественно-эстетическое разв'!T18="","",IF('Художественно-эстетическое разв'!T18=2,"сформирован",IF('Художественно-эстетическое разв'!T18=0,"не сформирован", "в стадии формирования")))</f>
        <v/>
      </c>
      <c r="FM1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6" s="82" t="str">
        <f>IF('Физическое развитие'!T17="","",IF('Физическое развитие'!T17=2,"сформирован",IF('Физическое развитие'!T17=0,"не сформирован", "в стадии формирования")))</f>
        <v/>
      </c>
      <c r="FO16" s="82" t="str">
        <f>IF('Физическое развитие'!U17="","",IF('Физическое развитие'!U17=2,"сформирован",IF('Физическое развитие'!U17=0,"не сформирован", "в стадии формирования")))</f>
        <v/>
      </c>
      <c r="FP16" s="82" t="str">
        <f>IF('Физическое развитие'!V17="","",IF('Физическое развитие'!V17=2,"сформирован",IF('Физическое развитие'!V17=0,"не сформирован", "в стадии формирования")))</f>
        <v/>
      </c>
      <c r="FQ16" s="82" t="e">
        <f>IF('Физическое развитие'!#REF!="","",IF('Физическое развитие'!#REF!=2,"сформирован",IF('Физическое развитие'!#REF!=0,"не сформирован", "в стадии формирования")))</f>
        <v>#REF!</v>
      </c>
      <c r="FR16" s="214" t="str">
        <f>IF('Социально-коммуникативное разви'!D18="","",IF('Социально-коммуникативное разви'!E18="","",IF('Социально-коммуникативное разви'!F18="","",IF('Социально-коммуникативное разви'!G18="","",IF('Социально-коммуникативное разви'!Q18="","",IF('Социально-коммуникативное разви'!R18="","",IF('Социально-коммуникативное разви'!S18="","",IF('Социально-коммуникативное разви'!#REF!="","",IF('Социально-коммуникативное разви'!#REF!="","",IF('Социально-коммуникативное разви'!#REF!="","",IF('Социально-коммуникативное разви'!T18="","",IF('Социально-коммуникативное разви'!Y18="","",IF('Социально-коммуникативное разви'!Z18="","",IF('Социально-коммуникативное разви'!AU18="","",IF('Социально-коммуникативное разви'!#REF!="","",IF('Социально-коммуникативное разви'!AZ18="","",IF('Социально-коммуникативное разви'!BA18="","",IF('Социально-коммуникативное разви'!BB18="","",IF('Познавательное развитие'!G18="","",IF('Познавательное развитие'!#REF!="","",IF('Познавательное развитие'!H18="","",IF('Познавательное развитие'!#REF!="","",IF('Познавательное развитие'!T18="","",IF('Познавательное развитие'!#REF!="","",IF('Познавательное развитие'!U18="","",IF('Познавательное развитие'!W18="","",IF('Познавательное развитие'!X18="","",IF('Познавательное развитие'!AB18="","",IF('Познавательное развитие'!AC18="","",IF('Познавательное развитие'!AD18="","",IF('Познавательное развитие'!AE18="","",IF('Познавательное развитие'!AF18="","",IF('Познавательное развитие'!#REF!="","",IF('Познавательное развитие'!AG18="","",IF('Познавательное развитие'!AH18="","",IF('Познавательное развитие'!#REF!="","",IF('Познавательное развитие'!AI18="","",IF('Познавательное развитие'!AJ18="","",IF('Познавательное развитие'!AK18="","",IF('Познавательное развитие'!AL18="","",IF('Речевое развитие'!Q17="","",IF('Речевое развитие'!R17="","",IF('Речевое развитие'!S17="","",IF('Речевое развитие'!T17="","",IF('Речевое развитие'!U17="","",IF('Речевое развитие'!#REF!="","",IF('Художественно-эстетическое разв'!S18="","",IF('Художественно-эстетическое разв'!T18="","",IF('Художественно-эстетическое разв'!#REF!="","",IF('Физическое развитие'!T17="","",IF('Физическое развитие'!U17="","",IF('Физическое развитие'!V17="","",IF('Физическое развитие'!#REF!="","",('Социально-коммуникативное разви'!D18+'Социально-коммуникативное разви'!E18+'Социально-коммуникативное разви'!F18+'Социально-коммуникативное разви'!G18+'Социально-коммуникативное разви'!Q18+'Социально-коммуникативное разви'!R18+'Социально-коммуникативное разви'!S18+'Социально-коммуникативное разви'!#REF!+'Социально-коммуникативное разви'!#REF!+'Социально-коммуникативное разви'!#REF!+'Социально-коммуникативное разви'!T18+'Социально-коммуникативное разви'!Y18+'Социально-коммуникативное разви'!Z18+'Социально-коммуникативное разви'!AU18+'Социально-коммуникативное разви'!#REF!+'Социально-коммуникативное разви'!AZ18+'Социально-коммуникативное разви'!BA18+'Социально-коммуникативное разви'!BB18+'Познавательное развитие'!G18+'Познавательное развитие'!#REF!+'Познавательное развитие'!H18+'Познавательное развитие'!#REF!+'Познавательное развитие'!T18+'Познавательное развитие'!#REF!+'Познавательное развитие'!U18+'Познавательное развитие'!W18+'Познавательное развитие'!X18+'Познавательное развитие'!AB18+'Познавательное развитие'!AC18+'Познавательное развитие'!AD18+'Познавательное развитие'!AE18+'Познавательное развитие'!AF18+'Познавательное развитие'!#REF!+'Познавательное развитие'!AG18+'Познавательное развитие'!AH18+'Познавательное развитие'!#REF!+'Познавательное развитие'!AI18+'Познавательное развитие'!AJ18+'Познавательное развитие'!AK18+'Познавательное развитие'!AL18+'Речевое развитие'!Q17+'Речевое развитие'!R17+'Речевое развитие'!S17+'Речевое развитие'!T17+'Речевое развитие'!U17+'Речевое развитие'!#REF!+'Художественно-эстетическое разв'!S18+'Художественно-эстетическое разв'!T18+'Художественно-эстетическое разв'!#REF!+'Физическое развитие'!T17+'Физическое развитие'!U17+'Физическое развитие'!V17+'Физическое развитие'!#REF!)/53)))))))))))))))))))))))))))))))))))))))))))))))))))))</f>
        <v/>
      </c>
      <c r="FS16" s="82" t="str">
        <f>'Целевые ориентиры'!EC17</f>
        <v/>
      </c>
    </row>
    <row r="17" spans="1:175" x14ac:dyDescent="0.25">
      <c r="A17" s="82">
        <f>список!A16</f>
        <v>15</v>
      </c>
      <c r="B17" s="82" t="str">
        <f>IF(список!B16="","",список!B16)</f>
        <v/>
      </c>
      <c r="C17" s="82">
        <f>список!C16</f>
        <v>0</v>
      </c>
      <c r="D17" s="82" t="str">
        <f>IF('Социально-коммуникативное разви'!AA19="","",IF('Социально-коммуникативное разви'!AA19=2,"сформирован",IF('Социально-коммуникативное разви'!AA19=0,"не сформирован", "в стадии формирования")))</f>
        <v/>
      </c>
      <c r="E17" s="82" t="str">
        <f>IF('Социально-коммуникативное разви'!AF19="","",IF('Социально-коммуникативное разви'!AF19=2,"сформирован",IF('Социально-коммуникативное разви'!AF19=0,"не сформирован", "в стадии формирования")))</f>
        <v/>
      </c>
      <c r="F17" s="82" t="str">
        <f>IF('Социально-коммуникативное разви'!AG19="","",IF('Социально-коммуникативное разви'!AG19=2,"сформирован",IF('Социально-коммуникативное разви'!AG19=0,"не сформирован", "в стадии формирования")))</f>
        <v/>
      </c>
      <c r="G17" s="82" t="str">
        <f>IF('Социально-коммуникативное разви'!AH19="","",IF('Социально-коммуникативное разви'!AH19=2,"сформирован",IF('Социально-коммуникативное разви'!AH19=0,"не сформирован", "в стадии формирования")))</f>
        <v/>
      </c>
      <c r="H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7" s="82" t="str">
        <f>IF('Социально-коммуникативное разви'!AJ19="","",IF('Социально-коммуникативное разви'!AJ19=2,"сформирован",IF('Социально-коммуникативное разви'!AJ19=0,"не сформирован", "в стадии формирования")))</f>
        <v/>
      </c>
      <c r="K17" s="82" t="str">
        <f>IF('Социально-коммуникативное разви'!AK19="","",IF('Социально-коммуникативное разви'!AK19=2,"сформирован",IF('Социально-коммуникативное разви'!AK19=0,"не сформирован", "в стадии формирования")))</f>
        <v/>
      </c>
      <c r="L17" s="82" t="e">
        <f>IF('Познавательное развитие'!#REF!="","",IF('Познавательное развитие'!#REF!=2,"сформирован",IF('Познавательное развитие'!#REF!=0,"не сформирован", "в стадии формирования")))</f>
        <v>#REF!</v>
      </c>
      <c r="M17" s="82" t="str">
        <f>IF('Познавательное развитие'!D19="","",IF('Познавательное развитие'!D19=2,"сформирован",IF('Познавательное развитие'!D19=0,"не сформирован", "в стадии формирования")))</f>
        <v/>
      </c>
      <c r="N17" s="82" t="e">
        <f>IF('Познавательное развитие'!#REF!="","",IF('Познавательное развитие'!#REF!=2,"сформирован",IF('Познавательное развитие'!#REF!=0,"не сформирован", "в стадии формирования")))</f>
        <v>#REF!</v>
      </c>
      <c r="O17" s="82" t="str">
        <f>IF('Познавательное развитие'!I19="","",IF('Познавательное развитие'!I19=2,"сформирован",IF('Познавательное развитие'!I19=0,"не сформирован", "в стадии формирования")))</f>
        <v/>
      </c>
      <c r="P17" s="82" t="str">
        <f>IF('Познавательное развитие'!M19="","",IF('Познавательное развитие'!M19=2,"сформирован",IF('Познавательное развитие'!M19=0,"не сформирован", "в стадии формирования")))</f>
        <v/>
      </c>
      <c r="Q17" s="82" t="str">
        <f>IF('Познавательное развитие'!N19="","",IF('Познавательное развитие'!N19=2,"сформирован",IF('Познавательное развитие'!N19=0,"не сформирован", "в стадии формирования")))</f>
        <v/>
      </c>
      <c r="R17" s="82" t="str">
        <f>IF('Познавательное развитие'!O19="","",IF('Познавательное развитие'!O19=2,"сформирован",IF('Познавательное развитие'!O19=0,"не сформирован", "в стадии формирования")))</f>
        <v/>
      </c>
      <c r="S17" s="82" t="str">
        <f>IF('Познавательное развитие'!P19="","",IF('Познавательное развитие'!P19=2,"сформирован",IF('Познавательное развитие'!P19=0,"не сформирован", "в стадии формирования")))</f>
        <v/>
      </c>
      <c r="T17" s="82" t="str">
        <f>IF('Познавательное развитие'!Q19="","",IF('Познавательное развитие'!Q19=2,"сформирован",IF('Познавательное развитие'!Q19=0,"не сформирован", "в стадии формирования")))</f>
        <v/>
      </c>
      <c r="U17" s="82" t="str">
        <f>IF('Познавательное развитие'!Y19="","",IF('Познавательное развитие'!Y19=2,"сформирован",IF('Познавательное развитие'!Y19=0,"не сформирован", "в стадии формирования")))</f>
        <v/>
      </c>
      <c r="V17" s="82" t="str">
        <f>IF('Художественно-эстетическое разв'!D19="","",IF('Художественно-эстетическое разв'!D19=2,"сформирован",IF('Художественно-эстетическое разв'!D19=0,"не сформирован", "в стадии формирования")))</f>
        <v/>
      </c>
      <c r="W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7" s="82" t="str">
        <f>IF('Художественно-эстетическое разв'!G19="","",IF('Художественно-эстетическое разв'!G19=2,"сформирован",IF('Художественно-эстетическое разв'!G19=0,"не сформирован", "в стадии формирования")))</f>
        <v/>
      </c>
      <c r="Y17" s="82" t="str">
        <f>IF('Художественно-эстетическое разв'!H19="","",IF('Художественно-эстетическое разв'!H19=2,"сформирован",IF('Художественно-эстетическое разв'!H19=0,"не сформирован", "в стадии формирования")))</f>
        <v/>
      </c>
      <c r="Z17" s="82" t="str">
        <f>IF('Художественно-эстетическое разв'!I19="","",IF('Художественно-эстетическое разв'!I19=2,"сформирован",IF('Художественно-эстетическое разв'!I19=0,"не сформирован", "в стадии формирования")))</f>
        <v/>
      </c>
      <c r="AA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7" s="82" t="str">
        <f>IF('Художественно-эстетическое разв'!L20="","",IF('Художественно-эстетическое разв'!L20=2,"сформирован",IF('Художественно-эстетическое разв'!L20=0,"не сформирован", "в стадии формирования")))</f>
        <v/>
      </c>
      <c r="AC17" s="82" t="str">
        <f>IF('Художественно-эстетическое разв'!M19="","",IF('Художественно-эстетическое разв'!M19=2,"сформирован",IF('Художественно-эстетическое разв'!M19=0,"не сформирован", "в стадии формирования")))</f>
        <v/>
      </c>
      <c r="AD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7" s="82" t="str">
        <f>IF('Художественно-эстетическое разв'!U19="","",IF('Художественно-эстетическое разв'!U19=2,"сформирован",IF('Художественно-эстетическое разв'!U19=0,"не сформирован", "в стадии формирования")))</f>
        <v/>
      </c>
      <c r="AG17" s="82" t="str">
        <f>IF('Физическое развитие'!W18="","",IF('Физическое развитие'!W18=2,"сформирован",IF('Физическое развитие'!W18=0,"не сформирован", "в стадии формирования")))</f>
        <v/>
      </c>
      <c r="AH17" s="214" t="str">
        <f>IF('Социально-коммуникативное разви'!AA19="","",IF('Социально-коммуникативное разви'!AF19="","",IF('Социально-коммуникативное разви'!AG19="","",IF('Социально-коммуникативное разви'!AH19="","",IF('Социально-коммуникативное разви'!#REF!="","",IF('Социально-коммуникативное разви'!#REF!="","",IF('Социально-коммуникативное разви'!AJ19="","",IF('Социально-коммуникативное разви'!AK19="","",IF('Познавательное развитие'!#REF!="","",IF('Познавательное развитие'!D19="","",IF('Познавательное развитие'!#REF!="","",IF('Познавательное развитие'!I19="","",IF('Познавательное развитие'!M19="","",IF('Познавательное развитие'!N19="","",IF('Познавательное развитие'!O19="","",IF('Познавательное развитие'!P19="","",IF('Познавательное развитие'!Q19="","",IF('Познавательное развитие'!Y19="","",IF('Художественно-эстетическое разв'!D19="","",IF('Художественно-эстетическое разв'!#REF!="","",IF('Художественно-эстетическое разв'!G19="","",IF('Художественно-эстетическое разв'!H19="","",IF('Художественно-эстетическое разв'!I19="","",IF('Художественно-эстетическое разв'!#REF!="","",IF('Художественно-эстетическое разв'!L20="","",IF('Художественно-эстетическое разв'!M19="","",IF('Художественно-эстетическое разв'!#REF!="","",IF('Художественно-эстетическое разв'!#REF!="","",IF('Художественно-эстетическое разв'!U19="","",IF('Физическое развитие'!#REF!="","",('Социально-коммуникативное разви'!AA19+'Социально-коммуникативное разви'!AF19+'Социально-коммуникативное разви'!AG19+'Социально-коммуникативное разви'!AH19+'Социально-коммуникативное разви'!#REF!+'Социально-коммуникативное разви'!#REF!+'Социально-коммуникативное разви'!AJ19+'Социально-коммуникативное разви'!AK19+'Познавательное развитие'!#REF!+'Познавательное развитие'!D19+'Познавательное развитие'!#REF!+'Познавательное развитие'!I19+'Познавательное развитие'!M19+'Познавательное развитие'!N19+'Познавательное развитие'!O19+'Познавательное развитие'!P19+'Познавательное развитие'!Q19+'Познавательное развитие'!Y19+'Художественно-эстетическое разв'!D19+'Художественно-эстетическое разв'!#REF!+'Художественно-эстетическое разв'!G19+'Художественно-эстетическое разв'!H19+'Художественно-эстетическое разв'!I19+'Художественно-эстетическое разв'!#REF!+'Художественно-эстетическое разв'!L20+'Художественно-эстетическое разв'!M19+'Художественно-эстетическое разв'!#REF!+'Художественно-эстетическое разв'!#REF!+'Художественно-эстетическое разв'!U19+'Физическое развитие'!#REF!)/30))))))))))))))))))))))))))))))</f>
        <v/>
      </c>
      <c r="AI17" s="82" t="str">
        <f>'Целевые ориентиры'!AA18</f>
        <v/>
      </c>
      <c r="AJ17" s="82" t="str">
        <f>IF('Социально-коммуникативное разви'!G19="","",IF('Социально-коммуникативное разви'!G19=2,"сформирован",IF('Социально-коммуникативное разви'!G19=0,"не сформирован", "в стадии формирования")))</f>
        <v/>
      </c>
      <c r="AK17" s="82" t="str">
        <f>IF('Социально-коммуникативное разви'!H19="","",IF('Социально-коммуникативное разви'!H19=2,"сформирован",IF('Социально-коммуникативное разви'!H19=0,"не сформирован", "в стадии формирования")))</f>
        <v/>
      </c>
      <c r="AL17" s="82" t="str">
        <f>IF('Социально-коммуникативное разви'!I19="","",IF('Социально-коммуникативное разви'!I19=2,"сформирован",IF('Социально-коммуникативное разви'!I19=0,"не сформирован", "в стадии формирования")))</f>
        <v/>
      </c>
      <c r="AM17" s="82" t="str">
        <f>IF('Социально-коммуникативное разви'!J19="","",IF('Социально-коммуникативное разви'!J19=2,"сформирован",IF('Социально-коммуникативное разви'!J19=0,"не сформирован", "в стадии формирования")))</f>
        <v/>
      </c>
      <c r="AN17" s="82" t="str">
        <f>IF('Социально-коммуникативное разви'!K19="","",IF('Социально-коммуникативное разви'!K19=2,"сформирован",IF('Социально-коммуникативное разви'!K19=0,"не сформирован", "в стадии формирования")))</f>
        <v/>
      </c>
      <c r="AO17" s="82" t="str">
        <f>IF('Социально-коммуникативное разви'!L19="","",IF('Социально-коммуникативное разви'!L19=2,"сформирован",IF('Социально-коммуникативное разви'!L19=0,"не сформирован", "в стадии формирования")))</f>
        <v/>
      </c>
      <c r="AP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7" s="82" t="str">
        <f>IF('Социально-коммуникативное разви'!X19="","",IF('Социально-коммуникативное разви'!X19=2,"сформирован",IF('Социально-коммуникативное разви'!X19=0,"не сформирован", "в стадии формирования")))</f>
        <v/>
      </c>
      <c r="AR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7" s="82" t="e">
        <f>IF('Познавательное развитие'!#REF!="","",IF('Познавательное развитие'!#REF!=2,"сформирован",IF('Познавательное развитие'!#REF!=0,"не сформирован", "в стадии формирования")))</f>
        <v>#REF!</v>
      </c>
      <c r="AT17" s="82" t="str">
        <f>IF('Познавательное развитие'!V19="","",IF('Познавательное развитие'!V19=2,"сформирован",IF('Познавательное развитие'!V19=0,"не сформирован", "в стадии формирования")))</f>
        <v/>
      </c>
      <c r="AU17" s="82" t="str">
        <f>IF('Художественно-эстетическое разв'!Z19="","",IF('Художественно-эстетическое разв'!Z19=2,"сформирован",IF('Художественно-эстетическое разв'!Z19=0,"не сформирован", "в стадии формирования")))</f>
        <v/>
      </c>
      <c r="AV17" s="82" t="str">
        <f>IF('Художественно-эстетическое разв'!AE19="","",IF('Художественно-эстетическое разв'!AE19=2,"сформирован",IF('Художественно-эстетическое разв'!AE19=0,"не сформирован", "в стадии формирования")))</f>
        <v/>
      </c>
      <c r="AW17" s="82" t="e">
        <f>IF('Физическое развитие'!#REF!="","",IF('Физическое развитие'!#REF!=2,"сформирован",IF('Физическое развитие'!#REF!=0,"не сформирован", "в стадии формирования")))</f>
        <v>#REF!</v>
      </c>
      <c r="AX17" s="82" t="e">
        <f>IF('Физическое развитие'!#REF!="","",IF('Физическое развитие'!#REF!=2,"сформирован",IF('Физическое развитие'!#REF!=0,"не сформирован", "в стадии формирования")))</f>
        <v>#REF!</v>
      </c>
      <c r="AY17" s="214" t="str">
        <f>IF('Социально-коммуникативное разви'!G19="","",IF('Социально-коммуникативное разви'!H19="","",IF('Социально-коммуникативное разви'!I19="","",IF('Социально-коммуникативное разви'!J19="","",IF('Социально-коммуникативное разви'!K19="","",IF('Социально-коммуникативное разви'!L19="","",IF('Социально-коммуникативное разви'!#REF!="","",IF('Социально-коммуникативное разви'!X19="","",IF('Социально-коммуникативное разви'!#REF!="","",IF('Познавательное развитие'!#REF!="","",IF('Познавательное развитие'!V19="","",IF('Художественно-эстетическое разв'!Z19="","",IF('Художественно-эстетическое разв'!AE19="","",IF('Физическое развитие'!#REF!="","",IF('Физическое развитие'!#REF!="","",('Социально-коммуникативное разви'!G19+'Социально-коммуникативное разви'!H19+'Социально-коммуникативное разви'!I19+'Социально-коммуникативное разви'!J19+'Социально-коммуникативное разви'!K19+'Социально-коммуникативное разви'!L19+'Социально-коммуникативное разви'!#REF!+'Социально-коммуникативное разви'!X19+'Социально-коммуникативное разви'!#REF!+'Познавательное развитие'!#REF!+'Познавательное развитие'!V19+'Художественно-эстетическое разв'!Z19+'Художественно-эстетическое разв'!AE19+'Физическое развитие'!#REF!+'Физическое развитие'!#REF!)/15)))))))))))))))</f>
        <v/>
      </c>
      <c r="AZ17" s="82" t="str">
        <f>'Целевые ориентиры'!AM18</f>
        <v/>
      </c>
      <c r="BA17" s="82" t="str">
        <f>IF('Социально-коммуникативное разви'!U19="","",IF('Социально-коммуникативное разви'!U19=2,"сформирован",IF('Социально-коммуникативное разви'!U19=0,"не сформирован", "в стадии формирования")))</f>
        <v/>
      </c>
      <c r="BB17" s="82" t="str">
        <f>IF('Социально-коммуникативное разви'!V19="","",IF('Социально-коммуникативное разви'!V19=2,"сформирован",IF('Социально-коммуникативное разви'!V19=0,"не сформирован", "в стадии формирования")))</f>
        <v/>
      </c>
      <c r="BC17" s="82" t="str">
        <f>IF('Социально-коммуникативное разви'!W19="","",IF('Социально-коммуникативное разви'!W19=2,"сформирован",IF('Социально-коммуникативное разви'!W19=0,"не сформирован", "в стадии формирования")))</f>
        <v/>
      </c>
      <c r="BD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7" s="82" t="str">
        <f>IF('Художественно-эстетическое разв'!AC19="","",IF('Художественно-эстетическое разв'!AC19=2,"сформирован",IF('Художественно-эстетическое разв'!AC19=0,"не сформирован", "в стадии формирования")))</f>
        <v/>
      </c>
      <c r="BG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7" s="82" t="str">
        <f>IF('Художественно-эстетическое разв'!AD19="","",IF('Художественно-эстетическое разв'!AD19=2,"сформирован",IF('Художественно-эстетическое разв'!AD19=0,"не сформирован", "в стадии формирования")))</f>
        <v/>
      </c>
      <c r="BI17" s="214" t="str">
        <f>IF('Социально-коммуникативное разви'!U19="","",IF('Социально-коммуникативное разви'!V19="","",IF('Социально-коммуникативное разви'!W19="","",IF('Художественно-эстетическое разв'!#REF!="","",IF('Художественно-эстетическое разв'!#REF!="","",IF('Художественно-эстетическое разв'!AC19="","",IF('Художественно-эстетическое разв'!#REF!="","",IF('Художественно-эстетическое разв'!AD19="","",('Социально-коммуникативное разви'!U19+'Социально-коммуникативное разви'!V19+'Социально-коммуникативное разви'!W19+'Художественно-эстетическое разв'!#REF!+'Художественно-эстетическое разв'!#REF!+'Художественно-эстетическое разв'!AC19+'Художественно-эстетическое разв'!#REF!+'Художественно-эстетическое разв'!AD19)/8))))))))</f>
        <v/>
      </c>
      <c r="BJ17" s="82" t="str">
        <f>'Целевые ориентиры'!AT18</f>
        <v/>
      </c>
      <c r="BK17" s="82" t="str">
        <f>IF('Речевое развитие'!D18="","",IF('Речевое развитие'!D18=2,"сформирован",IF('Речевое развитие'!D18=0,"не сформирован", "в стадии формирования")))</f>
        <v/>
      </c>
      <c r="BL17" s="82" t="e">
        <f>IF('Речевое развитие'!#REF!="","",IF('Речевое развитие'!#REF!=2,"сформирован",IF('Речевое развитие'!#REF!=0,"не сформирован", "в стадии формирования")))</f>
        <v>#REF!</v>
      </c>
      <c r="BM17" s="82" t="str">
        <f>IF('Речевое развитие'!E18="","",IF('Речевое развитие'!E18=2,"сформирован",IF('Речевое развитие'!E18=0,"не сформирован", "в стадии формирования")))</f>
        <v/>
      </c>
      <c r="BN17" s="82" t="str">
        <f>IF('Речевое развитие'!F18="","",IF('Речевое развитие'!F18=2,"сформирован",IF('Речевое развитие'!F18=0,"не сформирован", "в стадии формирования")))</f>
        <v/>
      </c>
      <c r="BO17" s="82" t="str">
        <f>IF('Речевое развитие'!G18="","",IF('Речевое развитие'!G18=2,"сформирован",IF('Речевое развитие'!G18=0,"не сформирован", "в стадии формирования")))</f>
        <v/>
      </c>
      <c r="BP17" s="82" t="str">
        <f>IF('Речевое развитие'!H18="","",IF('Речевое развитие'!H18=2,"сформирован",IF('Речевое развитие'!H18=0,"не сформирован", "в стадии формирования")))</f>
        <v/>
      </c>
      <c r="BQ17" s="82" t="e">
        <f>IF('Речевое развитие'!#REF!="","",IF('Речевое развитие'!#REF!=2,"сформирован",IF('Речевое развитие'!#REF!=0,"не сформирован", "в стадии формирования")))</f>
        <v>#REF!</v>
      </c>
      <c r="BR17" s="82" t="str">
        <f>IF('Речевое развитие'!I18="","",IF('Речевое развитие'!I18=2,"сформирован",IF('Речевое развитие'!I18=0,"не сформирован", "в стадии формирования")))</f>
        <v/>
      </c>
      <c r="BS17" s="82" t="str">
        <f>IF('Речевое развитие'!J18="","",IF('Речевое развитие'!J18=2,"сформирован",IF('Речевое развитие'!J18=0,"не сформирован", "в стадии формирования")))</f>
        <v/>
      </c>
      <c r="BT17" s="82" t="str">
        <f>IF('Речевое развитие'!K18="","",IF('Речевое развитие'!K18=2,"сформирован",IF('Речевое развитие'!K18=0,"не сформирован", "в стадии формирования")))</f>
        <v/>
      </c>
      <c r="BU17" s="82" t="str">
        <f>IF('Речевое развитие'!L18="","",IF('Речевое развитие'!L18=2,"сформирован",IF('Речевое развитие'!L18=0,"не сформирован", "в стадии формирования")))</f>
        <v/>
      </c>
      <c r="BV17" s="82" t="str">
        <f>IF('Речевое развитие'!M18="","",IF('Речевое развитие'!M18=2,"сформирован",IF('Речевое развитие'!M18=0,"не сформирован", "в стадии формирования")))</f>
        <v/>
      </c>
      <c r="BW17" s="82" t="str">
        <f>IF('Речевое развитие'!N18="","",IF('Речевое развитие'!N18=2,"сформирован",IF('Речевое развитие'!N18=0,"не сформирован", "в стадии формирования")))</f>
        <v/>
      </c>
      <c r="BX17" s="82" t="str">
        <f>IF('Речевое развитие'!D18="","",IF('Речевое развитие'!#REF!="","",IF('Речевое развитие'!E18="","",IF('Речевое развитие'!F18="","",IF('Речевое развитие'!G18="","",IF('Речевое развитие'!H18="","",IF('Речевое развитие'!#REF!="","",IF('Речевое развитие'!I18="","",IF('Речевое развитие'!J18="","",IF('Речевое развитие'!K18="","",IF('Речевое развитие'!L18="","",IF('Речевое развитие'!M18="","",IF('Речевое развитие'!N18="","",('Речевое развитие'!D18+'Речевое развитие'!#REF!+'Речевое развитие'!E18+'Речевое развитие'!F18+'Речевое развитие'!G18+'Речевое развитие'!H18+'Речевое развитие'!#REF!+'Речевое развитие'!I18+'Речевое развитие'!J18+'Речевое развитие'!K18+'Речевое развитие'!L18+'Речевое развитие'!M18+'Речевое развитие'!N18)/13)))))))))))))</f>
        <v/>
      </c>
      <c r="BY17" s="82" t="str">
        <f>'Целевые ориентиры'!BG18</f>
        <v/>
      </c>
      <c r="BZ17" s="82" t="str">
        <f>IF('Художественно-эстетическое разв'!Y19="","",IF('Художественно-эстетическое разв'!Y19=2,"сформирован",IF('Художественно-эстетическое разв'!Y19=0,"не сформирован", "в стадии формирования")))</f>
        <v/>
      </c>
      <c r="CA17" s="82" t="e">
        <f>IF('Физическое развитие'!#REF!="","",IF('Физическое развитие'!#REF!=2,"сформирован",IF('Физическое развитие'!#REF!=0,"не сформирован", "в стадии формирования")))</f>
        <v>#REF!</v>
      </c>
      <c r="CB17" s="82" t="e">
        <f>IF('Физическое развитие'!#REF!="","",IF('Физическое развитие'!#REF!=2,"сформирован",IF('Физическое развитие'!#REF!=0,"не сформирован", "в стадии формирования")))</f>
        <v>#REF!</v>
      </c>
      <c r="CC17" s="82" t="str">
        <f>IF('Физическое развитие'!D18="","",IF('Физическое развитие'!D18=2,"сформирован",IF('Физическое развитие'!D18=0,"не сформирован", "в стадии формирования")))</f>
        <v/>
      </c>
      <c r="CD17" s="82" t="str">
        <f>IF('Физическое развитие'!E18="","",IF('Физическое развитие'!E18=2,"сформирован",IF('Физическое развитие'!E18=0,"не сформирован", "в стадии формирования")))</f>
        <v/>
      </c>
      <c r="CE17" s="82" t="str">
        <f>IF('Физическое развитие'!F18="","",IF('Физическое развитие'!F18=2,"сформирован",IF('Физическое развитие'!F18=0,"не сформирован", "в стадии формирования")))</f>
        <v/>
      </c>
      <c r="CF17" s="82" t="str">
        <f>IF('Физическое развитие'!H18="","",IF('Физическое развитие'!H18=2,"сформирован",IF('Физическое развитие'!H18=0,"не сформирован", "в стадии формирования")))</f>
        <v/>
      </c>
      <c r="CG17" s="82" t="str">
        <f>IF('Физическое развитие'!I18="","",IF('Физическое развитие'!I18=2,"сформирован",IF('Физическое развитие'!I18=0,"не сформирован", "в стадии формирования")))</f>
        <v/>
      </c>
      <c r="CH17" s="82" t="str">
        <f>IF('Физическое развитие'!J18="","",IF('Физическое развитие'!J18=2,"сформирован",IF('Физическое развитие'!J18=0,"не сформирован", "в стадии формирования")))</f>
        <v/>
      </c>
      <c r="CI17" s="82" t="str">
        <f>IF('Физическое развитие'!L18="","",IF('Физическое развитие'!L18=2,"сформирован",IF('Физическое развитие'!L18=0,"не сформирован", "в стадии формирования")))</f>
        <v/>
      </c>
      <c r="CJ17" s="82" t="str">
        <f>IF('Физическое развитие'!M18="","",IF('Физическое развитие'!M18=2,"сформирован",IF('Физическое развитие'!M18=0,"не сформирован", "в стадии формирования")))</f>
        <v/>
      </c>
      <c r="CK17" s="82" t="e">
        <f>IF('Физическое развитие'!#REF!="","",IF('Физическое развитие'!#REF!=2,"сформирован",IF('Физическое развитие'!#REF!=0,"не сформирован", "в стадии формирования")))</f>
        <v>#REF!</v>
      </c>
      <c r="CL17" s="82" t="e">
        <f>IF('Физическое развитие'!#REF!="","",IF('Физическое развитие'!#REF!=2,"сформирован",IF('Физическое развитие'!#REF!=0,"не сформирован", "в стадии формирования")))</f>
        <v>#REF!</v>
      </c>
      <c r="CM17" s="82" t="e">
        <f>IF('Физическое развитие'!#REF!="","",IF('Физическое развитие'!#REF!=2,"сформирован",IF('Физическое развитие'!#REF!=0,"не сформирован", "в стадии формирования")))</f>
        <v>#REF!</v>
      </c>
      <c r="CN17" s="82" t="str">
        <f>IF('Физическое развитие'!N18="","",IF('Физическое развитие'!N18=2,"сформирован",IF('Физическое развитие'!N18=0,"не сформирован", "в стадии формирования")))</f>
        <v/>
      </c>
      <c r="CO17" s="82" t="str">
        <f>IF('Физическое развитие'!O18="","",IF('Физическое развитие'!O18=2,"сформирован",IF('Физическое развитие'!O18=0,"не сформирован", "в стадии формирования")))</f>
        <v/>
      </c>
      <c r="CP17" s="82" t="str">
        <f>IF('Физическое развитие'!P18="","",IF('Физическое развитие'!P18=2,"сформирован",IF('Физическое развитие'!P18=0,"не сформирован", "в стадии формирования")))</f>
        <v/>
      </c>
      <c r="CQ17" s="82" t="str">
        <f>IF('Физическое развитие'!Q18="","",IF('Физическое развитие'!Q18=2,"сформирован",IF('Физическое развитие'!Q18=0,"не сформирован", "в стадии формирования")))</f>
        <v/>
      </c>
      <c r="CR17" s="214" t="str">
        <f>IF('Художественно-эстетическое разв'!Y19="","",IF('Физическое развитие'!#REF!="","",IF('Физическое развитие'!#REF!="","",IF('Физическое развитие'!D18="","",IF('Физическое развитие'!E18="","",IF('Физическое развитие'!F18="","",IF('Физическое развитие'!H18="","",IF('Физическое развитие'!I18="","",IF('Физическое развитие'!J18="","",IF('Физическое развитие'!L18="","",IF('Физическое развитие'!M18="","",IF('Физическое развитие'!#REF!="","",IF('Физическое развитие'!#REF!="","",IF('Физическое развитие'!#REF!="","",IF('Физическое развитие'!N18="","",IF('Физическое развитие'!O18="","",IF('Физическое развитие'!P18="","",IF('Физическое развитие'!Q18="","",('Художественно-эстетическое разв'!Y19+'Физическое развитие'!#REF!+'Физическое развитие'!#REF!+'Физическое развитие'!D18+'Физическое развитие'!E18+'Физическое развитие'!F18+'Физическое развитие'!H18+'Физическое развитие'!I18+'Физическое развитие'!J18+'Физическое развитие'!L18+'Физическое развитие'!M18+'Физическое развитие'!#REF!+'Физическое развитие'!#REF!+'Физическое развитие'!#REF!+'Физическое развитие'!N18+'Физическое развитие'!O18+'Физическое развитие'!P18+'Физическое развитие'!Q18)/18))))))))))))))))))</f>
        <v/>
      </c>
      <c r="CS17" s="82" t="str">
        <f>'Целевые ориентиры'!BW18</f>
        <v/>
      </c>
      <c r="CT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7" s="82" t="str">
        <f>IF('Социально-коммуникативное разви'!M19="","",IF('Социально-коммуникативное разви'!M19=2,"сформирован",IF('Социально-коммуникативное разви'!M19=0,"не сформирован", "в стадии формирования")))</f>
        <v/>
      </c>
      <c r="CV17" s="82" t="str">
        <f>IF('Социально-коммуникативное разви'!N19="","",IF('Социально-коммуникативное разви'!N19=2,"сформирован",IF('Социально-коммуникативное разви'!N19=0,"не сформирован", "в стадии формирования")))</f>
        <v/>
      </c>
      <c r="CW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7" s="82" t="str">
        <f>IF('Социально-коммуникативное разви'!AI19="","",IF('Социально-коммуникативное разви'!AI19=2,"сформирован",IF('Социально-коммуникативное разви'!AI19=0,"не сформирован", "в стадии формирования")))</f>
        <v/>
      </c>
      <c r="CY17" s="82" t="str">
        <f>IF('Социально-коммуникативное разви'!AN19="","",IF('Социально-коммуникативное разви'!AN19=2,"сформирован",IF('Социально-коммуникативное разви'!AN19=0,"не сформирован", "в стадии формирования")))</f>
        <v/>
      </c>
      <c r="CZ17" s="82" t="str">
        <f>IF('Социально-коммуникативное разви'!AO19="","",IF('Социально-коммуникативное разви'!AO19=2,"сформирован",IF('Социально-коммуникативное разви'!AO19=0,"не сформирован", "в стадии формирования")))</f>
        <v/>
      </c>
      <c r="DA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7" s="82" t="str">
        <f>IF('Социально-коммуникативное разви'!AP19="","",IF('Социально-коммуникативное разви'!AP19=2,"сформирован",IF('Социально-коммуникативное разви'!AP19=0,"не сформирован", "в стадии формирования")))</f>
        <v/>
      </c>
      <c r="DC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7" s="82" t="str">
        <f>IF('Социально-коммуникативное разви'!AQ19="","",IF('Социально-коммуникативное разви'!AQ19=2,"сформирован",IF('Социально-коммуникативное разви'!AQ19=0,"не сформирован", "в стадии формирования")))</f>
        <v/>
      </c>
      <c r="DE17" s="82" t="str">
        <f>IF('Социально-коммуникативное разви'!AR19="","",IF('Социально-коммуникативное разви'!AR19=2,"сформирован",IF('Социально-коммуникативное разви'!AR19=0,"не сформирован", "в стадии формирования")))</f>
        <v/>
      </c>
      <c r="DF17" s="82" t="str">
        <f>IF('Социально-коммуникативное разви'!AS19="","",IF('Социально-коммуникативное разви'!AS19=2,"сформирован",IF('Социально-коммуникативное разви'!AS19=0,"не сформирован", "в стадии формирования")))</f>
        <v/>
      </c>
      <c r="DG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7" s="82" t="str">
        <f>IF('Социально-коммуникативное разви'!AT19="","",IF('Социально-коммуникативное разви'!AT19=2,"сформирован",IF('Социально-коммуникативное разви'!AT19=0,"не сформирован", "в стадии формирования")))</f>
        <v/>
      </c>
      <c r="DI17" s="82" t="str">
        <f>IF('Социально-коммуникативное разви'!AV19="","",IF('Социально-коммуникативное разви'!AV19=2,"сформирован",IF('Социально-коммуникативное разви'!AV19=0,"не сформирован", "в стадии формирования")))</f>
        <v/>
      </c>
      <c r="DJ17" s="82" t="str">
        <f>IF('Социально-коммуникативное разви'!AW19="","",IF('Социально-коммуникативное разви'!AW19=2,"сформирован",IF('Социально-коммуникативное разви'!AW19=0,"не сформирован", "в стадии формирования")))</f>
        <v/>
      </c>
      <c r="DK17" s="82" t="str">
        <f>IF('Социально-коммуникативное разви'!AX19="","",IF('Социально-коммуникативное разви'!AX19=2,"сформирован",IF('Социально-коммуникативное разви'!AX19=0,"не сформирован", "в стадии формирования")))</f>
        <v/>
      </c>
      <c r="DL17" s="82" t="str">
        <f>IF('Социально-коммуникативное разви'!AY19="","",IF('Социально-коммуникативное разви'!AY19=2,"сформирован",IF('Социально-коммуникативное разви'!AY19=0,"не сформирован", "в стадии формирования")))</f>
        <v/>
      </c>
      <c r="DM17" s="82" t="str">
        <f>IF('Физическое развитие'!K18="","",IF('Физическое развитие'!K18=2,"сформирован",IF('Физическое развитие'!K18=0,"не сформирован", "в стадии формирования")))</f>
        <v/>
      </c>
      <c r="DN17" s="82" t="e">
        <f>IF('Физическое развитие'!#REF!="","",IF('Физическое развитие'!#REF!=2,"сформирован",IF('Физическое развитие'!#REF!=0,"не сформирован", "в стадии формирования")))</f>
        <v>#REF!</v>
      </c>
      <c r="DO17" s="214" t="e">
        <f>IF('Социально-коммуникативное разви'!#REF!="","",IF('Социально-коммуникативное разви'!M19="","",IF('Социально-коммуникативное разви'!N19="","",IF('Социально-коммуникативное разви'!#REF!="","",IF('Социально-коммуникативное разви'!AI19="","",IF('Социально-коммуникативное разви'!AN19="","",IF('Социально-коммуникативное разви'!AO19="","",IF('Социально-коммуникативное разви'!#REF!="","",IF('Социально-коммуникативное разви'!AP19="","",IF('Социально-коммуникативное разви'!#REF!="","",IF('Социально-коммуникативное разви'!AQ19="","",IF('Социально-коммуникативное разви'!AR19="","",IF('Социально-коммуникативное разви'!AS19="","",IF('Социально-коммуникативное разви'!#REF!="","",IF('Социально-коммуникативное разви'!AT19="","",IF('Социально-коммуникативное разви'!AV19="","",IF('Социально-коммуникативное разви'!AW19="","",IF('Социально-коммуникативное разви'!AX19="","",IF('Социально-коммуникативное разви'!AY19="","",IF('Физическое развитие'!K18="","",IF('Физическое развитие'!#REF!="","",('Социально-коммуникативное разви'!#REF!+'Социально-коммуникативное разви'!M19+'Социально-коммуникативное разви'!N19+'Социально-коммуникативное разви'!#REF!+'Социально-коммуникативное разви'!AI19+'Социально-коммуникативное разви'!AN19+'Социально-коммуникативное разви'!AO19+'Социально-коммуникативное разви'!#REF!+'Социально-коммуникативное разви'!AP19+'Социально-коммуникативное разви'!#REF!+'Социально-коммуникативное разви'!AQ19+'Социально-коммуникативное разви'!AR19+'Социально-коммуникативное разви'!AS19+'Социально-коммуникативное разви'!#REF!+'Социально-коммуникативное разви'!AT19+'Социально-коммуникативное разви'!AV19+'Социально-коммуникативное разви'!AW19+'Социально-коммуникативное разви'!AX19+'Социально-коммуникативное разви'!AY19+'Физическое развитие'!K18+'Физическое развитие'!#REF!)/21)))))))))))))))))))))</f>
        <v>#REF!</v>
      </c>
      <c r="DP17" s="82" t="str">
        <f>'Целевые ориентиры'!CN18</f>
        <v/>
      </c>
      <c r="DQ17" s="82" t="str">
        <f>IF('Социально-коммуникативное разви'!D19="","",IF('Социально-коммуникативное разви'!D19=2,"сформирован",IF('Социально-коммуникативное разви'!D19=0,"не сформирован", "в стадии формирования")))</f>
        <v/>
      </c>
      <c r="DR17" s="82" t="str">
        <f>IF('Социально-коммуникативное разви'!E19="","",IF('Социально-коммуникативное разви'!E19=2,"сформирован",IF('Социально-коммуникативное разви'!E19=0,"не сформирован", "в стадии формирования")))</f>
        <v/>
      </c>
      <c r="DS17" s="82" t="str">
        <f>IF('Социально-коммуникативное разви'!F19="","",IF('Социально-коммуникативное разви'!F19=2,"сформирован",IF('Социально-коммуникативное разви'!F19=0,"не сформирован", "в стадии формирования")))</f>
        <v/>
      </c>
      <c r="DT17" s="82" t="str">
        <f>IF('Социально-коммуникативное разви'!G19="","",IF('Социально-коммуникативное разви'!G19=2,"сформирован",IF('Социально-коммуникативное разви'!G19=0,"не сформирован", "в стадии формирования")))</f>
        <v/>
      </c>
      <c r="DU17" s="82" t="str">
        <f>IF('Социально-коммуникативное разви'!Q19="","",IF('Социально-коммуникативное разви'!Q19=2,"сформирован",IF('Социально-коммуникативное разви'!Q19=0,"не сформирован", "в стадии формирования")))</f>
        <v/>
      </c>
      <c r="DV17" s="82" t="str">
        <f>IF('Социально-коммуникативное разви'!R19="","",IF('Социально-коммуникативное разви'!R19=2,"сформирован",IF('Социально-коммуникативное разви'!R19=0,"не сформирован", "в стадии формирования")))</f>
        <v/>
      </c>
      <c r="DW17" s="82" t="str">
        <f>IF('Социально-коммуникативное разви'!S19="","",IF('Социально-коммуникативное разви'!S19=2,"сформирован",IF('Социально-коммуникативное разви'!S19=0,"не сформирован", "в стадии формирования")))</f>
        <v/>
      </c>
      <c r="DX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7" s="82" t="str">
        <f>IF('Социально-коммуникативное разви'!T19="","",IF('Социально-коммуникативное разви'!T19=2,"сформирован",IF('Социально-коммуникативное разви'!T19=0,"не сформирован", "в стадии формирования")))</f>
        <v/>
      </c>
      <c r="EB17" s="82" t="str">
        <f>IF('Социально-коммуникативное разви'!Y19="","",IF('Социально-коммуникативное разви'!Y19=2,"сформирован",IF('Социально-коммуникативное разви'!Y19=0,"не сформирован", "в стадии формирования")))</f>
        <v/>
      </c>
      <c r="EC17" s="82" t="str">
        <f>IF('Социально-коммуникативное разви'!Z19="","",IF('Социально-коммуникативное разви'!Z19=2,"сформирован",IF('Социально-коммуникативное разви'!Z19=0,"не сформирован", "в стадии формирования")))</f>
        <v/>
      </c>
      <c r="ED17" s="82" t="str">
        <f>IF('Социально-коммуникативное разви'!AU19="","",IF('Социально-коммуникативное разви'!AU19=2,"сформирован",IF('Социально-коммуникативное разви'!AU19=0,"не сформирован", "в стадии формирования")))</f>
        <v/>
      </c>
      <c r="EE1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7" s="82" t="str">
        <f>IF('Социально-коммуникативное разви'!AZ19="","",IF('Социально-коммуникативное разви'!AZ19=2,"сформирован",IF('Социально-коммуникативное разви'!AZ19=0,"не сформирован", "в стадии формирования")))</f>
        <v/>
      </c>
      <c r="EG17" s="82" t="str">
        <f>IF('Социально-коммуникативное разви'!BA19="","",IF('Социально-коммуникативное разви'!BA19=2,"сформирован",IF('Социально-коммуникативное разви'!BA19=0,"не сформирован", "в стадии формирования")))</f>
        <v/>
      </c>
      <c r="EH17" s="82" t="str">
        <f>IF('Социально-коммуникативное разви'!BB19="","",IF('Социально-коммуникативное разви'!BB19=2,"сформирован",IF('Социально-коммуникативное разви'!BB19=0,"не сформирован", "в стадии формирования")))</f>
        <v/>
      </c>
      <c r="EI17" s="82" t="str">
        <f>IF('Познавательное развитие'!G19="","",IF('Познавательное развитие'!G19=2,"сформирован",IF('Познавательное развитие'!G19=0,"не сформирован", "в стадии формирования")))</f>
        <v/>
      </c>
      <c r="EJ17" s="82" t="e">
        <f>IF('Познавательное развитие'!#REF!="","",IF('Познавательное развитие'!#REF!=2,"сформирован",IF('Познавательное развитие'!#REF!=0,"не сформирован", "в стадии формирования")))</f>
        <v>#REF!</v>
      </c>
      <c r="EK17" s="82" t="str">
        <f>IF('Познавательное развитие'!H19="","",IF('Познавательное развитие'!H19=2,"сформирован",IF('Познавательное развитие'!H19=0,"не сформирован", "в стадии формирования")))</f>
        <v/>
      </c>
      <c r="EL17" s="82" t="e">
        <f>IF('Познавательное развитие'!#REF!="","",IF('Познавательное развитие'!#REF!=2,"сформирован",IF('Познавательное развитие'!#REF!=0,"не сформирован", "в стадии формирования")))</f>
        <v>#REF!</v>
      </c>
      <c r="EM17" s="82" t="str">
        <f>IF('Познавательное развитие'!T19="","",IF('Познавательное развитие'!T19=2,"сформирован",IF('Познавательное развитие'!T19=0,"не сформирован", "в стадии формирования")))</f>
        <v/>
      </c>
      <c r="EN17" s="82" t="e">
        <f>IF('Познавательное развитие'!#REF!="","",IF('Познавательное развитие'!#REF!=2,"сформирован",IF('Познавательное развитие'!#REF!=0,"не сформирован", "в стадии формирования")))</f>
        <v>#REF!</v>
      </c>
      <c r="EO17" s="82" t="str">
        <f>IF('Познавательное развитие'!U19="","",IF('Познавательное развитие'!U19=2,"сформирован",IF('Познавательное развитие'!U19=0,"не сформирован", "в стадии формирования")))</f>
        <v/>
      </c>
      <c r="EP17" s="82" t="str">
        <f>IF('Познавательное развитие'!W19="","",IF('Познавательное развитие'!W19=2,"сформирован",IF('Познавательное развитие'!W19=0,"не сформирован", "в стадии формирования")))</f>
        <v/>
      </c>
      <c r="EQ17" s="82" t="str">
        <f>IF('Познавательное развитие'!X19="","",IF('Познавательное развитие'!X19=2,"сформирован",IF('Познавательное развитие'!X19=0,"не сформирован", "в стадии формирования")))</f>
        <v/>
      </c>
      <c r="ER17" s="82" t="str">
        <f>IF('Познавательное развитие'!AB19="","",IF('Познавательное развитие'!AB19=2,"сформирован",IF('Познавательное развитие'!AB19=0,"не сформирован", "в стадии формирования")))</f>
        <v/>
      </c>
      <c r="ES17" s="82" t="str">
        <f>IF('Познавательное развитие'!AC19="","",IF('Познавательное развитие'!AC19=2,"сформирован",IF('Познавательное развитие'!AC19=0,"не сформирован", "в стадии формирования")))</f>
        <v/>
      </c>
      <c r="ET17" s="82" t="str">
        <f>IF('Познавательное развитие'!AD19="","",IF('Познавательное развитие'!AD19=2,"сформирован",IF('Познавательное развитие'!AD19=0,"не сформирован", "в стадии формирования")))</f>
        <v/>
      </c>
      <c r="EU17" s="82" t="str">
        <f>IF('Познавательное развитие'!AE19="","",IF('Познавательное развитие'!AE19=2,"сформирован",IF('Познавательное развитие'!AE19=0,"не сформирован", "в стадии формирования")))</f>
        <v/>
      </c>
      <c r="EV17" s="82" t="str">
        <f>IF('Познавательное развитие'!AF19="","",IF('Познавательное развитие'!AF19=2,"сформирован",IF('Познавательное развитие'!AF19=0,"не сформирован", "в стадии формирования")))</f>
        <v/>
      </c>
      <c r="EW17" s="82" t="e">
        <f>IF('Познавательное развитие'!#REF!="","",IF('Познавательное развитие'!#REF!=2,"сформирован",IF('Познавательное развитие'!#REF!=0,"не сформирован", "в стадии формирования")))</f>
        <v>#REF!</v>
      </c>
      <c r="EX17" s="82" t="str">
        <f>IF('Познавательное развитие'!AG19="","",IF('Познавательное развитие'!AG19=2,"сформирован",IF('Познавательное развитие'!AG19=0,"не сформирован", "в стадии формирования")))</f>
        <v/>
      </c>
      <c r="EY17" s="82" t="str">
        <f>IF('Познавательное развитие'!AH19="","",IF('Познавательное развитие'!AH19=2,"сформирован",IF('Познавательное развитие'!AH19=0,"не сформирован", "в стадии формирования")))</f>
        <v/>
      </c>
      <c r="EZ17" s="82" t="e">
        <f>IF('Познавательное развитие'!#REF!="","",IF('Познавательное развитие'!#REF!=2,"сформирован",IF('Познавательное развитие'!#REF!=0,"не сформирован", "в стадии формирования")))</f>
        <v>#REF!</v>
      </c>
      <c r="FA17" s="82" t="str">
        <f>IF('Познавательное развитие'!AI19="","",IF('Познавательное развитие'!AI19=2,"сформирован",IF('Познавательное развитие'!AI19=0,"не сформирован", "в стадии формирования")))</f>
        <v/>
      </c>
      <c r="FB17" s="82" t="str">
        <f>IF('Познавательное развитие'!AJ19="","",IF('Познавательное развитие'!AJ19=2,"сформирован",IF('Познавательное развитие'!AJ19=0,"не сформирован", "в стадии формирования")))</f>
        <v/>
      </c>
      <c r="FC17" s="82" t="str">
        <f>IF('Познавательное развитие'!AK19="","",IF('Познавательное развитие'!AK19=2,"сформирован",IF('Познавательное развитие'!AK19=0,"не сформирован", "в стадии формирования")))</f>
        <v/>
      </c>
      <c r="FD17" s="82" t="str">
        <f>IF('Познавательное развитие'!AL19="","",IF('Познавательное развитие'!AL19=2,"сформирован",IF('Познавательное развитие'!AL19=0,"не сформирован", "в стадии формирования")))</f>
        <v/>
      </c>
      <c r="FE17" s="82" t="str">
        <f>IF('Речевое развитие'!Q18="","",IF('Речевое развитие'!Q18=2,"сформирован",IF('Речевое развитие'!Q18=0,"не сформирован", "в стадии формирования")))</f>
        <v/>
      </c>
      <c r="FF17" s="82" t="str">
        <f>IF('Речевое развитие'!R18="","",IF('Речевое развитие'!R18=2,"сформирован",IF('Речевое развитие'!R18=0,"не сформирован", "в стадии формирования")))</f>
        <v/>
      </c>
      <c r="FG17" s="82" t="str">
        <f>IF('Речевое развитие'!S18="","",IF('Речевое развитие'!S18=2,"сформирован",IF('Речевое развитие'!S18=0,"не сформирован", "в стадии формирования")))</f>
        <v/>
      </c>
      <c r="FH17" s="82" t="str">
        <f>IF('Речевое развитие'!T18="","",IF('Речевое развитие'!T18=2,"сформирован",IF('Речевое развитие'!T18=0,"не сформирован", "в стадии формирования")))</f>
        <v/>
      </c>
      <c r="FI17" s="82" t="str">
        <f>IF('Речевое развитие'!U18="","",IF('Речевое развитие'!U18=2,"сформирован",IF('Речевое развитие'!U18=0,"не сформирован", "в стадии формирования")))</f>
        <v/>
      </c>
      <c r="FJ17" s="82" t="e">
        <f>IF('Речевое развитие'!#REF!="","",IF('Речевое развитие'!#REF!=2,"сформирован",IF('Речевое развитие'!#REF!=0,"не сформирован", "в стадии формирования")))</f>
        <v>#REF!</v>
      </c>
      <c r="FK17" s="82" t="str">
        <f>IF('Художественно-эстетическое разв'!S19="","",IF('Художественно-эстетическое разв'!S19=2,"сформирован",IF('Художественно-эстетическое разв'!S19=0,"не сформирован", "в стадии формирования")))</f>
        <v/>
      </c>
      <c r="FL17" s="82" t="str">
        <f>IF('Художественно-эстетическое разв'!T19="","",IF('Художественно-эстетическое разв'!T19=2,"сформирован",IF('Художественно-эстетическое разв'!T19=0,"не сформирован", "в стадии формирования")))</f>
        <v/>
      </c>
      <c r="FM1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7" s="82" t="str">
        <f>IF('Физическое развитие'!T18="","",IF('Физическое развитие'!T18=2,"сформирован",IF('Физическое развитие'!T18=0,"не сформирован", "в стадии формирования")))</f>
        <v/>
      </c>
      <c r="FO17" s="82" t="str">
        <f>IF('Физическое развитие'!U18="","",IF('Физическое развитие'!U18=2,"сформирован",IF('Физическое развитие'!U18=0,"не сформирован", "в стадии формирования")))</f>
        <v/>
      </c>
      <c r="FP17" s="82" t="str">
        <f>IF('Физическое развитие'!V18="","",IF('Физическое развитие'!V18=2,"сформирован",IF('Физическое развитие'!V18=0,"не сформирован", "в стадии формирования")))</f>
        <v/>
      </c>
      <c r="FQ17" s="82" t="e">
        <f>IF('Физическое развитие'!#REF!="","",IF('Физическое развитие'!#REF!=2,"сформирован",IF('Физическое развитие'!#REF!=0,"не сформирован", "в стадии формирования")))</f>
        <v>#REF!</v>
      </c>
      <c r="FR17" s="214" t="str">
        <f>IF('Социально-коммуникативное разви'!D19="","",IF('Социально-коммуникативное разви'!E19="","",IF('Социально-коммуникативное разви'!F19="","",IF('Социально-коммуникативное разви'!G19="","",IF('Социально-коммуникативное разви'!Q19="","",IF('Социально-коммуникативное разви'!R19="","",IF('Социально-коммуникативное разви'!S19="","",IF('Социально-коммуникативное разви'!#REF!="","",IF('Социально-коммуникативное разви'!#REF!="","",IF('Социально-коммуникативное разви'!#REF!="","",IF('Социально-коммуникативное разви'!T19="","",IF('Социально-коммуникативное разви'!Y19="","",IF('Социально-коммуникативное разви'!Z19="","",IF('Социально-коммуникативное разви'!AU19="","",IF('Социально-коммуникативное разви'!#REF!="","",IF('Социально-коммуникативное разви'!AZ19="","",IF('Социально-коммуникативное разви'!BA19="","",IF('Социально-коммуникативное разви'!BB19="","",IF('Познавательное развитие'!G19="","",IF('Познавательное развитие'!#REF!="","",IF('Познавательное развитие'!H19="","",IF('Познавательное развитие'!#REF!="","",IF('Познавательное развитие'!T19="","",IF('Познавательное развитие'!#REF!="","",IF('Познавательное развитие'!U19="","",IF('Познавательное развитие'!W19="","",IF('Познавательное развитие'!X19="","",IF('Познавательное развитие'!AB19="","",IF('Познавательное развитие'!AC19="","",IF('Познавательное развитие'!AD19="","",IF('Познавательное развитие'!AE19="","",IF('Познавательное развитие'!AF19="","",IF('Познавательное развитие'!#REF!="","",IF('Познавательное развитие'!AG19="","",IF('Познавательное развитие'!AH19="","",IF('Познавательное развитие'!#REF!="","",IF('Познавательное развитие'!AI19="","",IF('Познавательное развитие'!AJ19="","",IF('Познавательное развитие'!AK19="","",IF('Познавательное развитие'!AL19="","",IF('Речевое развитие'!Q18="","",IF('Речевое развитие'!R18="","",IF('Речевое развитие'!S18="","",IF('Речевое развитие'!T18="","",IF('Речевое развитие'!U18="","",IF('Речевое развитие'!#REF!="","",IF('Художественно-эстетическое разв'!S19="","",IF('Художественно-эстетическое разв'!T19="","",IF('Художественно-эстетическое разв'!#REF!="","",IF('Физическое развитие'!T18="","",IF('Физическое развитие'!U18="","",IF('Физическое развитие'!V18="","",IF('Физическое развитие'!#REF!="","",('Социально-коммуникативное разви'!D19+'Социально-коммуникативное разви'!E19+'Социально-коммуникативное разви'!F19+'Социально-коммуникативное разви'!G19+'Социально-коммуникативное разви'!Q19+'Социально-коммуникативное разви'!R19+'Социально-коммуникативное разви'!S19+'Социально-коммуникативное разви'!#REF!+'Социально-коммуникативное разви'!#REF!+'Социально-коммуникативное разви'!#REF!+'Социально-коммуникативное разви'!T19+'Социально-коммуникативное разви'!Y19+'Социально-коммуникативное разви'!Z19+'Социально-коммуникативное разви'!AU19+'Социально-коммуникативное разви'!#REF!+'Социально-коммуникативное разви'!AZ19+'Социально-коммуникативное разви'!BA19+'Социально-коммуникативное разви'!BB19+'Познавательное развитие'!G19+'Познавательное развитие'!#REF!+'Познавательное развитие'!H19+'Познавательное развитие'!#REF!+'Познавательное развитие'!T19+'Познавательное развитие'!#REF!+'Познавательное развитие'!U19+'Познавательное развитие'!W19+'Познавательное развитие'!X19+'Познавательное развитие'!AB19+'Познавательное развитие'!AC19+'Познавательное развитие'!AD19+'Познавательное развитие'!AE19+'Познавательное развитие'!AF19+'Познавательное развитие'!#REF!+'Познавательное развитие'!AG19+'Познавательное развитие'!AH19+'Познавательное развитие'!#REF!+'Познавательное развитие'!AI19+'Познавательное развитие'!AJ19+'Познавательное развитие'!AK19+'Познавательное развитие'!AL19+'Речевое развитие'!Q18+'Речевое развитие'!R18+'Речевое развитие'!S18+'Речевое развитие'!T18+'Речевое развитие'!U18+'Речевое развитие'!#REF!+'Художественно-эстетическое разв'!S19+'Художественно-эстетическое разв'!T19+'Художественно-эстетическое разв'!#REF!+'Физическое развитие'!T18+'Физическое развитие'!U18+'Физическое развитие'!V18+'Физическое развитие'!#REF!)/53)))))))))))))))))))))))))))))))))))))))))))))))))))))</f>
        <v/>
      </c>
      <c r="FS17" s="82" t="str">
        <f>'Целевые ориентиры'!EC18</f>
        <v/>
      </c>
    </row>
    <row r="18" spans="1:175" x14ac:dyDescent="0.25">
      <c r="A18" s="82">
        <f>список!A17</f>
        <v>16</v>
      </c>
      <c r="B18" s="82" t="str">
        <f>IF(список!B17="","",список!B17)</f>
        <v/>
      </c>
      <c r="C18" s="82">
        <f>список!C17</f>
        <v>0</v>
      </c>
      <c r="D18" s="82" t="str">
        <f>IF('Социально-коммуникативное разви'!AA20="","",IF('Социально-коммуникативное разви'!AA20=2,"сформирован",IF('Социально-коммуникативное разви'!AA20=0,"не сформирован", "в стадии формирования")))</f>
        <v/>
      </c>
      <c r="E18" s="82" t="str">
        <f>IF('Социально-коммуникативное разви'!AF20="","",IF('Социально-коммуникативное разви'!AF20=2,"сформирован",IF('Социально-коммуникативное разви'!AF20=0,"не сформирован", "в стадии формирования")))</f>
        <v/>
      </c>
      <c r="F18" s="82" t="str">
        <f>IF('Социально-коммуникативное разви'!AG20="","",IF('Социально-коммуникативное разви'!AG20=2,"сформирован",IF('Социально-коммуникативное разви'!AG20=0,"не сформирован", "в стадии формирования")))</f>
        <v/>
      </c>
      <c r="G18" s="82" t="str">
        <f>IF('Социально-коммуникативное разви'!AH20="","",IF('Социально-коммуникативное разви'!AH20=2,"сформирован",IF('Социально-коммуникативное разви'!AH20=0,"не сформирован", "в стадии формирования")))</f>
        <v/>
      </c>
      <c r="H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8" s="82" t="str">
        <f>IF('Социально-коммуникативное разви'!AJ20="","",IF('Социально-коммуникативное разви'!AJ20=2,"сформирован",IF('Социально-коммуникативное разви'!AJ20=0,"не сформирован", "в стадии формирования")))</f>
        <v/>
      </c>
      <c r="K18" s="82" t="str">
        <f>IF('Социально-коммуникативное разви'!AK20="","",IF('Социально-коммуникативное разви'!AK20=2,"сформирован",IF('Социально-коммуникативное разви'!AK20=0,"не сформирован", "в стадии формирования")))</f>
        <v/>
      </c>
      <c r="L18" s="82" t="e">
        <f>IF('Познавательное развитие'!#REF!="","",IF('Познавательное развитие'!#REF!=2,"сформирован",IF('Познавательное развитие'!#REF!=0,"не сформирован", "в стадии формирования")))</f>
        <v>#REF!</v>
      </c>
      <c r="M18" s="82" t="str">
        <f>IF('Познавательное развитие'!D20="","",IF('Познавательное развитие'!D20=2,"сформирован",IF('Познавательное развитие'!D20=0,"не сформирован", "в стадии формирования")))</f>
        <v/>
      </c>
      <c r="N18" s="82" t="e">
        <f>IF('Познавательное развитие'!#REF!="","",IF('Познавательное развитие'!#REF!=2,"сформирован",IF('Познавательное развитие'!#REF!=0,"не сформирован", "в стадии формирования")))</f>
        <v>#REF!</v>
      </c>
      <c r="O18" s="82" t="str">
        <f>IF('Познавательное развитие'!I20="","",IF('Познавательное развитие'!I20=2,"сформирован",IF('Познавательное развитие'!I20=0,"не сформирован", "в стадии формирования")))</f>
        <v/>
      </c>
      <c r="P18" s="82" t="str">
        <f>IF('Познавательное развитие'!M20="","",IF('Познавательное развитие'!M20=2,"сформирован",IF('Познавательное развитие'!M20=0,"не сформирован", "в стадии формирования")))</f>
        <v/>
      </c>
      <c r="Q18" s="82" t="str">
        <f>IF('Познавательное развитие'!N20="","",IF('Познавательное развитие'!N20=2,"сформирован",IF('Познавательное развитие'!N20=0,"не сформирован", "в стадии формирования")))</f>
        <v/>
      </c>
      <c r="R18" s="82" t="str">
        <f>IF('Познавательное развитие'!O20="","",IF('Познавательное развитие'!O20=2,"сформирован",IF('Познавательное развитие'!O20=0,"не сформирован", "в стадии формирования")))</f>
        <v/>
      </c>
      <c r="S18" s="82" t="str">
        <f>IF('Познавательное развитие'!P20="","",IF('Познавательное развитие'!P20=2,"сформирован",IF('Познавательное развитие'!P20=0,"не сформирован", "в стадии формирования")))</f>
        <v/>
      </c>
      <c r="T18" s="82" t="str">
        <f>IF('Познавательное развитие'!Q20="","",IF('Познавательное развитие'!Q20=2,"сформирован",IF('Познавательное развитие'!Q20=0,"не сформирован", "в стадии формирования")))</f>
        <v/>
      </c>
      <c r="U18" s="82" t="str">
        <f>IF('Познавательное развитие'!Y20="","",IF('Познавательное развитие'!Y20=2,"сформирован",IF('Познавательное развитие'!Y20=0,"не сформирован", "в стадии формирования")))</f>
        <v/>
      </c>
      <c r="V18" s="82" t="str">
        <f>IF('Художественно-эстетическое разв'!D20="","",IF('Художественно-эстетическое разв'!D20=2,"сформирован",IF('Художественно-эстетическое разв'!D20=0,"не сформирован", "в стадии формирования")))</f>
        <v/>
      </c>
      <c r="W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8" s="82" t="str">
        <f>IF('Художественно-эстетическое разв'!G20="","",IF('Художественно-эстетическое разв'!G20=2,"сформирован",IF('Художественно-эстетическое разв'!G20=0,"не сформирован", "в стадии формирования")))</f>
        <v/>
      </c>
      <c r="Y18" s="82" t="str">
        <f>IF('Художественно-эстетическое разв'!H20="","",IF('Художественно-эстетическое разв'!H20=2,"сформирован",IF('Художественно-эстетическое разв'!H20=0,"не сформирован", "в стадии формирования")))</f>
        <v/>
      </c>
      <c r="Z18" s="82" t="str">
        <f>IF('Художественно-эстетическое разв'!I20="","",IF('Художественно-эстетическое разв'!I20=2,"сформирован",IF('Художественно-эстетическое разв'!I20=0,"не сформирован", "в стадии формирования")))</f>
        <v/>
      </c>
      <c r="AA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8" s="82" t="str">
        <f>IF('Художественно-эстетическое разв'!L21="","",IF('Художественно-эстетическое разв'!L21=2,"сформирован",IF('Художественно-эстетическое разв'!L21=0,"не сформирован", "в стадии формирования")))</f>
        <v/>
      </c>
      <c r="AC18" s="82" t="str">
        <f>IF('Художественно-эстетическое разв'!M20="","",IF('Художественно-эстетическое разв'!M20=2,"сформирован",IF('Художественно-эстетическое разв'!M20=0,"не сформирован", "в стадии формирования")))</f>
        <v/>
      </c>
      <c r="AD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8" s="82" t="str">
        <f>IF('Художественно-эстетическое разв'!U20="","",IF('Художественно-эстетическое разв'!U20=2,"сформирован",IF('Художественно-эстетическое разв'!U20=0,"не сформирован", "в стадии формирования")))</f>
        <v/>
      </c>
      <c r="AG18" s="82" t="str">
        <f>IF('Физическое развитие'!W19="","",IF('Физическое развитие'!W19=2,"сформирован",IF('Физическое развитие'!W19=0,"не сформирован", "в стадии формирования")))</f>
        <v/>
      </c>
      <c r="AH18" s="214" t="str">
        <f>IF('Социально-коммуникативное разви'!AA20="","",IF('Социально-коммуникативное разви'!AF20="","",IF('Социально-коммуникативное разви'!AG20="","",IF('Социально-коммуникативное разви'!AH20="","",IF('Социально-коммуникативное разви'!#REF!="","",IF('Социально-коммуникативное разви'!#REF!="","",IF('Социально-коммуникативное разви'!AJ20="","",IF('Социально-коммуникативное разви'!AK20="","",IF('Познавательное развитие'!#REF!="","",IF('Познавательное развитие'!D20="","",IF('Познавательное развитие'!#REF!="","",IF('Познавательное развитие'!I20="","",IF('Познавательное развитие'!M20="","",IF('Познавательное развитие'!N20="","",IF('Познавательное развитие'!O20="","",IF('Познавательное развитие'!P20="","",IF('Познавательное развитие'!Q20="","",IF('Познавательное развитие'!Y20="","",IF('Художественно-эстетическое разв'!D20="","",IF('Художественно-эстетическое разв'!#REF!="","",IF('Художественно-эстетическое разв'!G20="","",IF('Художественно-эстетическое разв'!H20="","",IF('Художественно-эстетическое разв'!I20="","",IF('Художественно-эстетическое разв'!#REF!="","",IF('Художественно-эстетическое разв'!L21="","",IF('Художественно-эстетическое разв'!M20="","",IF('Художественно-эстетическое разв'!#REF!="","",IF('Художественно-эстетическое разв'!#REF!="","",IF('Художественно-эстетическое разв'!U20="","",IF('Физическое развитие'!#REF!="","",('Социально-коммуникативное разви'!AA20+'Социально-коммуникативное разви'!AF20+'Социально-коммуникативное разви'!AG20+'Социально-коммуникативное разви'!AH20+'Социально-коммуникативное разви'!#REF!+'Социально-коммуникативное разви'!#REF!+'Социально-коммуникативное разви'!AJ20+'Социально-коммуникативное разви'!AK20+'Познавательное развитие'!#REF!+'Познавательное развитие'!D20+'Познавательное развитие'!#REF!+'Познавательное развитие'!I20+'Познавательное развитие'!M20+'Познавательное развитие'!N20+'Познавательное развитие'!O20+'Познавательное развитие'!P20+'Познавательное развитие'!Q20+'Познавательное развитие'!Y20+'Художественно-эстетическое разв'!D20+'Художественно-эстетическое разв'!#REF!+'Художественно-эстетическое разв'!G20+'Художественно-эстетическое разв'!H20+'Художественно-эстетическое разв'!I20+'Художественно-эстетическое разв'!#REF!+'Художественно-эстетическое разв'!L21+'Художественно-эстетическое разв'!M20+'Художественно-эстетическое разв'!#REF!+'Художественно-эстетическое разв'!#REF!+'Художественно-эстетическое разв'!U20+'Физическое развитие'!#REF!)/30))))))))))))))))))))))))))))))</f>
        <v/>
      </c>
      <c r="AI18" s="82" t="str">
        <f>'Целевые ориентиры'!AA19</f>
        <v/>
      </c>
      <c r="AJ18" s="82" t="str">
        <f>IF('Социально-коммуникативное разви'!G20="","",IF('Социально-коммуникативное разви'!G20=2,"сформирован",IF('Социально-коммуникативное разви'!G20=0,"не сформирован", "в стадии формирования")))</f>
        <v/>
      </c>
      <c r="AK18" s="82" t="str">
        <f>IF('Социально-коммуникативное разви'!H20="","",IF('Социально-коммуникативное разви'!H20=2,"сформирован",IF('Социально-коммуникативное разви'!H20=0,"не сформирован", "в стадии формирования")))</f>
        <v/>
      </c>
      <c r="AL18" s="82" t="str">
        <f>IF('Социально-коммуникативное разви'!I20="","",IF('Социально-коммуникативное разви'!I20=2,"сформирован",IF('Социально-коммуникативное разви'!I20=0,"не сформирован", "в стадии формирования")))</f>
        <v/>
      </c>
      <c r="AM18" s="82" t="str">
        <f>IF('Социально-коммуникативное разви'!J20="","",IF('Социально-коммуникативное разви'!J20=2,"сформирован",IF('Социально-коммуникативное разви'!J20=0,"не сформирован", "в стадии формирования")))</f>
        <v/>
      </c>
      <c r="AN18" s="82" t="str">
        <f>IF('Социально-коммуникативное разви'!K20="","",IF('Социально-коммуникативное разви'!K20=2,"сформирован",IF('Социально-коммуникативное разви'!K20=0,"не сформирован", "в стадии формирования")))</f>
        <v/>
      </c>
      <c r="AO18" s="82" t="str">
        <f>IF('Социально-коммуникативное разви'!L20="","",IF('Социально-коммуникативное разви'!L20=2,"сформирован",IF('Социально-коммуникативное разви'!L20=0,"не сформирован", "в стадии формирования")))</f>
        <v/>
      </c>
      <c r="AP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8" s="82" t="str">
        <f>IF('Социально-коммуникативное разви'!X20="","",IF('Социально-коммуникативное разви'!X20=2,"сформирован",IF('Социально-коммуникативное разви'!X20=0,"не сформирован", "в стадии формирования")))</f>
        <v/>
      </c>
      <c r="AR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8" s="82" t="e">
        <f>IF('Познавательное развитие'!#REF!="","",IF('Познавательное развитие'!#REF!=2,"сформирован",IF('Познавательное развитие'!#REF!=0,"не сформирован", "в стадии формирования")))</f>
        <v>#REF!</v>
      </c>
      <c r="AT18" s="82" t="str">
        <f>IF('Познавательное развитие'!V20="","",IF('Познавательное развитие'!V20=2,"сформирован",IF('Познавательное развитие'!V20=0,"не сформирован", "в стадии формирования")))</f>
        <v/>
      </c>
      <c r="AU18" s="82" t="str">
        <f>IF('Художественно-эстетическое разв'!Z20="","",IF('Художественно-эстетическое разв'!Z20=2,"сформирован",IF('Художественно-эстетическое разв'!Z20=0,"не сформирован", "в стадии формирования")))</f>
        <v/>
      </c>
      <c r="AV18" s="82" t="str">
        <f>IF('Художественно-эстетическое разв'!AE20="","",IF('Художественно-эстетическое разв'!AE20=2,"сформирован",IF('Художественно-эстетическое разв'!AE20=0,"не сформирован", "в стадии формирования")))</f>
        <v/>
      </c>
      <c r="AW18" s="82" t="e">
        <f>IF('Физическое развитие'!#REF!="","",IF('Физическое развитие'!#REF!=2,"сформирован",IF('Физическое развитие'!#REF!=0,"не сформирован", "в стадии формирования")))</f>
        <v>#REF!</v>
      </c>
      <c r="AX18" s="82" t="e">
        <f>IF('Физическое развитие'!#REF!="","",IF('Физическое развитие'!#REF!=2,"сформирован",IF('Физическое развитие'!#REF!=0,"не сформирован", "в стадии формирования")))</f>
        <v>#REF!</v>
      </c>
      <c r="AY18" s="214" t="str">
        <f>IF('Социально-коммуникативное разви'!G20="","",IF('Социально-коммуникативное разви'!H20="","",IF('Социально-коммуникативное разви'!I20="","",IF('Социально-коммуникативное разви'!J20="","",IF('Социально-коммуникативное разви'!K20="","",IF('Социально-коммуникативное разви'!L20="","",IF('Социально-коммуникативное разви'!#REF!="","",IF('Социально-коммуникативное разви'!X20="","",IF('Социально-коммуникативное разви'!#REF!="","",IF('Познавательное развитие'!#REF!="","",IF('Познавательное развитие'!V20="","",IF('Художественно-эстетическое разв'!Z20="","",IF('Художественно-эстетическое разв'!AE20="","",IF('Физическое развитие'!#REF!="","",IF('Физическое развитие'!#REF!="","",('Социально-коммуникативное разви'!G20+'Социально-коммуникативное разви'!H20+'Социально-коммуникативное разви'!I20+'Социально-коммуникативное разви'!J20+'Социально-коммуникативное разви'!K20+'Социально-коммуникативное разви'!L20+'Социально-коммуникативное разви'!#REF!+'Социально-коммуникативное разви'!X20+'Социально-коммуникативное разви'!#REF!+'Познавательное развитие'!#REF!+'Познавательное развитие'!V20+'Художественно-эстетическое разв'!Z20+'Художественно-эстетическое разв'!AE20+'Физическое развитие'!#REF!+'Физическое развитие'!#REF!)/15)))))))))))))))</f>
        <v/>
      </c>
      <c r="AZ18" s="82" t="str">
        <f>'Целевые ориентиры'!AM19</f>
        <v/>
      </c>
      <c r="BA18" s="82" t="str">
        <f>IF('Социально-коммуникативное разви'!U20="","",IF('Социально-коммуникативное разви'!U20=2,"сформирован",IF('Социально-коммуникативное разви'!U20=0,"не сформирован", "в стадии формирования")))</f>
        <v/>
      </c>
      <c r="BB18" s="82" t="str">
        <f>IF('Социально-коммуникативное разви'!V20="","",IF('Социально-коммуникативное разви'!V20=2,"сформирован",IF('Социально-коммуникативное разви'!V20=0,"не сформирован", "в стадии формирования")))</f>
        <v/>
      </c>
      <c r="BC18" s="82" t="str">
        <f>IF('Социально-коммуникативное разви'!W20="","",IF('Социально-коммуникативное разви'!W20=2,"сформирован",IF('Социально-коммуникативное разви'!W20=0,"не сформирован", "в стадии формирования")))</f>
        <v/>
      </c>
      <c r="BD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8" s="82" t="str">
        <f>IF('Художественно-эстетическое разв'!AC20="","",IF('Художественно-эстетическое разв'!AC20=2,"сформирован",IF('Художественно-эстетическое разв'!AC20=0,"не сформирован", "в стадии формирования")))</f>
        <v/>
      </c>
      <c r="BG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8" s="82" t="str">
        <f>IF('Художественно-эстетическое разв'!AD20="","",IF('Художественно-эстетическое разв'!AD20=2,"сформирован",IF('Художественно-эстетическое разв'!AD20=0,"не сформирован", "в стадии формирования")))</f>
        <v/>
      </c>
      <c r="BI18" s="214" t="str">
        <f>IF('Социально-коммуникативное разви'!U20="","",IF('Социально-коммуникативное разви'!V20="","",IF('Социально-коммуникативное разви'!W20="","",IF('Художественно-эстетическое разв'!#REF!="","",IF('Художественно-эстетическое разв'!#REF!="","",IF('Художественно-эстетическое разв'!AC20="","",IF('Художественно-эстетическое разв'!#REF!="","",IF('Художественно-эстетическое разв'!AD20="","",('Социально-коммуникативное разви'!U20+'Социально-коммуникативное разви'!V20+'Социально-коммуникативное разви'!W20+'Художественно-эстетическое разв'!#REF!+'Художественно-эстетическое разв'!#REF!+'Художественно-эстетическое разв'!AC20+'Художественно-эстетическое разв'!#REF!+'Художественно-эстетическое разв'!AD20)/8))))))))</f>
        <v/>
      </c>
      <c r="BJ18" s="82" t="str">
        <f>'Целевые ориентиры'!AT19</f>
        <v/>
      </c>
      <c r="BK18" s="82" t="str">
        <f>IF('Речевое развитие'!D19="","",IF('Речевое развитие'!D19=2,"сформирован",IF('Речевое развитие'!D19=0,"не сформирован", "в стадии формирования")))</f>
        <v/>
      </c>
      <c r="BL18" s="82" t="e">
        <f>IF('Речевое развитие'!#REF!="","",IF('Речевое развитие'!#REF!=2,"сформирован",IF('Речевое развитие'!#REF!=0,"не сформирован", "в стадии формирования")))</f>
        <v>#REF!</v>
      </c>
      <c r="BM18" s="82" t="str">
        <f>IF('Речевое развитие'!E19="","",IF('Речевое развитие'!E19=2,"сформирован",IF('Речевое развитие'!E19=0,"не сформирован", "в стадии формирования")))</f>
        <v/>
      </c>
      <c r="BN18" s="82" t="str">
        <f>IF('Речевое развитие'!F19="","",IF('Речевое развитие'!F19=2,"сформирован",IF('Речевое развитие'!F19=0,"не сформирован", "в стадии формирования")))</f>
        <v/>
      </c>
      <c r="BO18" s="82" t="str">
        <f>IF('Речевое развитие'!G19="","",IF('Речевое развитие'!G19=2,"сформирован",IF('Речевое развитие'!G19=0,"не сформирован", "в стадии формирования")))</f>
        <v/>
      </c>
      <c r="BP18" s="82" t="str">
        <f>IF('Речевое развитие'!H19="","",IF('Речевое развитие'!H19=2,"сформирован",IF('Речевое развитие'!H19=0,"не сформирован", "в стадии формирования")))</f>
        <v/>
      </c>
      <c r="BQ18" s="82" t="e">
        <f>IF('Речевое развитие'!#REF!="","",IF('Речевое развитие'!#REF!=2,"сформирован",IF('Речевое развитие'!#REF!=0,"не сформирован", "в стадии формирования")))</f>
        <v>#REF!</v>
      </c>
      <c r="BR18" s="82" t="str">
        <f>IF('Речевое развитие'!I19="","",IF('Речевое развитие'!I19=2,"сформирован",IF('Речевое развитие'!I19=0,"не сформирован", "в стадии формирования")))</f>
        <v/>
      </c>
      <c r="BS18" s="82" t="str">
        <f>IF('Речевое развитие'!J19="","",IF('Речевое развитие'!J19=2,"сформирован",IF('Речевое развитие'!J19=0,"не сформирован", "в стадии формирования")))</f>
        <v/>
      </c>
      <c r="BT18" s="82" t="str">
        <f>IF('Речевое развитие'!K19="","",IF('Речевое развитие'!K19=2,"сформирован",IF('Речевое развитие'!K19=0,"не сформирован", "в стадии формирования")))</f>
        <v/>
      </c>
      <c r="BU18" s="82" t="str">
        <f>IF('Речевое развитие'!L19="","",IF('Речевое развитие'!L19=2,"сформирован",IF('Речевое развитие'!L19=0,"не сформирован", "в стадии формирования")))</f>
        <v/>
      </c>
      <c r="BV18" s="82" t="str">
        <f>IF('Речевое развитие'!M19="","",IF('Речевое развитие'!M19=2,"сформирован",IF('Речевое развитие'!M19=0,"не сформирован", "в стадии формирования")))</f>
        <v/>
      </c>
      <c r="BW18" s="82" t="str">
        <f>IF('Речевое развитие'!N19="","",IF('Речевое развитие'!N19=2,"сформирован",IF('Речевое развитие'!N19=0,"не сформирован", "в стадии формирования")))</f>
        <v/>
      </c>
      <c r="BX18" s="214" t="str">
        <f>IF('Речевое развитие'!D19="","",IF('Речевое развитие'!#REF!="","",IF('Речевое развитие'!E19="","",IF('Речевое развитие'!F19="","",IF('Речевое развитие'!G19="","",IF('Речевое развитие'!H19="","",IF('Речевое развитие'!#REF!="","",IF('Речевое развитие'!I19="","",IF('Речевое развитие'!J19="","",IF('Речевое развитие'!K19="","",IF('Речевое развитие'!L19="","",IF('Речевое развитие'!M19="","",IF('Речевое развитие'!N19="","",('Речевое развитие'!D19+'Речевое развитие'!#REF!+'Речевое развитие'!E19+'Речевое развитие'!F19+'Речевое развитие'!G19+'Речевое развитие'!H19+'Речевое развитие'!#REF!+'Речевое развитие'!I19+'Речевое развитие'!J19+'Речевое развитие'!K19+'Речевое развитие'!L19+'Речевое развитие'!M19+'Речевое развитие'!N19)/13)))))))))))))</f>
        <v/>
      </c>
      <c r="BY18" s="82" t="str">
        <f>'Целевые ориентиры'!BG19</f>
        <v/>
      </c>
      <c r="BZ18" s="82" t="str">
        <f>IF('Художественно-эстетическое разв'!Y20="","",IF('Художественно-эстетическое разв'!Y20=2,"сформирован",IF('Художественно-эстетическое разв'!Y20=0,"не сформирован", "в стадии формирования")))</f>
        <v/>
      </c>
      <c r="CA18" s="82" t="e">
        <f>IF('Физическое развитие'!#REF!="","",IF('Физическое развитие'!#REF!=2,"сформирован",IF('Физическое развитие'!#REF!=0,"не сформирован", "в стадии формирования")))</f>
        <v>#REF!</v>
      </c>
      <c r="CB18" s="82" t="e">
        <f>IF('Физическое развитие'!#REF!="","",IF('Физическое развитие'!#REF!=2,"сформирован",IF('Физическое развитие'!#REF!=0,"не сформирован", "в стадии формирования")))</f>
        <v>#REF!</v>
      </c>
      <c r="CC18" s="82" t="str">
        <f>IF('Физическое развитие'!D19="","",IF('Физическое развитие'!D19=2,"сформирован",IF('Физическое развитие'!D19=0,"не сформирован", "в стадии формирования")))</f>
        <v/>
      </c>
      <c r="CD18" s="82" t="str">
        <f>IF('Физическое развитие'!E19="","",IF('Физическое развитие'!E19=2,"сформирован",IF('Физическое развитие'!E19=0,"не сформирован", "в стадии формирования")))</f>
        <v/>
      </c>
      <c r="CE18" s="82" t="str">
        <f>IF('Физическое развитие'!F19="","",IF('Физическое развитие'!F19=2,"сформирован",IF('Физическое развитие'!F19=0,"не сформирован", "в стадии формирования")))</f>
        <v/>
      </c>
      <c r="CF18" s="82" t="str">
        <f>IF('Физическое развитие'!H19="","",IF('Физическое развитие'!H19=2,"сформирован",IF('Физическое развитие'!H19=0,"не сформирован", "в стадии формирования")))</f>
        <v/>
      </c>
      <c r="CG18" s="82" t="str">
        <f>IF('Физическое развитие'!I19="","",IF('Физическое развитие'!I19=2,"сформирован",IF('Физическое развитие'!I19=0,"не сформирован", "в стадии формирования")))</f>
        <v/>
      </c>
      <c r="CH18" s="82" t="str">
        <f>IF('Физическое развитие'!J19="","",IF('Физическое развитие'!J19=2,"сформирован",IF('Физическое развитие'!J19=0,"не сформирован", "в стадии формирования")))</f>
        <v/>
      </c>
      <c r="CI18" s="82" t="str">
        <f>IF('Физическое развитие'!L19="","",IF('Физическое развитие'!L19=2,"сформирован",IF('Физическое развитие'!L19=0,"не сформирован", "в стадии формирования")))</f>
        <v/>
      </c>
      <c r="CJ18" s="82" t="str">
        <f>IF('Физическое развитие'!M19="","",IF('Физическое развитие'!M19=2,"сформирован",IF('Физическое развитие'!M19=0,"не сформирован", "в стадии формирования")))</f>
        <v/>
      </c>
      <c r="CK18" s="82" t="e">
        <f>IF('Физическое развитие'!#REF!="","",IF('Физическое развитие'!#REF!=2,"сформирован",IF('Физическое развитие'!#REF!=0,"не сформирован", "в стадии формирования")))</f>
        <v>#REF!</v>
      </c>
      <c r="CL18" s="82" t="e">
        <f>IF('Физическое развитие'!#REF!="","",IF('Физическое развитие'!#REF!=2,"сформирован",IF('Физическое развитие'!#REF!=0,"не сформирован", "в стадии формирования")))</f>
        <v>#REF!</v>
      </c>
      <c r="CM18" s="82" t="e">
        <f>IF('Физическое развитие'!#REF!="","",IF('Физическое развитие'!#REF!=2,"сформирован",IF('Физическое развитие'!#REF!=0,"не сформирован", "в стадии формирования")))</f>
        <v>#REF!</v>
      </c>
      <c r="CN18" s="82" t="str">
        <f>IF('Физическое развитие'!N19="","",IF('Физическое развитие'!N19=2,"сформирован",IF('Физическое развитие'!N19=0,"не сформирован", "в стадии формирования")))</f>
        <v/>
      </c>
      <c r="CO18" s="82" t="str">
        <f>IF('Физическое развитие'!O19="","",IF('Физическое развитие'!O19=2,"сформирован",IF('Физическое развитие'!O19=0,"не сформирован", "в стадии формирования")))</f>
        <v/>
      </c>
      <c r="CP18" s="82" t="str">
        <f>IF('Физическое развитие'!P19="","",IF('Физическое развитие'!P19=2,"сформирован",IF('Физическое развитие'!P19=0,"не сформирован", "в стадии формирования")))</f>
        <v/>
      </c>
      <c r="CQ18" s="82" t="str">
        <f>IF('Физическое развитие'!Q19="","",IF('Физическое развитие'!Q19=2,"сформирован",IF('Физическое развитие'!Q19=0,"не сформирован", "в стадии формирования")))</f>
        <v/>
      </c>
      <c r="CR18" s="214" t="str">
        <f>IF('Художественно-эстетическое разв'!Y20="","",IF('Физическое развитие'!#REF!="","",IF('Физическое развитие'!#REF!="","",IF('Физическое развитие'!D19="","",IF('Физическое развитие'!E19="","",IF('Физическое развитие'!F19="","",IF('Физическое развитие'!H19="","",IF('Физическое развитие'!I19="","",IF('Физическое развитие'!J19="","",IF('Физическое развитие'!L19="","",IF('Физическое развитие'!M19="","",IF('Физическое развитие'!#REF!="","",IF('Физическое развитие'!#REF!="","",IF('Физическое развитие'!#REF!="","",IF('Физическое развитие'!N19="","",IF('Физическое развитие'!O19="","",IF('Физическое развитие'!P19="","",IF('Физическое развитие'!Q19="","",('Художественно-эстетическое разв'!Y20+'Физическое развитие'!#REF!+'Физическое развитие'!#REF!+'Физическое развитие'!D19+'Физическое развитие'!E19+'Физическое развитие'!F19+'Физическое развитие'!H19+'Физическое развитие'!I19+'Физическое развитие'!J19+'Физическое развитие'!L19+'Физическое развитие'!M19+'Физическое развитие'!#REF!+'Физическое развитие'!#REF!+'Физическое развитие'!#REF!+'Физическое развитие'!N19+'Физическое развитие'!O19+'Физическое развитие'!P19+'Физическое развитие'!Q19)/18))))))))))))))))))</f>
        <v/>
      </c>
      <c r="CS18" s="82" t="str">
        <f>'Целевые ориентиры'!BW19</f>
        <v/>
      </c>
      <c r="CT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8" s="82" t="str">
        <f>IF('Социально-коммуникативное разви'!M20="","",IF('Социально-коммуникативное разви'!M20=2,"сформирован",IF('Социально-коммуникативное разви'!M20=0,"не сформирован", "в стадии формирования")))</f>
        <v/>
      </c>
      <c r="CV18" s="82" t="str">
        <f>IF('Социально-коммуникативное разви'!N20="","",IF('Социально-коммуникативное разви'!N20=2,"сформирован",IF('Социально-коммуникативное разви'!N20=0,"не сформирован", "в стадии формирования")))</f>
        <v/>
      </c>
      <c r="CW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8" s="82" t="str">
        <f>IF('Социально-коммуникативное разви'!AI20="","",IF('Социально-коммуникативное разви'!AI20=2,"сформирован",IF('Социально-коммуникативное разви'!AI20=0,"не сформирован", "в стадии формирования")))</f>
        <v/>
      </c>
      <c r="CY18" s="82" t="str">
        <f>IF('Социально-коммуникативное разви'!AN20="","",IF('Социально-коммуникативное разви'!AN20=2,"сформирован",IF('Социально-коммуникативное разви'!AN20=0,"не сформирован", "в стадии формирования")))</f>
        <v/>
      </c>
      <c r="CZ18" s="82" t="str">
        <f>IF('Социально-коммуникативное разви'!AO20="","",IF('Социально-коммуникативное разви'!AO20=2,"сформирован",IF('Социально-коммуникативное разви'!AO20=0,"не сформирован", "в стадии формирования")))</f>
        <v/>
      </c>
      <c r="DA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8" s="82" t="str">
        <f>IF('Социально-коммуникативное разви'!AP20="","",IF('Социально-коммуникативное разви'!AP20=2,"сформирован",IF('Социально-коммуникативное разви'!AP20=0,"не сформирован", "в стадии формирования")))</f>
        <v/>
      </c>
      <c r="DC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8" s="82" t="str">
        <f>IF('Социально-коммуникативное разви'!AQ20="","",IF('Социально-коммуникативное разви'!AQ20=2,"сформирован",IF('Социально-коммуникативное разви'!AQ20=0,"не сформирован", "в стадии формирования")))</f>
        <v/>
      </c>
      <c r="DE18" s="82" t="str">
        <f>IF('Социально-коммуникативное разви'!AR20="","",IF('Социально-коммуникативное разви'!AR20=2,"сформирован",IF('Социально-коммуникативное разви'!AR20=0,"не сформирован", "в стадии формирования")))</f>
        <v/>
      </c>
      <c r="DF18" s="82" t="str">
        <f>IF('Социально-коммуникативное разви'!AS20="","",IF('Социально-коммуникативное разви'!AS20=2,"сформирован",IF('Социально-коммуникативное разви'!AS20=0,"не сформирован", "в стадии формирования")))</f>
        <v/>
      </c>
      <c r="DG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8" s="82" t="str">
        <f>IF('Социально-коммуникативное разви'!AT20="","",IF('Социально-коммуникативное разви'!AT20=2,"сформирован",IF('Социально-коммуникативное разви'!AT20=0,"не сформирован", "в стадии формирования")))</f>
        <v/>
      </c>
      <c r="DI18" s="82" t="str">
        <f>IF('Социально-коммуникативное разви'!AV20="","",IF('Социально-коммуникативное разви'!AV20=2,"сформирован",IF('Социально-коммуникативное разви'!AV20=0,"не сформирован", "в стадии формирования")))</f>
        <v/>
      </c>
      <c r="DJ18" s="82" t="str">
        <f>IF('Социально-коммуникативное разви'!AW20="","",IF('Социально-коммуникативное разви'!AW20=2,"сформирован",IF('Социально-коммуникативное разви'!AW20=0,"не сформирован", "в стадии формирования")))</f>
        <v/>
      </c>
      <c r="DK18" s="82" t="str">
        <f>IF('Социально-коммуникативное разви'!AX20="","",IF('Социально-коммуникативное разви'!AX20=2,"сформирован",IF('Социально-коммуникативное разви'!AX20=0,"не сформирован", "в стадии формирования")))</f>
        <v/>
      </c>
      <c r="DL18" s="82" t="str">
        <f>IF('Социально-коммуникативное разви'!AY20="","",IF('Социально-коммуникативное разви'!AY20=2,"сформирован",IF('Социально-коммуникативное разви'!AY20=0,"не сформирован", "в стадии формирования")))</f>
        <v/>
      </c>
      <c r="DM18" s="82" t="str">
        <f>IF('Физическое развитие'!K19="","",IF('Физическое развитие'!K19=2,"сформирован",IF('Физическое развитие'!K19=0,"не сформирован", "в стадии формирования")))</f>
        <v/>
      </c>
      <c r="DN18" s="82" t="e">
        <f>IF('Физическое развитие'!#REF!="","",IF('Физическое развитие'!#REF!=2,"сформирован",IF('Физическое развитие'!#REF!=0,"не сформирован", "в стадии формирования")))</f>
        <v>#REF!</v>
      </c>
      <c r="DO18" s="214" t="e">
        <f>IF('Социально-коммуникативное разви'!#REF!="","",IF('Социально-коммуникативное разви'!M20="","",IF('Социально-коммуникативное разви'!N20="","",IF('Социально-коммуникативное разви'!#REF!="","",IF('Социально-коммуникативное разви'!AI20="","",IF('Социально-коммуникативное разви'!AN20="","",IF('Социально-коммуникативное разви'!AO20="","",IF('Социально-коммуникативное разви'!#REF!="","",IF('Социально-коммуникативное разви'!AP20="","",IF('Социально-коммуникативное разви'!#REF!="","",IF('Социально-коммуникативное разви'!AQ20="","",IF('Социально-коммуникативное разви'!AR20="","",IF('Социально-коммуникативное разви'!AS20="","",IF('Социально-коммуникативное разви'!#REF!="","",IF('Социально-коммуникативное разви'!AT20="","",IF('Социально-коммуникативное разви'!AV20="","",IF('Социально-коммуникативное разви'!AW20="","",IF('Социально-коммуникативное разви'!AX20="","",IF('Социально-коммуникативное разви'!AY20="","",IF('Физическое развитие'!K19="","",IF('Физическое развитие'!#REF!="","",('Социально-коммуникативное разви'!#REF!+'Социально-коммуникативное разви'!M20+'Социально-коммуникативное разви'!N20+'Социально-коммуникативное разви'!#REF!+'Социально-коммуникативное разви'!AI20+'Социально-коммуникативное разви'!AN20+'Социально-коммуникативное разви'!AO20+'Социально-коммуникативное разви'!#REF!+'Социально-коммуникативное разви'!AP20+'Социально-коммуникативное разви'!#REF!+'Социально-коммуникативное разви'!AQ20+'Социально-коммуникативное разви'!AR20+'Социально-коммуникативное разви'!AS20+'Социально-коммуникативное разви'!#REF!+'Социально-коммуникативное разви'!AT20+'Социально-коммуникативное разви'!AV20+'Социально-коммуникативное разви'!AW20+'Социально-коммуникативное разви'!AX20+'Социально-коммуникативное разви'!AY20+'Физическое развитие'!K19+'Физическое развитие'!#REF!)/21)))))))))))))))))))))</f>
        <v>#REF!</v>
      </c>
      <c r="DP18" s="82" t="str">
        <f>'Целевые ориентиры'!CN19</f>
        <v/>
      </c>
      <c r="DQ18" s="82" t="str">
        <f>IF('Социально-коммуникативное разви'!D20="","",IF('Социально-коммуникативное разви'!D20=2,"сформирован",IF('Социально-коммуникативное разви'!D20=0,"не сформирован", "в стадии формирования")))</f>
        <v/>
      </c>
      <c r="DR18" s="82" t="str">
        <f>IF('Социально-коммуникативное разви'!E20="","",IF('Социально-коммуникативное разви'!E20=2,"сформирован",IF('Социально-коммуникативное разви'!E20=0,"не сформирован", "в стадии формирования")))</f>
        <v/>
      </c>
      <c r="DS18" s="82" t="str">
        <f>IF('Социально-коммуникативное разви'!F20="","",IF('Социально-коммуникативное разви'!F20=2,"сформирован",IF('Социально-коммуникативное разви'!F20=0,"не сформирован", "в стадии формирования")))</f>
        <v/>
      </c>
      <c r="DT18" s="82" t="str">
        <f>IF('Социально-коммуникативное разви'!G20="","",IF('Социально-коммуникативное разви'!G20=2,"сформирован",IF('Социально-коммуникативное разви'!G20=0,"не сформирован", "в стадии формирования")))</f>
        <v/>
      </c>
      <c r="DU18" s="82" t="str">
        <f>IF('Социально-коммуникативное разви'!Q20="","",IF('Социально-коммуникативное разви'!Q20=2,"сформирован",IF('Социально-коммуникативное разви'!Q20=0,"не сформирован", "в стадии формирования")))</f>
        <v/>
      </c>
      <c r="DV18" s="82" t="str">
        <f>IF('Социально-коммуникативное разви'!R20="","",IF('Социально-коммуникативное разви'!R20=2,"сформирован",IF('Социально-коммуникативное разви'!R20=0,"не сформирован", "в стадии формирования")))</f>
        <v/>
      </c>
      <c r="DW18" s="82" t="str">
        <f>IF('Социально-коммуникативное разви'!S20="","",IF('Социально-коммуникативное разви'!S20=2,"сформирован",IF('Социально-коммуникативное разви'!S20=0,"не сформирован", "в стадии формирования")))</f>
        <v/>
      </c>
      <c r="DX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8" s="82" t="str">
        <f>IF('Социально-коммуникативное разви'!T20="","",IF('Социально-коммуникативное разви'!T20=2,"сформирован",IF('Социально-коммуникативное разви'!T20=0,"не сформирован", "в стадии формирования")))</f>
        <v/>
      </c>
      <c r="EB18" s="82" t="str">
        <f>IF('Социально-коммуникативное разви'!Y20="","",IF('Социально-коммуникативное разви'!Y20=2,"сформирован",IF('Социально-коммуникативное разви'!Y20=0,"не сформирован", "в стадии формирования")))</f>
        <v/>
      </c>
      <c r="EC18" s="82" t="str">
        <f>IF('Социально-коммуникативное разви'!Z20="","",IF('Социально-коммуникативное разви'!Z20=2,"сформирован",IF('Социально-коммуникативное разви'!Z20=0,"не сформирован", "в стадии формирования")))</f>
        <v/>
      </c>
      <c r="ED18" s="82" t="str">
        <f>IF('Социально-коммуникативное разви'!AU20="","",IF('Социально-коммуникативное разви'!AU20=2,"сформирован",IF('Социально-коммуникативное разви'!AU20=0,"не сформирован", "в стадии формирования")))</f>
        <v/>
      </c>
      <c r="EE1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8" s="82" t="str">
        <f>IF('Социально-коммуникативное разви'!AZ20="","",IF('Социально-коммуникативное разви'!AZ20=2,"сформирован",IF('Социально-коммуникативное разви'!AZ20=0,"не сформирован", "в стадии формирования")))</f>
        <v/>
      </c>
      <c r="EG18" s="82" t="str">
        <f>IF('Социально-коммуникативное разви'!BA20="","",IF('Социально-коммуникативное разви'!BA20=2,"сформирован",IF('Социально-коммуникативное разви'!BA20=0,"не сформирован", "в стадии формирования")))</f>
        <v/>
      </c>
      <c r="EH18" s="82" t="str">
        <f>IF('Социально-коммуникативное разви'!BB20="","",IF('Социально-коммуникативное разви'!BB20=2,"сформирован",IF('Социально-коммуникативное разви'!BB20=0,"не сформирован", "в стадии формирования")))</f>
        <v/>
      </c>
      <c r="EI18" s="82" t="str">
        <f>IF('Познавательное развитие'!G20="","",IF('Познавательное развитие'!G20=2,"сформирован",IF('Познавательное развитие'!G20=0,"не сформирован", "в стадии формирования")))</f>
        <v/>
      </c>
      <c r="EJ18" s="82" t="e">
        <f>IF('Познавательное развитие'!#REF!="","",IF('Познавательное развитие'!#REF!=2,"сформирован",IF('Познавательное развитие'!#REF!=0,"не сформирован", "в стадии формирования")))</f>
        <v>#REF!</v>
      </c>
      <c r="EK18" s="82" t="str">
        <f>IF('Познавательное развитие'!H20="","",IF('Познавательное развитие'!H20=2,"сформирован",IF('Познавательное развитие'!H20=0,"не сформирован", "в стадии формирования")))</f>
        <v/>
      </c>
      <c r="EL18" s="82" t="e">
        <f>IF('Познавательное развитие'!#REF!="","",IF('Познавательное развитие'!#REF!=2,"сформирован",IF('Познавательное развитие'!#REF!=0,"не сформирован", "в стадии формирования")))</f>
        <v>#REF!</v>
      </c>
      <c r="EM18" s="82" t="str">
        <f>IF('Познавательное развитие'!T20="","",IF('Познавательное развитие'!T20=2,"сформирован",IF('Познавательное развитие'!T20=0,"не сформирован", "в стадии формирования")))</f>
        <v/>
      </c>
      <c r="EN18" s="82" t="e">
        <f>IF('Познавательное развитие'!#REF!="","",IF('Познавательное развитие'!#REF!=2,"сформирован",IF('Познавательное развитие'!#REF!=0,"не сформирован", "в стадии формирования")))</f>
        <v>#REF!</v>
      </c>
      <c r="EO18" s="82" t="str">
        <f>IF('Познавательное развитие'!U20="","",IF('Познавательное развитие'!U20=2,"сформирован",IF('Познавательное развитие'!U20=0,"не сформирован", "в стадии формирования")))</f>
        <v/>
      </c>
      <c r="EP18" s="82" t="str">
        <f>IF('Познавательное развитие'!W20="","",IF('Познавательное развитие'!W20=2,"сформирован",IF('Познавательное развитие'!W20=0,"не сформирован", "в стадии формирования")))</f>
        <v/>
      </c>
      <c r="EQ18" s="82" t="str">
        <f>IF('Познавательное развитие'!X20="","",IF('Познавательное развитие'!X20=2,"сформирован",IF('Познавательное развитие'!X20=0,"не сформирован", "в стадии формирования")))</f>
        <v/>
      </c>
      <c r="ER18" s="82" t="str">
        <f>IF('Познавательное развитие'!AB20="","",IF('Познавательное развитие'!AB20=2,"сформирован",IF('Познавательное развитие'!AB20=0,"не сформирован", "в стадии формирования")))</f>
        <v/>
      </c>
      <c r="ES18" s="82" t="str">
        <f>IF('Познавательное развитие'!AC20="","",IF('Познавательное развитие'!AC20=2,"сформирован",IF('Познавательное развитие'!AC20=0,"не сформирован", "в стадии формирования")))</f>
        <v/>
      </c>
      <c r="ET18" s="82" t="str">
        <f>IF('Познавательное развитие'!AD20="","",IF('Познавательное развитие'!AD20=2,"сформирован",IF('Познавательное развитие'!AD20=0,"не сформирован", "в стадии формирования")))</f>
        <v/>
      </c>
      <c r="EU18" s="82" t="str">
        <f>IF('Познавательное развитие'!AE20="","",IF('Познавательное развитие'!AE20=2,"сформирован",IF('Познавательное развитие'!AE20=0,"не сформирован", "в стадии формирования")))</f>
        <v/>
      </c>
      <c r="EV18" s="82" t="str">
        <f>IF('Познавательное развитие'!AF20="","",IF('Познавательное развитие'!AF20=2,"сформирован",IF('Познавательное развитие'!AF20=0,"не сформирован", "в стадии формирования")))</f>
        <v/>
      </c>
      <c r="EW18" s="82" t="e">
        <f>IF('Познавательное развитие'!#REF!="","",IF('Познавательное развитие'!#REF!=2,"сформирован",IF('Познавательное развитие'!#REF!=0,"не сформирован", "в стадии формирования")))</f>
        <v>#REF!</v>
      </c>
      <c r="EX18" s="82" t="str">
        <f>IF('Познавательное развитие'!AG20="","",IF('Познавательное развитие'!AG20=2,"сформирован",IF('Познавательное развитие'!AG20=0,"не сформирован", "в стадии формирования")))</f>
        <v/>
      </c>
      <c r="EY18" s="82" t="str">
        <f>IF('Познавательное развитие'!AH20="","",IF('Познавательное развитие'!AH20=2,"сформирован",IF('Познавательное развитие'!AH20=0,"не сформирован", "в стадии формирования")))</f>
        <v/>
      </c>
      <c r="EZ18" s="82" t="e">
        <f>IF('Познавательное развитие'!#REF!="","",IF('Познавательное развитие'!#REF!=2,"сформирован",IF('Познавательное развитие'!#REF!=0,"не сформирован", "в стадии формирования")))</f>
        <v>#REF!</v>
      </c>
      <c r="FA18" s="82" t="str">
        <f>IF('Познавательное развитие'!AI20="","",IF('Познавательное развитие'!AI20=2,"сформирован",IF('Познавательное развитие'!AI20=0,"не сформирован", "в стадии формирования")))</f>
        <v/>
      </c>
      <c r="FB18" s="82" t="str">
        <f>IF('Познавательное развитие'!AJ20="","",IF('Познавательное развитие'!AJ20=2,"сформирован",IF('Познавательное развитие'!AJ20=0,"не сформирован", "в стадии формирования")))</f>
        <v/>
      </c>
      <c r="FC18" s="82" t="str">
        <f>IF('Познавательное развитие'!AK20="","",IF('Познавательное развитие'!AK20=2,"сформирован",IF('Познавательное развитие'!AK20=0,"не сформирован", "в стадии формирования")))</f>
        <v/>
      </c>
      <c r="FD18" s="82" t="str">
        <f>IF('Познавательное развитие'!AL20="","",IF('Познавательное развитие'!AL20=2,"сформирован",IF('Познавательное развитие'!AL20=0,"не сформирован", "в стадии формирования")))</f>
        <v/>
      </c>
      <c r="FE18" s="82" t="str">
        <f>IF('Речевое развитие'!Q19="","",IF('Речевое развитие'!Q19=2,"сформирован",IF('Речевое развитие'!Q19=0,"не сформирован", "в стадии формирования")))</f>
        <v/>
      </c>
      <c r="FF18" s="82" t="str">
        <f>IF('Речевое развитие'!R19="","",IF('Речевое развитие'!R19=2,"сформирован",IF('Речевое развитие'!R19=0,"не сформирован", "в стадии формирования")))</f>
        <v/>
      </c>
      <c r="FG18" s="82" t="str">
        <f>IF('Речевое развитие'!S19="","",IF('Речевое развитие'!S19=2,"сформирован",IF('Речевое развитие'!S19=0,"не сформирован", "в стадии формирования")))</f>
        <v/>
      </c>
      <c r="FH18" s="82" t="str">
        <f>IF('Речевое развитие'!T19="","",IF('Речевое развитие'!T19=2,"сформирован",IF('Речевое развитие'!T19=0,"не сформирован", "в стадии формирования")))</f>
        <v/>
      </c>
      <c r="FI18" s="82" t="str">
        <f>IF('Речевое развитие'!U19="","",IF('Речевое развитие'!U19=2,"сформирован",IF('Речевое развитие'!U19=0,"не сформирован", "в стадии формирования")))</f>
        <v/>
      </c>
      <c r="FJ18" s="82" t="e">
        <f>IF('Речевое развитие'!#REF!="","",IF('Речевое развитие'!#REF!=2,"сформирован",IF('Речевое развитие'!#REF!=0,"не сформирован", "в стадии формирования")))</f>
        <v>#REF!</v>
      </c>
      <c r="FK18" s="82" t="str">
        <f>IF('Художественно-эстетическое разв'!S20="","",IF('Художественно-эстетическое разв'!S20=2,"сформирован",IF('Художественно-эстетическое разв'!S20=0,"не сформирован", "в стадии формирования")))</f>
        <v/>
      </c>
      <c r="FL18" s="82" t="str">
        <f>IF('Художественно-эстетическое разв'!T20="","",IF('Художественно-эстетическое разв'!T20=2,"сформирован",IF('Художественно-эстетическое разв'!T20=0,"не сформирован", "в стадии формирования")))</f>
        <v/>
      </c>
      <c r="FM1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8" s="82" t="str">
        <f>IF('Физическое развитие'!T19="","",IF('Физическое развитие'!T19=2,"сформирован",IF('Физическое развитие'!T19=0,"не сформирован", "в стадии формирования")))</f>
        <v/>
      </c>
      <c r="FO18" s="82" t="str">
        <f>IF('Физическое развитие'!U19="","",IF('Физическое развитие'!U19=2,"сформирован",IF('Физическое развитие'!U19=0,"не сформирован", "в стадии формирования")))</f>
        <v/>
      </c>
      <c r="FP18" s="82" t="str">
        <f>IF('Физическое развитие'!V19="","",IF('Физическое развитие'!V19=2,"сформирован",IF('Физическое развитие'!V19=0,"не сформирован", "в стадии формирования")))</f>
        <v/>
      </c>
      <c r="FQ18" s="82" t="e">
        <f>IF('Физическое развитие'!#REF!="","",IF('Физическое развитие'!#REF!=2,"сформирован",IF('Физическое развитие'!#REF!=0,"не сформирован", "в стадии формирования")))</f>
        <v>#REF!</v>
      </c>
      <c r="FR18" s="214" t="str">
        <f>IF('Социально-коммуникативное разви'!D20="","",IF('Социально-коммуникативное разви'!E20="","",IF('Социально-коммуникативное разви'!F20="","",IF('Социально-коммуникативное разви'!G20="","",IF('Социально-коммуникативное разви'!Q20="","",IF('Социально-коммуникативное разви'!R20="","",IF('Социально-коммуникативное разви'!S20="","",IF('Социально-коммуникативное разви'!#REF!="","",IF('Социально-коммуникативное разви'!#REF!="","",IF('Социально-коммуникативное разви'!#REF!="","",IF('Социально-коммуникативное разви'!T20="","",IF('Социально-коммуникативное разви'!Y20="","",IF('Социально-коммуникативное разви'!Z20="","",IF('Социально-коммуникативное разви'!AU20="","",IF('Социально-коммуникативное разви'!#REF!="","",IF('Социально-коммуникативное разви'!AZ20="","",IF('Социально-коммуникативное разви'!BA20="","",IF('Социально-коммуникативное разви'!BB20="","",IF('Познавательное развитие'!G20="","",IF('Познавательное развитие'!#REF!="","",IF('Познавательное развитие'!H20="","",IF('Познавательное развитие'!#REF!="","",IF('Познавательное развитие'!T20="","",IF('Познавательное развитие'!#REF!="","",IF('Познавательное развитие'!U20="","",IF('Познавательное развитие'!W20="","",IF('Познавательное развитие'!X20="","",IF('Познавательное развитие'!AB20="","",IF('Познавательное развитие'!AC20="","",IF('Познавательное развитие'!AD20="","",IF('Познавательное развитие'!AE20="","",IF('Познавательное развитие'!AF20="","",IF('Познавательное развитие'!#REF!="","",IF('Познавательное развитие'!AG20="","",IF('Познавательное развитие'!AH20="","",IF('Познавательное развитие'!#REF!="","",IF('Познавательное развитие'!AI20="","",IF('Познавательное развитие'!AJ20="","",IF('Познавательное развитие'!AK20="","",IF('Познавательное развитие'!AL20="","",IF('Речевое развитие'!Q19="","",IF('Речевое развитие'!R19="","",IF('Речевое развитие'!S19="","",IF('Речевое развитие'!T19="","",IF('Речевое развитие'!U19="","",IF('Речевое развитие'!#REF!="","",IF('Художественно-эстетическое разв'!S20="","",IF('Художественно-эстетическое разв'!T20="","",IF('Художественно-эстетическое разв'!#REF!="","",IF('Физическое развитие'!T19="","",IF('Физическое развитие'!U19="","",IF('Физическое развитие'!V19="","",IF('Физическое развитие'!#REF!="","",('Социально-коммуникативное разви'!D20+'Социально-коммуникативное разви'!E20+'Социально-коммуникативное разви'!F20+'Социально-коммуникативное разви'!G20+'Социально-коммуникативное разви'!Q20+'Социально-коммуникативное разви'!R20+'Социально-коммуникативное разви'!S20+'Социально-коммуникативное разви'!#REF!+'Социально-коммуникативное разви'!#REF!+'Социально-коммуникативное разви'!#REF!+'Социально-коммуникативное разви'!T20+'Социально-коммуникативное разви'!Y20+'Социально-коммуникативное разви'!Z20+'Социально-коммуникативное разви'!AU20+'Социально-коммуникативное разви'!#REF!+'Социально-коммуникативное разви'!AZ20+'Социально-коммуникативное разви'!BA20+'Социально-коммуникативное разви'!BB20+'Познавательное развитие'!G20+'Познавательное развитие'!#REF!+'Познавательное развитие'!H20+'Познавательное развитие'!#REF!+'Познавательное развитие'!T20+'Познавательное развитие'!#REF!+'Познавательное развитие'!U20+'Познавательное развитие'!W20+'Познавательное развитие'!X20+'Познавательное развитие'!AB20+'Познавательное развитие'!AC20+'Познавательное развитие'!AD20+'Познавательное развитие'!AE20+'Познавательное развитие'!AF20+'Познавательное развитие'!#REF!+'Познавательное развитие'!AG20+'Познавательное развитие'!AH20+'Познавательное развитие'!#REF!+'Познавательное развитие'!AI20+'Познавательное развитие'!AJ20+'Познавательное развитие'!AK20+'Познавательное развитие'!AL20+'Речевое развитие'!Q19+'Речевое развитие'!R19+'Речевое развитие'!S19+'Речевое развитие'!T19+'Речевое развитие'!U19+'Речевое развитие'!#REF!+'Художественно-эстетическое разв'!S20+'Художественно-эстетическое разв'!T20+'Художественно-эстетическое разв'!#REF!+'Физическое развитие'!T19+'Физическое развитие'!U19+'Физическое развитие'!V19+'Физическое развитие'!#REF!)/53)))))))))))))))))))))))))))))))))))))))))))))))))))))</f>
        <v/>
      </c>
      <c r="FS18" s="82" t="str">
        <f>'Целевые ориентиры'!EC19</f>
        <v/>
      </c>
    </row>
    <row r="19" spans="1:175" x14ac:dyDescent="0.25">
      <c r="A19" s="82">
        <f>список!A18</f>
        <v>17</v>
      </c>
      <c r="B19" s="82" t="str">
        <f>IF(список!B18="","",список!B18)</f>
        <v/>
      </c>
      <c r="C19" s="82">
        <f>список!C18</f>
        <v>0</v>
      </c>
      <c r="D19" s="82" t="str">
        <f>IF('Социально-коммуникативное разви'!AA21="","",IF('Социально-коммуникативное разви'!AA21=2,"сформирован",IF('Социально-коммуникативное разви'!AA21=0,"не сформирован", "в стадии формирования")))</f>
        <v/>
      </c>
      <c r="E19" s="82" t="str">
        <f>IF('Социально-коммуникативное разви'!AF21="","",IF('Социально-коммуникативное разви'!AF21=2,"сформирован",IF('Социально-коммуникативное разви'!AF21=0,"не сформирован", "в стадии формирования")))</f>
        <v/>
      </c>
      <c r="F19" s="82" t="str">
        <f>IF('Социально-коммуникативное разви'!AG21="","",IF('Социально-коммуникативное разви'!AG21=2,"сформирован",IF('Социально-коммуникативное разви'!AG21=0,"не сформирован", "в стадии формирования")))</f>
        <v/>
      </c>
      <c r="G19" s="82" t="str">
        <f>IF('Социально-коммуникативное разви'!AH21="","",IF('Социально-коммуникативное разви'!AH21=2,"сформирован",IF('Социально-коммуникативное разви'!AH21=0,"не сформирован", "в стадии формирования")))</f>
        <v/>
      </c>
      <c r="H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9" s="82" t="str">
        <f>IF('Социально-коммуникативное разви'!AJ21="","",IF('Социально-коммуникативное разви'!AJ21=2,"сформирован",IF('Социально-коммуникативное разви'!AJ21=0,"не сформирован", "в стадии формирования")))</f>
        <v/>
      </c>
      <c r="K19" s="82" t="str">
        <f>IF('Социально-коммуникативное разви'!AK21="","",IF('Социально-коммуникативное разви'!AK21=2,"сформирован",IF('Социально-коммуникативное разви'!AK21=0,"не сформирован", "в стадии формирования")))</f>
        <v/>
      </c>
      <c r="L19" s="82" t="e">
        <f>IF('Познавательное развитие'!#REF!="","",IF('Познавательное развитие'!#REF!=2,"сформирован",IF('Познавательное развитие'!#REF!=0,"не сформирован", "в стадии формирования")))</f>
        <v>#REF!</v>
      </c>
      <c r="M19" s="82" t="str">
        <f>IF('Познавательное развитие'!D21="","",IF('Познавательное развитие'!D21=2,"сформирован",IF('Познавательное развитие'!D21=0,"не сформирован", "в стадии формирования")))</f>
        <v/>
      </c>
      <c r="N19" s="82" t="e">
        <f>IF('Познавательное развитие'!#REF!="","",IF('Познавательное развитие'!#REF!=2,"сформирован",IF('Познавательное развитие'!#REF!=0,"не сформирован", "в стадии формирования")))</f>
        <v>#REF!</v>
      </c>
      <c r="O19" s="82" t="str">
        <f>IF('Познавательное развитие'!I21="","",IF('Познавательное развитие'!I21=2,"сформирован",IF('Познавательное развитие'!I21=0,"не сформирован", "в стадии формирования")))</f>
        <v/>
      </c>
      <c r="P19" s="82" t="str">
        <f>IF('Познавательное развитие'!M21="","",IF('Познавательное развитие'!M21=2,"сформирован",IF('Познавательное развитие'!M21=0,"не сформирован", "в стадии формирования")))</f>
        <v/>
      </c>
      <c r="Q19" s="82" t="str">
        <f>IF('Познавательное развитие'!N21="","",IF('Познавательное развитие'!N21=2,"сформирован",IF('Познавательное развитие'!N21=0,"не сформирован", "в стадии формирования")))</f>
        <v/>
      </c>
      <c r="R19" s="82" t="str">
        <f>IF('Познавательное развитие'!O21="","",IF('Познавательное развитие'!O21=2,"сформирован",IF('Познавательное развитие'!O21=0,"не сформирован", "в стадии формирования")))</f>
        <v/>
      </c>
      <c r="S19" s="82" t="str">
        <f>IF('Познавательное развитие'!P21="","",IF('Познавательное развитие'!P21=2,"сформирован",IF('Познавательное развитие'!P21=0,"не сформирован", "в стадии формирования")))</f>
        <v/>
      </c>
      <c r="T19" s="82" t="str">
        <f>IF('Познавательное развитие'!Q21="","",IF('Познавательное развитие'!Q21=2,"сформирован",IF('Познавательное развитие'!Q21=0,"не сформирован", "в стадии формирования")))</f>
        <v/>
      </c>
      <c r="U19" s="82" t="str">
        <f>IF('Познавательное развитие'!Y21="","",IF('Познавательное развитие'!Y21=2,"сформирован",IF('Познавательное развитие'!Y21=0,"не сформирован", "в стадии формирования")))</f>
        <v/>
      </c>
      <c r="V19" s="82" t="str">
        <f>IF('Художественно-эстетическое разв'!D21="","",IF('Художественно-эстетическое разв'!D21=2,"сформирован",IF('Художественно-эстетическое разв'!D21=0,"не сформирован", "в стадии формирования")))</f>
        <v/>
      </c>
      <c r="W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19" s="82" t="str">
        <f>IF('Художественно-эстетическое разв'!G21="","",IF('Художественно-эстетическое разв'!G21=2,"сформирован",IF('Художественно-эстетическое разв'!G21=0,"не сформирован", "в стадии формирования")))</f>
        <v/>
      </c>
      <c r="Y19" s="82" t="str">
        <f>IF('Художественно-эстетическое разв'!H21="","",IF('Художественно-эстетическое разв'!H21=2,"сформирован",IF('Художественно-эстетическое разв'!H21=0,"не сформирован", "в стадии формирования")))</f>
        <v/>
      </c>
      <c r="Z19" s="82" t="str">
        <f>IF('Художественно-эстетическое разв'!I21="","",IF('Художественно-эстетическое разв'!I21=2,"сформирован",IF('Художественно-эстетическое разв'!I21=0,"не сформирован", "в стадии формирования")))</f>
        <v/>
      </c>
      <c r="AA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C19" s="82" t="str">
        <f>IF('Художественно-эстетическое разв'!M21="","",IF('Художественно-эстетическое разв'!M21=2,"сформирован",IF('Художественно-эстетическое разв'!M21=0,"не сформирован", "в стадии формирования")))</f>
        <v/>
      </c>
      <c r="AD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19" s="82" t="str">
        <f>IF('Художественно-эстетическое разв'!U21="","",IF('Художественно-эстетическое разв'!U21=2,"сформирован",IF('Художественно-эстетическое разв'!U21=0,"не сформирован", "в стадии формирования")))</f>
        <v/>
      </c>
      <c r="AG19" s="82" t="str">
        <f>IF('Физическое развитие'!W20="","",IF('Физическое развитие'!W20=2,"сформирован",IF('Физическое развитие'!W20=0,"не сформирован", "в стадии формирования")))</f>
        <v/>
      </c>
      <c r="AH19" s="214" t="str">
        <f>IF('Социально-коммуникативное разви'!AA21="","",IF('Социально-коммуникативное разви'!AF21="","",IF('Социально-коммуникативное разви'!AG21="","",IF('Социально-коммуникативное разви'!AH21="","",IF('Социально-коммуникативное разви'!#REF!="","",IF('Социально-коммуникативное разви'!#REF!="","",IF('Социально-коммуникативное разви'!AJ21="","",IF('Социально-коммуникативное разви'!AK21="","",IF('Познавательное развитие'!#REF!="","",IF('Познавательное развитие'!D21="","",IF('Познавательное развитие'!#REF!="","",IF('Познавательное развитие'!I21="","",IF('Познавательное развитие'!M21="","",IF('Познавательное развитие'!N21="","",IF('Познавательное развитие'!O21="","",IF('Познавательное развитие'!P21="","",IF('Познавательное развитие'!Q21="","",IF('Познавательное развитие'!Y21="","",IF('Художественно-эстетическое разв'!D21="","",IF('Художественно-эстетическое разв'!#REF!="","",IF('Художественно-эстетическое разв'!G21="","",IF('Художественно-эстетическое разв'!H21="","",IF('Художественно-эстетическое разв'!I21="","",IF('Художественно-эстетическое разв'!#REF!="","",IF('Художественно-эстетическое разв'!#REF!="","",IF('Художественно-эстетическое разв'!M21="","",IF('Художественно-эстетическое разв'!#REF!="","",IF('Художественно-эстетическое разв'!#REF!="","",IF('Художественно-эстетическое разв'!U21="","",IF('Физическое развитие'!#REF!="","",('Социально-коммуникативное разви'!AA21+'Социально-коммуникативное разви'!AF21+'Социально-коммуникативное разви'!AG21+'Социально-коммуникативное разви'!AH21+'Социально-коммуникативное разви'!#REF!+'Социально-коммуникативное разви'!#REF!+'Социально-коммуникативное разви'!AJ21+'Социально-коммуникативное разви'!AK21+'Познавательное развитие'!#REF!+'Познавательное развитие'!D21+'Познавательное развитие'!#REF!+'Познавательное развитие'!I21+'Познавательное развитие'!M21+'Познавательное развитие'!N21+'Познавательное развитие'!O21+'Познавательное развитие'!P21+'Познавательное развитие'!Q21+'Познавательное развитие'!Y21+'Художественно-эстетическое разв'!D21+'Художественно-эстетическое разв'!#REF!+'Художественно-эстетическое разв'!G21+'Художественно-эстетическое разв'!H21+'Художественно-эстетическое разв'!I21+'Художественно-эстетическое разв'!#REF!+'Художественно-эстетическое разв'!#REF!+'Художественно-эстетическое разв'!M21+'Художественно-эстетическое разв'!#REF!+'Художественно-эстетическое разв'!#REF!+'Художественно-эстетическое разв'!U21+'Физическое развитие'!#REF!)/30))))))))))))))))))))))))))))))</f>
        <v/>
      </c>
      <c r="AI19" s="82" t="str">
        <f>'Целевые ориентиры'!AA20</f>
        <v/>
      </c>
      <c r="AJ19" s="82" t="str">
        <f>IF('Социально-коммуникативное разви'!G21="","",IF('Социально-коммуникативное разви'!G21=2,"сформирован",IF('Социально-коммуникативное разви'!G21=0,"не сформирован", "в стадии формирования")))</f>
        <v/>
      </c>
      <c r="AK19" s="82" t="str">
        <f>IF('Социально-коммуникативное разви'!H21="","",IF('Социально-коммуникативное разви'!H21=2,"сформирован",IF('Социально-коммуникативное разви'!H21=0,"не сформирован", "в стадии формирования")))</f>
        <v/>
      </c>
      <c r="AL19" s="82" t="str">
        <f>IF('Социально-коммуникативное разви'!I21="","",IF('Социально-коммуникативное разви'!I21=2,"сформирован",IF('Социально-коммуникативное разви'!I21=0,"не сформирован", "в стадии формирования")))</f>
        <v/>
      </c>
      <c r="AM19" s="82" t="str">
        <f>IF('Социально-коммуникативное разви'!J21="","",IF('Социально-коммуникативное разви'!J21=2,"сформирован",IF('Социально-коммуникативное разви'!J21=0,"не сформирован", "в стадии формирования")))</f>
        <v/>
      </c>
      <c r="AN19" s="82" t="str">
        <f>IF('Социально-коммуникативное разви'!K21="","",IF('Социально-коммуникативное разви'!K21=2,"сформирован",IF('Социально-коммуникативное разви'!K21=0,"не сформирован", "в стадии формирования")))</f>
        <v/>
      </c>
      <c r="AO19" s="82" t="str">
        <f>IF('Социально-коммуникативное разви'!L21="","",IF('Социально-коммуникативное разви'!L21=2,"сформирован",IF('Социально-коммуникативное разви'!L21=0,"не сформирован", "в стадии формирования")))</f>
        <v/>
      </c>
      <c r="AP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19" s="82" t="str">
        <f>IF('Социально-коммуникативное разви'!X21="","",IF('Социально-коммуникативное разви'!X21=2,"сформирован",IF('Социально-коммуникативное разви'!X21=0,"не сформирован", "в стадии формирования")))</f>
        <v/>
      </c>
      <c r="AR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19" s="82" t="e">
        <f>IF('Познавательное развитие'!#REF!="","",IF('Познавательное развитие'!#REF!=2,"сформирован",IF('Познавательное развитие'!#REF!=0,"не сформирован", "в стадии формирования")))</f>
        <v>#REF!</v>
      </c>
      <c r="AT19" s="82" t="str">
        <f>IF('Познавательное развитие'!V21="","",IF('Познавательное развитие'!V21=2,"сформирован",IF('Познавательное развитие'!V21=0,"не сформирован", "в стадии формирования")))</f>
        <v/>
      </c>
      <c r="AU19" s="82" t="str">
        <f>IF('Художественно-эстетическое разв'!Z21="","",IF('Художественно-эстетическое разв'!Z21=2,"сформирован",IF('Художественно-эстетическое разв'!Z21=0,"не сформирован", "в стадии формирования")))</f>
        <v/>
      </c>
      <c r="AV19" s="82" t="str">
        <f>IF('Художественно-эстетическое разв'!AE21="","",IF('Художественно-эстетическое разв'!AE21=2,"сформирован",IF('Художественно-эстетическое разв'!AE21=0,"не сформирован", "в стадии формирования")))</f>
        <v/>
      </c>
      <c r="AW19" s="82" t="e">
        <f>IF('Физическое развитие'!#REF!="","",IF('Физическое развитие'!#REF!=2,"сформирован",IF('Физическое развитие'!#REF!=0,"не сформирован", "в стадии формирования")))</f>
        <v>#REF!</v>
      </c>
      <c r="AX19" s="82" t="e">
        <f>IF('Физическое развитие'!#REF!="","",IF('Физическое развитие'!#REF!=2,"сформирован",IF('Физическое развитие'!#REF!=0,"не сформирован", "в стадии формирования")))</f>
        <v>#REF!</v>
      </c>
      <c r="AY19" s="214" t="str">
        <f>IF('Социально-коммуникативное разви'!G21="","",IF('Социально-коммуникативное разви'!H21="","",IF('Социально-коммуникативное разви'!I21="","",IF('Социально-коммуникативное разви'!J21="","",IF('Социально-коммуникативное разви'!K21="","",IF('Социально-коммуникативное разви'!L21="","",IF('Социально-коммуникативное разви'!#REF!="","",IF('Социально-коммуникативное разви'!X21="","",IF('Социально-коммуникативное разви'!#REF!="","",IF('Познавательное развитие'!#REF!="","",IF('Познавательное развитие'!V21="","",IF('Художественно-эстетическое разв'!Z21="","",IF('Художественно-эстетическое разв'!AE21="","",IF('Физическое развитие'!#REF!="","",IF('Физическое развитие'!#REF!="","",('Социально-коммуникативное разви'!G21+'Социально-коммуникативное разви'!H21+'Социально-коммуникативное разви'!I21+'Социально-коммуникативное разви'!J21+'Социально-коммуникативное разви'!K21+'Социально-коммуникативное разви'!L21+'Социально-коммуникативное разви'!#REF!+'Социально-коммуникативное разви'!X21+'Социально-коммуникативное разви'!#REF!+'Познавательное развитие'!#REF!+'Познавательное развитие'!V21+'Художественно-эстетическое разв'!Z21+'Художественно-эстетическое разв'!AE21+'Физическое развитие'!#REF!+'Физическое развитие'!#REF!)/15)))))))))))))))</f>
        <v/>
      </c>
      <c r="AZ19" s="82" t="str">
        <f>'Целевые ориентиры'!AM20</f>
        <v/>
      </c>
      <c r="BA19" s="82" t="str">
        <f>IF('Социально-коммуникативное разви'!U21="","",IF('Социально-коммуникативное разви'!U21=2,"сформирован",IF('Социально-коммуникативное разви'!U21=0,"не сформирован", "в стадии формирования")))</f>
        <v/>
      </c>
      <c r="BB19" s="82" t="str">
        <f>IF('Социально-коммуникативное разви'!V21="","",IF('Социально-коммуникативное разви'!V21=2,"сформирован",IF('Социально-коммуникативное разви'!V21=0,"не сформирован", "в стадии формирования")))</f>
        <v/>
      </c>
      <c r="BC19" s="82" t="str">
        <f>IF('Социально-коммуникативное разви'!W21="","",IF('Социально-коммуникативное разви'!W21=2,"сформирован",IF('Социально-коммуникативное разви'!W21=0,"не сформирован", "в стадии формирования")))</f>
        <v/>
      </c>
      <c r="BD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19" s="82" t="str">
        <f>IF('Художественно-эстетическое разв'!AC21="","",IF('Художественно-эстетическое разв'!AC21=2,"сформирован",IF('Художественно-эстетическое разв'!AC21=0,"не сформирован", "в стадии формирования")))</f>
        <v/>
      </c>
      <c r="BG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19" s="82" t="str">
        <f>IF('Художественно-эстетическое разв'!AD21="","",IF('Художественно-эстетическое разв'!AD21=2,"сформирован",IF('Художественно-эстетическое разв'!AD21=0,"не сформирован", "в стадии формирования")))</f>
        <v/>
      </c>
      <c r="BI19" s="214" t="str">
        <f>IF('Социально-коммуникативное разви'!U21="","",IF('Социально-коммуникативное разви'!V21="","",IF('Социально-коммуникативное разви'!W21="","",IF('Художественно-эстетическое разв'!#REF!="","",IF('Художественно-эстетическое разв'!#REF!="","",IF('Художественно-эстетическое разв'!AC21="","",IF('Художественно-эстетическое разв'!#REF!="","",IF('Художественно-эстетическое разв'!AD21="","",('Социально-коммуникативное разви'!U21+'Социально-коммуникативное разви'!V21+'Социально-коммуникативное разви'!W21+'Художественно-эстетическое разв'!#REF!+'Художественно-эстетическое разв'!#REF!+'Художественно-эстетическое разв'!AC21+'Художественно-эстетическое разв'!#REF!+'Художественно-эстетическое разв'!AD21)/8))))))))</f>
        <v/>
      </c>
      <c r="BJ19" s="82" t="str">
        <f>'Целевые ориентиры'!AT20</f>
        <v/>
      </c>
      <c r="BK19" s="82" t="str">
        <f>IF('Речевое развитие'!D20="","",IF('Речевое развитие'!D20=2,"сформирован",IF('Речевое развитие'!D20=0,"не сформирован", "в стадии формирования")))</f>
        <v/>
      </c>
      <c r="BL19" s="82" t="e">
        <f>IF('Речевое развитие'!#REF!="","",IF('Речевое развитие'!#REF!=2,"сформирован",IF('Речевое развитие'!#REF!=0,"не сформирован", "в стадии формирования")))</f>
        <v>#REF!</v>
      </c>
      <c r="BM19" s="82" t="str">
        <f>IF('Речевое развитие'!E20="","",IF('Речевое развитие'!E20=2,"сформирован",IF('Речевое развитие'!E20=0,"не сформирован", "в стадии формирования")))</f>
        <v/>
      </c>
      <c r="BN19" s="82" t="str">
        <f>IF('Речевое развитие'!F20="","",IF('Речевое развитие'!F20=2,"сформирован",IF('Речевое развитие'!F20=0,"не сформирован", "в стадии формирования")))</f>
        <v/>
      </c>
      <c r="BO19" s="82" t="str">
        <f>IF('Речевое развитие'!G20="","",IF('Речевое развитие'!G20=2,"сформирован",IF('Речевое развитие'!G20=0,"не сформирован", "в стадии формирования")))</f>
        <v/>
      </c>
      <c r="BP19" s="82" t="str">
        <f>IF('Речевое развитие'!H20="","",IF('Речевое развитие'!H20=2,"сформирован",IF('Речевое развитие'!H20=0,"не сформирован", "в стадии формирования")))</f>
        <v/>
      </c>
      <c r="BQ19" s="82" t="e">
        <f>IF('Речевое развитие'!#REF!="","",IF('Речевое развитие'!#REF!=2,"сформирован",IF('Речевое развитие'!#REF!=0,"не сформирован", "в стадии формирования")))</f>
        <v>#REF!</v>
      </c>
      <c r="BR19" s="82" t="str">
        <f>IF('Речевое развитие'!I20="","",IF('Речевое развитие'!I20=2,"сформирован",IF('Речевое развитие'!I20=0,"не сформирован", "в стадии формирования")))</f>
        <v/>
      </c>
      <c r="BS19" s="82" t="str">
        <f>IF('Речевое развитие'!J20="","",IF('Речевое развитие'!J20=2,"сформирован",IF('Речевое развитие'!J20=0,"не сформирован", "в стадии формирования")))</f>
        <v/>
      </c>
      <c r="BT19" s="82" t="str">
        <f>IF('Речевое развитие'!K20="","",IF('Речевое развитие'!K20=2,"сформирован",IF('Речевое развитие'!K20=0,"не сформирован", "в стадии формирования")))</f>
        <v/>
      </c>
      <c r="BU19" s="82" t="str">
        <f>IF('Речевое развитие'!L20="","",IF('Речевое развитие'!L20=2,"сформирован",IF('Речевое развитие'!L20=0,"не сформирован", "в стадии формирования")))</f>
        <v/>
      </c>
      <c r="BV19" s="82" t="str">
        <f>IF('Речевое развитие'!M20="","",IF('Речевое развитие'!M20=2,"сформирован",IF('Речевое развитие'!M20=0,"не сформирован", "в стадии формирования")))</f>
        <v/>
      </c>
      <c r="BW19" s="82" t="str">
        <f>IF('Речевое развитие'!N20="","",IF('Речевое развитие'!N20=2,"сформирован",IF('Речевое развитие'!N20=0,"не сформирован", "в стадии формирования")))</f>
        <v/>
      </c>
      <c r="BX19" s="82" t="str">
        <f>IF('Речевое развитие'!D20="","",IF('Речевое развитие'!#REF!="","",IF('Речевое развитие'!E20="","",IF('Речевое развитие'!F20="","",IF('Речевое развитие'!G20="","",IF('Речевое развитие'!H20="","",IF('Речевое развитие'!#REF!="","",IF('Речевое развитие'!I20="","",IF('Речевое развитие'!J20="","",IF('Речевое развитие'!K20="","",IF('Речевое развитие'!L20="","",IF('Речевое развитие'!M20="","",IF('Речевое развитие'!N20="","",('Речевое развитие'!D20+'Речевое развитие'!#REF!+'Речевое развитие'!E20+'Речевое развитие'!F20+'Речевое развитие'!G20+'Речевое развитие'!H20+'Речевое развитие'!#REF!+'Речевое развитие'!I20+'Речевое развитие'!J20+'Речевое развитие'!K20+'Речевое развитие'!L20+'Речевое развитие'!M20+'Речевое развитие'!N20)/13)))))))))))))</f>
        <v/>
      </c>
      <c r="BY19" s="82" t="str">
        <f>'Целевые ориентиры'!BG20</f>
        <v/>
      </c>
      <c r="BZ19" s="82" t="str">
        <f>IF('Художественно-эстетическое разв'!Y21="","",IF('Художественно-эстетическое разв'!Y21=2,"сформирован",IF('Художественно-эстетическое разв'!Y21=0,"не сформирован", "в стадии формирования")))</f>
        <v/>
      </c>
      <c r="CA19" s="82" t="e">
        <f>IF('Физическое развитие'!#REF!="","",IF('Физическое развитие'!#REF!=2,"сформирован",IF('Физическое развитие'!#REF!=0,"не сформирован", "в стадии формирования")))</f>
        <v>#REF!</v>
      </c>
      <c r="CB19" s="82" t="e">
        <f>IF('Физическое развитие'!#REF!="","",IF('Физическое развитие'!#REF!=2,"сформирован",IF('Физическое развитие'!#REF!=0,"не сформирован", "в стадии формирования")))</f>
        <v>#REF!</v>
      </c>
      <c r="CC19" s="82" t="str">
        <f>IF('Физическое развитие'!D20="","",IF('Физическое развитие'!D20=2,"сформирован",IF('Физическое развитие'!D20=0,"не сформирован", "в стадии формирования")))</f>
        <v/>
      </c>
      <c r="CD19" s="82" t="str">
        <f>IF('Физическое развитие'!E20="","",IF('Физическое развитие'!E20=2,"сформирован",IF('Физическое развитие'!E20=0,"не сформирован", "в стадии формирования")))</f>
        <v/>
      </c>
      <c r="CE19" s="82" t="str">
        <f>IF('Физическое развитие'!F20="","",IF('Физическое развитие'!F20=2,"сформирован",IF('Физическое развитие'!F20=0,"не сформирован", "в стадии формирования")))</f>
        <v/>
      </c>
      <c r="CF19" s="82" t="str">
        <f>IF('Физическое развитие'!H20="","",IF('Физическое развитие'!H20=2,"сформирован",IF('Физическое развитие'!H20=0,"не сформирован", "в стадии формирования")))</f>
        <v/>
      </c>
      <c r="CG19" s="82" t="str">
        <f>IF('Физическое развитие'!I20="","",IF('Физическое развитие'!I20=2,"сформирован",IF('Физическое развитие'!I20=0,"не сформирован", "в стадии формирования")))</f>
        <v/>
      </c>
      <c r="CH19" s="82" t="str">
        <f>IF('Физическое развитие'!J20="","",IF('Физическое развитие'!J20=2,"сформирован",IF('Физическое развитие'!J20=0,"не сформирован", "в стадии формирования")))</f>
        <v/>
      </c>
      <c r="CI19" s="82" t="str">
        <f>IF('Физическое развитие'!L20="","",IF('Физическое развитие'!L20=2,"сформирован",IF('Физическое развитие'!L20=0,"не сформирован", "в стадии формирования")))</f>
        <v/>
      </c>
      <c r="CJ19" s="82" t="str">
        <f>IF('Физическое развитие'!M20="","",IF('Физическое развитие'!M20=2,"сформирован",IF('Физическое развитие'!M20=0,"не сформирован", "в стадии формирования")))</f>
        <v/>
      </c>
      <c r="CK19" s="82" t="e">
        <f>IF('Физическое развитие'!#REF!="","",IF('Физическое развитие'!#REF!=2,"сформирован",IF('Физическое развитие'!#REF!=0,"не сформирован", "в стадии формирования")))</f>
        <v>#REF!</v>
      </c>
      <c r="CL19" s="82" t="e">
        <f>IF('Физическое развитие'!#REF!="","",IF('Физическое развитие'!#REF!=2,"сформирован",IF('Физическое развитие'!#REF!=0,"не сформирован", "в стадии формирования")))</f>
        <v>#REF!</v>
      </c>
      <c r="CM19" s="82" t="e">
        <f>IF('Физическое развитие'!#REF!="","",IF('Физическое развитие'!#REF!=2,"сформирован",IF('Физическое развитие'!#REF!=0,"не сформирован", "в стадии формирования")))</f>
        <v>#REF!</v>
      </c>
      <c r="CN19" s="82" t="str">
        <f>IF('Физическое развитие'!N20="","",IF('Физическое развитие'!N20=2,"сформирован",IF('Физическое развитие'!N20=0,"не сформирован", "в стадии формирования")))</f>
        <v/>
      </c>
      <c r="CO19" s="82" t="str">
        <f>IF('Физическое развитие'!O20="","",IF('Физическое развитие'!O20=2,"сформирован",IF('Физическое развитие'!O20=0,"не сформирован", "в стадии формирования")))</f>
        <v/>
      </c>
      <c r="CP19" s="82" t="str">
        <f>IF('Физическое развитие'!P20="","",IF('Физическое развитие'!P20=2,"сформирован",IF('Физическое развитие'!P20=0,"не сформирован", "в стадии формирования")))</f>
        <v/>
      </c>
      <c r="CQ19" s="82" t="str">
        <f>IF('Физическое развитие'!Q20="","",IF('Физическое развитие'!Q20=2,"сформирован",IF('Физическое развитие'!Q20=0,"не сформирован", "в стадии формирования")))</f>
        <v/>
      </c>
      <c r="CR19" s="214" t="str">
        <f>IF('Художественно-эстетическое разв'!Y21="","",IF('Физическое развитие'!#REF!="","",IF('Физическое развитие'!#REF!="","",IF('Физическое развитие'!D20="","",IF('Физическое развитие'!E20="","",IF('Физическое развитие'!F20="","",IF('Физическое развитие'!H20="","",IF('Физическое развитие'!I20="","",IF('Физическое развитие'!J20="","",IF('Физическое развитие'!L20="","",IF('Физическое развитие'!M20="","",IF('Физическое развитие'!#REF!="","",IF('Физическое развитие'!#REF!="","",IF('Физическое развитие'!#REF!="","",IF('Физическое развитие'!N20="","",IF('Физическое развитие'!O20="","",IF('Физическое развитие'!P20="","",IF('Физическое развитие'!Q20="","",('Художественно-эстетическое разв'!Y21+'Физическое развитие'!#REF!+'Физическое развитие'!#REF!+'Физическое развитие'!D20+'Физическое развитие'!E20+'Физическое развитие'!F20+'Физическое развитие'!H20+'Физическое развитие'!I20+'Физическое развитие'!J20+'Физическое развитие'!L20+'Физическое развитие'!M20+'Физическое развитие'!#REF!+'Физическое развитие'!#REF!+'Физическое развитие'!#REF!+'Физическое развитие'!N20+'Физическое развитие'!O20+'Физическое развитие'!P20+'Физическое развитие'!Q20)/18))))))))))))))))))</f>
        <v/>
      </c>
      <c r="CS19" s="82" t="str">
        <f>'Целевые ориентиры'!BW20</f>
        <v/>
      </c>
      <c r="CT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19" s="82" t="str">
        <f>IF('Социально-коммуникативное разви'!M21="","",IF('Социально-коммуникативное разви'!M21=2,"сформирован",IF('Социально-коммуникативное разви'!M21=0,"не сформирован", "в стадии формирования")))</f>
        <v/>
      </c>
      <c r="CV19" s="82" t="str">
        <f>IF('Социально-коммуникативное разви'!N21="","",IF('Социально-коммуникативное разви'!N21=2,"сформирован",IF('Социально-коммуникативное разви'!N21=0,"не сформирован", "в стадии формирования")))</f>
        <v/>
      </c>
      <c r="CW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19" s="82" t="str">
        <f>IF('Социально-коммуникативное разви'!AI21="","",IF('Социально-коммуникативное разви'!AI21=2,"сформирован",IF('Социально-коммуникативное разви'!AI21=0,"не сформирован", "в стадии формирования")))</f>
        <v/>
      </c>
      <c r="CY19" s="82" t="str">
        <f>IF('Социально-коммуникативное разви'!AN21="","",IF('Социально-коммуникативное разви'!AN21=2,"сформирован",IF('Социально-коммуникативное разви'!AN21=0,"не сформирован", "в стадии формирования")))</f>
        <v/>
      </c>
      <c r="CZ19" s="82" t="str">
        <f>IF('Социально-коммуникативное разви'!AO21="","",IF('Социально-коммуникативное разви'!AO21=2,"сформирован",IF('Социально-коммуникативное разви'!AO21=0,"не сформирован", "в стадии формирования")))</f>
        <v/>
      </c>
      <c r="DA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19" s="82" t="str">
        <f>IF('Социально-коммуникативное разви'!AP21="","",IF('Социально-коммуникативное разви'!AP21=2,"сформирован",IF('Социально-коммуникативное разви'!AP21=0,"не сформирован", "в стадии формирования")))</f>
        <v/>
      </c>
      <c r="DC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19" s="82" t="str">
        <f>IF('Социально-коммуникативное разви'!AQ21="","",IF('Социально-коммуникативное разви'!AQ21=2,"сформирован",IF('Социально-коммуникативное разви'!AQ21=0,"не сформирован", "в стадии формирования")))</f>
        <v/>
      </c>
      <c r="DE19" s="82" t="str">
        <f>IF('Социально-коммуникативное разви'!AR21="","",IF('Социально-коммуникативное разви'!AR21=2,"сформирован",IF('Социально-коммуникативное разви'!AR21=0,"не сформирован", "в стадии формирования")))</f>
        <v/>
      </c>
      <c r="DF19" s="82" t="str">
        <f>IF('Социально-коммуникативное разви'!AS21="","",IF('Социально-коммуникативное разви'!AS21=2,"сформирован",IF('Социально-коммуникативное разви'!AS21=0,"не сформирован", "в стадии формирования")))</f>
        <v/>
      </c>
      <c r="DG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19" s="82" t="str">
        <f>IF('Социально-коммуникативное разви'!AT21="","",IF('Социально-коммуникативное разви'!AT21=2,"сформирован",IF('Социально-коммуникативное разви'!AT21=0,"не сформирован", "в стадии формирования")))</f>
        <v/>
      </c>
      <c r="DI19" s="82" t="str">
        <f>IF('Социально-коммуникативное разви'!AV21="","",IF('Социально-коммуникативное разви'!AV21=2,"сформирован",IF('Социально-коммуникативное разви'!AV21=0,"не сформирован", "в стадии формирования")))</f>
        <v/>
      </c>
      <c r="DJ19" s="82" t="str">
        <f>IF('Социально-коммуникативное разви'!AW21="","",IF('Социально-коммуникативное разви'!AW21=2,"сформирован",IF('Социально-коммуникативное разви'!AW21=0,"не сформирован", "в стадии формирования")))</f>
        <v/>
      </c>
      <c r="DK19" s="82" t="str">
        <f>IF('Социально-коммуникативное разви'!AX21="","",IF('Социально-коммуникативное разви'!AX21=2,"сформирован",IF('Социально-коммуникативное разви'!AX21=0,"не сформирован", "в стадии формирования")))</f>
        <v/>
      </c>
      <c r="DL19" s="82" t="str">
        <f>IF('Социально-коммуникативное разви'!AY21="","",IF('Социально-коммуникативное разви'!AY21=2,"сформирован",IF('Социально-коммуникативное разви'!AY21=0,"не сформирован", "в стадии формирования")))</f>
        <v/>
      </c>
      <c r="DM19" s="82" t="str">
        <f>IF('Физическое развитие'!K20="","",IF('Физическое развитие'!K20=2,"сформирован",IF('Физическое развитие'!K20=0,"не сформирован", "в стадии формирования")))</f>
        <v/>
      </c>
      <c r="DN19" s="82" t="e">
        <f>IF('Физическое развитие'!#REF!="","",IF('Физическое развитие'!#REF!=2,"сформирован",IF('Физическое развитие'!#REF!=0,"не сформирован", "в стадии формирования")))</f>
        <v>#REF!</v>
      </c>
      <c r="DO19" s="82" t="e">
        <f>IF('Социально-коммуникативное разви'!#REF!="","",IF('Социально-коммуникативное разви'!M21="","",IF('Социально-коммуникативное разви'!N21="","",IF('Социально-коммуникативное разви'!#REF!="","",IF('Социально-коммуникативное разви'!AI21="","",IF('Социально-коммуникативное разви'!AN21="","",IF('Социально-коммуникативное разви'!AO21="","",IF('Социально-коммуникативное разви'!#REF!="","",IF('Социально-коммуникативное разви'!AP21="","",IF('Социально-коммуникативное разви'!#REF!="","",IF('Социально-коммуникативное разви'!AQ21="","",IF('Социально-коммуникативное разви'!AR21="","",IF('Социально-коммуникативное разви'!AS21="","",IF('Социально-коммуникативное разви'!#REF!="","",IF('Социально-коммуникативное разви'!AT21="","",IF('Социально-коммуникативное разви'!AV21="","",IF('Социально-коммуникативное разви'!AW21="","",IF('Социально-коммуникативное разви'!AX21="","",IF('Социально-коммуникативное разви'!AY21="","",IF('Физическое развитие'!K20="","",IF('Физическое развитие'!#REF!="","",('Социально-коммуникативное разви'!#REF!+'Социально-коммуникативное разви'!M21+'Социально-коммуникативное разви'!N21+'Социально-коммуникативное разви'!#REF!+'Социально-коммуникативное разви'!AI21+'Социально-коммуникативное разви'!AN21+'Социально-коммуникативное разви'!AO21+'Социально-коммуникативное разви'!#REF!+'Социально-коммуникативное разви'!AP21+'Социально-коммуникативное разви'!#REF!+'Социально-коммуникативное разви'!AQ21+'Социально-коммуникативное разви'!AR21+'Социально-коммуникативное разви'!AS21+'Социально-коммуникативное разви'!#REF!+'Социально-коммуникативное разви'!AT21+'Социально-коммуникативное разви'!AV21+'Социально-коммуникативное разви'!AW21+'Социально-коммуникативное разви'!AX21+'Социально-коммуникативное разви'!AY21+'Физическое развитие'!K20+'Физическое развитие'!#REF!)/21)))))))))))))))))))))</f>
        <v>#REF!</v>
      </c>
      <c r="DP19" s="82" t="str">
        <f>'Целевые ориентиры'!CN20</f>
        <v/>
      </c>
      <c r="DQ19" s="82" t="str">
        <f>IF('Социально-коммуникативное разви'!D21="","",IF('Социально-коммуникативное разви'!D21=2,"сформирован",IF('Социально-коммуникативное разви'!D21=0,"не сформирован", "в стадии формирования")))</f>
        <v/>
      </c>
      <c r="DR19" s="82" t="str">
        <f>IF('Социально-коммуникативное разви'!E21="","",IF('Социально-коммуникативное разви'!E21=2,"сформирован",IF('Социально-коммуникативное разви'!E21=0,"не сформирован", "в стадии формирования")))</f>
        <v/>
      </c>
      <c r="DS19" s="82" t="str">
        <f>IF('Социально-коммуникативное разви'!F21="","",IF('Социально-коммуникативное разви'!F21=2,"сформирован",IF('Социально-коммуникативное разви'!F21=0,"не сформирован", "в стадии формирования")))</f>
        <v/>
      </c>
      <c r="DT19" s="82" t="str">
        <f>IF('Социально-коммуникативное разви'!G21="","",IF('Социально-коммуникативное разви'!G21=2,"сформирован",IF('Социально-коммуникативное разви'!G21=0,"не сформирован", "в стадии формирования")))</f>
        <v/>
      </c>
      <c r="DU19" s="82" t="str">
        <f>IF('Социально-коммуникативное разви'!Q21="","",IF('Социально-коммуникативное разви'!Q21=2,"сформирован",IF('Социально-коммуникативное разви'!Q21=0,"не сформирован", "в стадии формирования")))</f>
        <v/>
      </c>
      <c r="DV19" s="82" t="str">
        <f>IF('Социально-коммуникативное разви'!R21="","",IF('Социально-коммуникативное разви'!R21=2,"сформирован",IF('Социально-коммуникативное разви'!R21=0,"не сформирован", "в стадии формирования")))</f>
        <v/>
      </c>
      <c r="DW19" s="82" t="str">
        <f>IF('Социально-коммуникативное разви'!S21="","",IF('Социально-коммуникативное разви'!S21=2,"сформирован",IF('Социально-коммуникативное разви'!S21=0,"не сформирован", "в стадии формирования")))</f>
        <v/>
      </c>
      <c r="DX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19" s="82" t="str">
        <f>IF('Социально-коммуникативное разви'!T21="","",IF('Социально-коммуникативное разви'!T21=2,"сформирован",IF('Социально-коммуникативное разви'!T21=0,"не сформирован", "в стадии формирования")))</f>
        <v/>
      </c>
      <c r="EB19" s="82" t="str">
        <f>IF('Социально-коммуникативное разви'!Y21="","",IF('Социально-коммуникативное разви'!Y21=2,"сформирован",IF('Социально-коммуникативное разви'!Y21=0,"не сформирован", "в стадии формирования")))</f>
        <v/>
      </c>
      <c r="EC19" s="82" t="str">
        <f>IF('Социально-коммуникативное разви'!Z21="","",IF('Социально-коммуникативное разви'!Z21=2,"сформирован",IF('Социально-коммуникативное разви'!Z21=0,"не сформирован", "в стадии формирования")))</f>
        <v/>
      </c>
      <c r="ED19" s="82" t="str">
        <f>IF('Социально-коммуникативное разви'!AU21="","",IF('Социально-коммуникативное разви'!AU21=2,"сформирован",IF('Социально-коммуникативное разви'!AU21=0,"не сформирован", "в стадии формирования")))</f>
        <v/>
      </c>
      <c r="EE1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19" s="82" t="str">
        <f>IF('Социально-коммуникативное разви'!AZ21="","",IF('Социально-коммуникативное разви'!AZ21=2,"сформирован",IF('Социально-коммуникативное разви'!AZ21=0,"не сформирован", "в стадии формирования")))</f>
        <v/>
      </c>
      <c r="EG19" s="82" t="str">
        <f>IF('Социально-коммуникативное разви'!BA21="","",IF('Социально-коммуникативное разви'!BA21=2,"сформирован",IF('Социально-коммуникативное разви'!BA21=0,"не сформирован", "в стадии формирования")))</f>
        <v/>
      </c>
      <c r="EH19" s="82" t="str">
        <f>IF('Социально-коммуникативное разви'!BB21="","",IF('Социально-коммуникативное разви'!BB21=2,"сформирован",IF('Социально-коммуникативное разви'!BB21=0,"не сформирован", "в стадии формирования")))</f>
        <v/>
      </c>
      <c r="EI19" s="82" t="str">
        <f>IF('Познавательное развитие'!G21="","",IF('Познавательное развитие'!G21=2,"сформирован",IF('Познавательное развитие'!G21=0,"не сформирован", "в стадии формирования")))</f>
        <v/>
      </c>
      <c r="EJ19" s="82" t="e">
        <f>IF('Познавательное развитие'!#REF!="","",IF('Познавательное развитие'!#REF!=2,"сформирован",IF('Познавательное развитие'!#REF!=0,"не сформирован", "в стадии формирования")))</f>
        <v>#REF!</v>
      </c>
      <c r="EK19" s="82" t="str">
        <f>IF('Познавательное развитие'!H21="","",IF('Познавательное развитие'!H21=2,"сформирован",IF('Познавательное развитие'!H21=0,"не сформирован", "в стадии формирования")))</f>
        <v/>
      </c>
      <c r="EL19" s="82" t="e">
        <f>IF('Познавательное развитие'!#REF!="","",IF('Познавательное развитие'!#REF!=2,"сформирован",IF('Познавательное развитие'!#REF!=0,"не сформирован", "в стадии формирования")))</f>
        <v>#REF!</v>
      </c>
      <c r="EM19" s="82" t="str">
        <f>IF('Познавательное развитие'!T21="","",IF('Познавательное развитие'!T21=2,"сформирован",IF('Познавательное развитие'!T21=0,"не сформирован", "в стадии формирования")))</f>
        <v/>
      </c>
      <c r="EN19" s="82" t="e">
        <f>IF('Познавательное развитие'!#REF!="","",IF('Познавательное развитие'!#REF!=2,"сформирован",IF('Познавательное развитие'!#REF!=0,"не сформирован", "в стадии формирования")))</f>
        <v>#REF!</v>
      </c>
      <c r="EO19" s="82" t="str">
        <f>IF('Познавательное развитие'!U21="","",IF('Познавательное развитие'!U21=2,"сформирован",IF('Познавательное развитие'!U21=0,"не сформирован", "в стадии формирования")))</f>
        <v/>
      </c>
      <c r="EP19" s="82" t="str">
        <f>IF('Познавательное развитие'!W21="","",IF('Познавательное развитие'!W21=2,"сформирован",IF('Познавательное развитие'!W21=0,"не сформирован", "в стадии формирования")))</f>
        <v/>
      </c>
      <c r="EQ19" s="82" t="str">
        <f>IF('Познавательное развитие'!X21="","",IF('Познавательное развитие'!X21=2,"сформирован",IF('Познавательное развитие'!X21=0,"не сформирован", "в стадии формирования")))</f>
        <v/>
      </c>
      <c r="ER19" s="82" t="str">
        <f>IF('Познавательное развитие'!AB21="","",IF('Познавательное развитие'!AB21=2,"сформирован",IF('Познавательное развитие'!AB21=0,"не сформирован", "в стадии формирования")))</f>
        <v/>
      </c>
      <c r="ES19" s="82" t="str">
        <f>IF('Познавательное развитие'!AC21="","",IF('Познавательное развитие'!AC21=2,"сформирован",IF('Познавательное развитие'!AC21=0,"не сформирован", "в стадии формирования")))</f>
        <v/>
      </c>
      <c r="ET19" s="82" t="str">
        <f>IF('Познавательное развитие'!AD21="","",IF('Познавательное развитие'!AD21=2,"сформирован",IF('Познавательное развитие'!AD21=0,"не сформирован", "в стадии формирования")))</f>
        <v/>
      </c>
      <c r="EU19" s="82" t="str">
        <f>IF('Познавательное развитие'!AE21="","",IF('Познавательное развитие'!AE21=2,"сформирован",IF('Познавательное развитие'!AE21=0,"не сформирован", "в стадии формирования")))</f>
        <v/>
      </c>
      <c r="EV19" s="82" t="str">
        <f>IF('Познавательное развитие'!AF21="","",IF('Познавательное развитие'!AF21=2,"сформирован",IF('Познавательное развитие'!AF21=0,"не сформирован", "в стадии формирования")))</f>
        <v/>
      </c>
      <c r="EW19" s="82" t="e">
        <f>IF('Познавательное развитие'!#REF!="","",IF('Познавательное развитие'!#REF!=2,"сформирован",IF('Познавательное развитие'!#REF!=0,"не сформирован", "в стадии формирования")))</f>
        <v>#REF!</v>
      </c>
      <c r="EX19" s="82" t="str">
        <f>IF('Познавательное развитие'!AG21="","",IF('Познавательное развитие'!AG21=2,"сформирован",IF('Познавательное развитие'!AG21=0,"не сформирован", "в стадии формирования")))</f>
        <v/>
      </c>
      <c r="EY19" s="82" t="str">
        <f>IF('Познавательное развитие'!AH21="","",IF('Познавательное развитие'!AH21=2,"сформирован",IF('Познавательное развитие'!AH21=0,"не сформирован", "в стадии формирования")))</f>
        <v/>
      </c>
      <c r="EZ19" s="82" t="e">
        <f>IF('Познавательное развитие'!#REF!="","",IF('Познавательное развитие'!#REF!=2,"сформирован",IF('Познавательное развитие'!#REF!=0,"не сформирован", "в стадии формирования")))</f>
        <v>#REF!</v>
      </c>
      <c r="FA19" s="82" t="str">
        <f>IF('Познавательное развитие'!AI21="","",IF('Познавательное развитие'!AI21=2,"сформирован",IF('Познавательное развитие'!AI21=0,"не сформирован", "в стадии формирования")))</f>
        <v/>
      </c>
      <c r="FB19" s="82" t="str">
        <f>IF('Познавательное развитие'!AJ21="","",IF('Познавательное развитие'!AJ21=2,"сформирован",IF('Познавательное развитие'!AJ21=0,"не сформирован", "в стадии формирования")))</f>
        <v/>
      </c>
      <c r="FC19" s="82" t="str">
        <f>IF('Познавательное развитие'!AK21="","",IF('Познавательное развитие'!AK21=2,"сформирован",IF('Познавательное развитие'!AK21=0,"не сформирован", "в стадии формирования")))</f>
        <v/>
      </c>
      <c r="FD19" s="82" t="str">
        <f>IF('Познавательное развитие'!AL21="","",IF('Познавательное развитие'!AL21=2,"сформирован",IF('Познавательное развитие'!AL21=0,"не сформирован", "в стадии формирования")))</f>
        <v/>
      </c>
      <c r="FE19" s="82" t="str">
        <f>IF('Речевое развитие'!Q20="","",IF('Речевое развитие'!Q20=2,"сформирован",IF('Речевое развитие'!Q20=0,"не сформирован", "в стадии формирования")))</f>
        <v/>
      </c>
      <c r="FF19" s="82" t="str">
        <f>IF('Речевое развитие'!R20="","",IF('Речевое развитие'!R20=2,"сформирован",IF('Речевое развитие'!R20=0,"не сформирован", "в стадии формирования")))</f>
        <v/>
      </c>
      <c r="FG19" s="82" t="str">
        <f>IF('Речевое развитие'!S20="","",IF('Речевое развитие'!S20=2,"сформирован",IF('Речевое развитие'!S20=0,"не сформирован", "в стадии формирования")))</f>
        <v/>
      </c>
      <c r="FH19" s="82" t="str">
        <f>IF('Речевое развитие'!T20="","",IF('Речевое развитие'!T20=2,"сформирован",IF('Речевое развитие'!T20=0,"не сформирован", "в стадии формирования")))</f>
        <v/>
      </c>
      <c r="FI19" s="82" t="str">
        <f>IF('Речевое развитие'!U20="","",IF('Речевое развитие'!U20=2,"сформирован",IF('Речевое развитие'!U20=0,"не сформирован", "в стадии формирования")))</f>
        <v/>
      </c>
      <c r="FJ19" s="82" t="e">
        <f>IF('Речевое развитие'!#REF!="","",IF('Речевое развитие'!#REF!=2,"сформирован",IF('Речевое развитие'!#REF!=0,"не сформирован", "в стадии формирования")))</f>
        <v>#REF!</v>
      </c>
      <c r="FK19" s="82" t="str">
        <f>IF('Художественно-эстетическое разв'!S21="","",IF('Художественно-эстетическое разв'!S21=2,"сформирован",IF('Художественно-эстетическое разв'!S21=0,"не сформирован", "в стадии формирования")))</f>
        <v/>
      </c>
      <c r="FL19" s="82" t="str">
        <f>IF('Художественно-эстетическое разв'!T21="","",IF('Художественно-эстетическое разв'!T21=2,"сформирован",IF('Художественно-эстетическое разв'!T21=0,"не сформирован", "в стадии формирования")))</f>
        <v/>
      </c>
      <c r="FM1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19" s="82" t="str">
        <f>IF('Физическое развитие'!T20="","",IF('Физическое развитие'!T20=2,"сформирован",IF('Физическое развитие'!T20=0,"не сформирован", "в стадии формирования")))</f>
        <v/>
      </c>
      <c r="FO19" s="82" t="str">
        <f>IF('Физическое развитие'!U20="","",IF('Физическое развитие'!U20=2,"сформирован",IF('Физическое развитие'!U20=0,"не сформирован", "в стадии формирования")))</f>
        <v/>
      </c>
      <c r="FP19" s="82" t="str">
        <f>IF('Физическое развитие'!V20="","",IF('Физическое развитие'!V20=2,"сформирован",IF('Физическое развитие'!V20=0,"не сформирован", "в стадии формирования")))</f>
        <v/>
      </c>
      <c r="FQ19" s="82" t="e">
        <f>IF('Физическое развитие'!#REF!="","",IF('Физическое развитие'!#REF!=2,"сформирован",IF('Физическое развитие'!#REF!=0,"не сформирован", "в стадии формирования")))</f>
        <v>#REF!</v>
      </c>
      <c r="FR19" s="214" t="str">
        <f>IF('Социально-коммуникативное разви'!D21="","",IF('Социально-коммуникативное разви'!E21="","",IF('Социально-коммуникативное разви'!F21="","",IF('Социально-коммуникативное разви'!G21="","",IF('Социально-коммуникативное разви'!Q21="","",IF('Социально-коммуникативное разви'!R21="","",IF('Социально-коммуникативное разви'!S21="","",IF('Социально-коммуникативное разви'!#REF!="","",IF('Социально-коммуникативное разви'!#REF!="","",IF('Социально-коммуникативное разви'!#REF!="","",IF('Социально-коммуникативное разви'!T21="","",IF('Социально-коммуникативное разви'!Y21="","",IF('Социально-коммуникативное разви'!Z21="","",IF('Социально-коммуникативное разви'!AU21="","",IF('Социально-коммуникативное разви'!#REF!="","",IF('Социально-коммуникативное разви'!AZ21="","",IF('Социально-коммуникативное разви'!BA21="","",IF('Социально-коммуникативное разви'!BB21="","",IF('Познавательное развитие'!G21="","",IF('Познавательное развитие'!#REF!="","",IF('Познавательное развитие'!H21="","",IF('Познавательное развитие'!#REF!="","",IF('Познавательное развитие'!T21="","",IF('Познавательное развитие'!#REF!="","",IF('Познавательное развитие'!U21="","",IF('Познавательное развитие'!W21="","",IF('Познавательное развитие'!X21="","",IF('Познавательное развитие'!AB21="","",IF('Познавательное развитие'!AC21="","",IF('Познавательное развитие'!AD21="","",IF('Познавательное развитие'!AE21="","",IF('Познавательное развитие'!AF21="","",IF('Познавательное развитие'!#REF!="","",IF('Познавательное развитие'!AG21="","",IF('Познавательное развитие'!AH21="","",IF('Познавательное развитие'!#REF!="","",IF('Познавательное развитие'!AI21="","",IF('Познавательное развитие'!AJ21="","",IF('Познавательное развитие'!AK21="","",IF('Познавательное развитие'!AL21="","",IF('Речевое развитие'!Q20="","",IF('Речевое развитие'!R20="","",IF('Речевое развитие'!S20="","",IF('Речевое развитие'!T20="","",IF('Речевое развитие'!U20="","",IF('Речевое развитие'!#REF!="","",IF('Художественно-эстетическое разв'!S21="","",IF('Художественно-эстетическое разв'!T21="","",IF('Художественно-эстетическое разв'!#REF!="","",IF('Физическое развитие'!T20="","",IF('Физическое развитие'!U20="","",IF('Физическое развитие'!V20="","",IF('Физическое развитие'!#REF!="","",('Социально-коммуникативное разви'!D21+'Социально-коммуникативное разви'!E21+'Социально-коммуникативное разви'!F21+'Социально-коммуникативное разви'!G21+'Социально-коммуникативное разви'!Q21+'Социально-коммуникативное разви'!R21+'Социально-коммуникативное разви'!S21+'Социально-коммуникативное разви'!#REF!+'Социально-коммуникативное разви'!#REF!+'Социально-коммуникативное разви'!#REF!+'Социально-коммуникативное разви'!T21+'Социально-коммуникативное разви'!Y21+'Социально-коммуникативное разви'!Z21+'Социально-коммуникативное разви'!AU21+'Социально-коммуникативное разви'!#REF!+'Социально-коммуникативное разви'!AZ21+'Социально-коммуникативное разви'!BA21+'Социально-коммуникативное разви'!BB21+'Познавательное развитие'!G21+'Познавательное развитие'!#REF!+'Познавательное развитие'!H21+'Познавательное развитие'!#REF!+'Познавательное развитие'!T21+'Познавательное развитие'!#REF!+'Познавательное развитие'!U21+'Познавательное развитие'!W21+'Познавательное развитие'!X21+'Познавательное развитие'!AB21+'Познавательное развитие'!AC21+'Познавательное развитие'!AD21+'Познавательное развитие'!AE21+'Познавательное развитие'!AF21+'Познавательное развитие'!#REF!+'Познавательное развитие'!AG21+'Познавательное развитие'!AH21+'Познавательное развитие'!#REF!+'Познавательное развитие'!AI21+'Познавательное развитие'!AJ21+'Познавательное развитие'!AK21+'Познавательное развитие'!AL21+'Речевое развитие'!Q20+'Речевое развитие'!R20+'Речевое развитие'!S20+'Речевое развитие'!T20+'Речевое развитие'!U20+'Речевое развитие'!#REF!+'Художественно-эстетическое разв'!S21+'Художественно-эстетическое разв'!T21+'Художественно-эстетическое разв'!#REF!+'Физическое развитие'!T20+'Физическое развитие'!U20+'Физическое развитие'!V20+'Физическое развитие'!#REF!)/53)))))))))))))))))))))))))))))))))))))))))))))))))))))</f>
        <v/>
      </c>
      <c r="FS19" s="82" t="str">
        <f>'Целевые ориентиры'!EC20</f>
        <v/>
      </c>
    </row>
    <row r="20" spans="1:175" x14ac:dyDescent="0.25">
      <c r="A20" s="82">
        <f>список!A19</f>
        <v>18</v>
      </c>
      <c r="B20" s="82" t="str">
        <f>IF(список!B19="","",список!B19)</f>
        <v/>
      </c>
      <c r="C20" s="82">
        <f>список!C19</f>
        <v>0</v>
      </c>
      <c r="D20" s="82" t="str">
        <f>IF('Социально-коммуникативное разви'!AA22="","",IF('Социально-коммуникативное разви'!AA22=2,"сформирован",IF('Социально-коммуникативное разви'!AA22=0,"не сформирован", "в стадии формирования")))</f>
        <v/>
      </c>
      <c r="E20" s="82" t="str">
        <f>IF('Социально-коммуникативное разви'!AF22="","",IF('Социально-коммуникативное разви'!AF22=2,"сформирован",IF('Социально-коммуникативное разви'!AF22=0,"не сформирован", "в стадии формирования")))</f>
        <v/>
      </c>
      <c r="F20" s="82" t="str">
        <f>IF('Социально-коммуникативное разви'!AG22="","",IF('Социально-коммуникативное разви'!AG22=2,"сформирован",IF('Социально-коммуникативное разви'!AG22=0,"не сформирован", "в стадии формирования")))</f>
        <v/>
      </c>
      <c r="G20" s="82" t="str">
        <f>IF('Социально-коммуникативное разви'!AH22="","",IF('Социально-коммуникативное разви'!AH22=2,"сформирован",IF('Социально-коммуникативное разви'!AH22=0,"не сформирован", "в стадии формирования")))</f>
        <v/>
      </c>
      <c r="H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0" s="82" t="str">
        <f>IF('Социально-коммуникативное разви'!AJ22="","",IF('Социально-коммуникативное разви'!AJ22=2,"сформирован",IF('Социально-коммуникативное разви'!AJ22=0,"не сформирован", "в стадии формирования")))</f>
        <v/>
      </c>
      <c r="K20" s="82" t="str">
        <f>IF('Социально-коммуникативное разви'!AK22="","",IF('Социально-коммуникативное разви'!AK22=2,"сформирован",IF('Социально-коммуникативное разви'!AK22=0,"не сформирован", "в стадии формирования")))</f>
        <v/>
      </c>
      <c r="L20" s="82" t="e">
        <f>IF('Познавательное развитие'!#REF!="","",IF('Познавательное развитие'!#REF!=2,"сформирован",IF('Познавательное развитие'!#REF!=0,"не сформирован", "в стадии формирования")))</f>
        <v>#REF!</v>
      </c>
      <c r="M20" s="82" t="str">
        <f>IF('Познавательное развитие'!D22="","",IF('Познавательное развитие'!D22=2,"сформирован",IF('Познавательное развитие'!D22=0,"не сформирован", "в стадии формирования")))</f>
        <v/>
      </c>
      <c r="N20" s="82" t="e">
        <f>IF('Познавательное развитие'!#REF!="","",IF('Познавательное развитие'!#REF!=2,"сформирован",IF('Познавательное развитие'!#REF!=0,"не сформирован", "в стадии формирования")))</f>
        <v>#REF!</v>
      </c>
      <c r="O20" s="82" t="str">
        <f>IF('Познавательное развитие'!I22="","",IF('Познавательное развитие'!I22=2,"сформирован",IF('Познавательное развитие'!I22=0,"не сформирован", "в стадии формирования")))</f>
        <v/>
      </c>
      <c r="P20" s="82" t="str">
        <f>IF('Познавательное развитие'!M22="","",IF('Познавательное развитие'!M22=2,"сформирован",IF('Познавательное развитие'!M22=0,"не сформирован", "в стадии формирования")))</f>
        <v/>
      </c>
      <c r="Q20" s="82" t="str">
        <f>IF('Познавательное развитие'!N22="","",IF('Познавательное развитие'!N22=2,"сформирован",IF('Познавательное развитие'!N22=0,"не сформирован", "в стадии формирования")))</f>
        <v/>
      </c>
      <c r="R20" s="82" t="str">
        <f>IF('Познавательное развитие'!O22="","",IF('Познавательное развитие'!O22=2,"сформирован",IF('Познавательное развитие'!O22=0,"не сформирован", "в стадии формирования")))</f>
        <v/>
      </c>
      <c r="S20" s="82" t="str">
        <f>IF('Познавательное развитие'!P22="","",IF('Познавательное развитие'!P22=2,"сформирован",IF('Познавательное развитие'!P22=0,"не сформирован", "в стадии формирования")))</f>
        <v/>
      </c>
      <c r="T20" s="82" t="str">
        <f>IF('Познавательное развитие'!Q22="","",IF('Познавательное развитие'!Q22=2,"сформирован",IF('Познавательное развитие'!Q22=0,"не сформирован", "в стадии формирования")))</f>
        <v/>
      </c>
      <c r="U20" s="82" t="str">
        <f>IF('Познавательное развитие'!Y22="","",IF('Познавательное развитие'!Y22=2,"сформирован",IF('Познавательное развитие'!Y22=0,"не сформирован", "в стадии формирования")))</f>
        <v/>
      </c>
      <c r="V20" s="82" t="str">
        <f>IF('Художественно-эстетическое разв'!D22="","",IF('Художественно-эстетическое разв'!D22=2,"сформирован",IF('Художественно-эстетическое разв'!D22=0,"не сформирован", "в стадии формирования")))</f>
        <v/>
      </c>
      <c r="W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0" s="82" t="str">
        <f>IF('Художественно-эстетическое разв'!G22="","",IF('Художественно-эстетическое разв'!G22=2,"сформирован",IF('Художественно-эстетическое разв'!G22=0,"не сформирован", "в стадии формирования")))</f>
        <v/>
      </c>
      <c r="Y20" s="82" t="str">
        <f>IF('Художественно-эстетическое разв'!H22="","",IF('Художественно-эстетическое разв'!H22=2,"сформирован",IF('Художественно-эстетическое разв'!H22=0,"не сформирован", "в стадии формирования")))</f>
        <v/>
      </c>
      <c r="Z20" s="82" t="str">
        <f>IF('Художественно-эстетическое разв'!I22="","",IF('Художественно-эстетическое разв'!I22=2,"сформирован",IF('Художественно-эстетическое разв'!I22=0,"не сформирован", "в стадии формирования")))</f>
        <v/>
      </c>
      <c r="AA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0" s="82" t="str">
        <f>IF('Художественно-эстетическое разв'!L22="","",IF('Художественно-эстетическое разв'!L22=2,"сформирован",IF('Художественно-эстетическое разв'!L22=0,"не сформирован", "в стадии формирования")))</f>
        <v/>
      </c>
      <c r="AC20" s="82" t="str">
        <f>IF('Художественно-эстетическое разв'!M22="","",IF('Художественно-эстетическое разв'!M22=2,"сформирован",IF('Художественно-эстетическое разв'!M22=0,"не сформирован", "в стадии формирования")))</f>
        <v/>
      </c>
      <c r="AD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0" s="82" t="str">
        <f>IF('Художественно-эстетическое разв'!U22="","",IF('Художественно-эстетическое разв'!U22=2,"сформирован",IF('Художественно-эстетическое разв'!U22=0,"не сформирован", "в стадии формирования")))</f>
        <v/>
      </c>
      <c r="AG20" s="82" t="str">
        <f>IF('Физическое развитие'!W21="","",IF('Физическое развитие'!W21=2,"сформирован",IF('Физическое развитие'!W21=0,"не сформирован", "в стадии формирования")))</f>
        <v/>
      </c>
      <c r="AH20" s="214" t="str">
        <f>IF('Социально-коммуникативное разви'!AA22="","",IF('Социально-коммуникативное разви'!AF22="","",IF('Социально-коммуникативное разви'!AG22="","",IF('Социально-коммуникативное разви'!AH22="","",IF('Социально-коммуникативное разви'!#REF!="","",IF('Социально-коммуникативное разви'!#REF!="","",IF('Социально-коммуникативное разви'!AJ22="","",IF('Социально-коммуникативное разви'!AK22="","",IF('Познавательное развитие'!#REF!="","",IF('Познавательное развитие'!D22="","",IF('Познавательное развитие'!#REF!="","",IF('Познавательное развитие'!I22="","",IF('Познавательное развитие'!M22="","",IF('Познавательное развитие'!N22="","",IF('Познавательное развитие'!O22="","",IF('Познавательное развитие'!P22="","",IF('Познавательное развитие'!Q22="","",IF('Познавательное развитие'!Y22="","",IF('Художественно-эстетическое разв'!D22="","",IF('Художественно-эстетическое разв'!#REF!="","",IF('Художественно-эстетическое разв'!G22="","",IF('Художественно-эстетическое разв'!H22="","",IF('Художественно-эстетическое разв'!I22="","",IF('Художественно-эстетическое разв'!#REF!="","",IF('Художественно-эстетическое разв'!L22="","",IF('Художественно-эстетическое разв'!M22="","",IF('Художественно-эстетическое разв'!#REF!="","",IF('Художественно-эстетическое разв'!#REF!="","",IF('Художественно-эстетическое разв'!U22="","",IF('Физическое развитие'!#REF!="","",('Социально-коммуникативное разви'!AA22+'Социально-коммуникативное разви'!AF22+'Социально-коммуникативное разви'!AG22+'Социально-коммуникативное разви'!AH22+'Социально-коммуникативное разви'!#REF!+'Социально-коммуникативное разви'!#REF!+'Социально-коммуникативное разви'!AJ22+'Социально-коммуникативное разви'!AK22+'Познавательное развитие'!#REF!+'Познавательное развитие'!D22+'Познавательное развитие'!#REF!+'Познавательное развитие'!I22+'Познавательное развитие'!M22+'Познавательное развитие'!N22+'Познавательное развитие'!O22+'Познавательное развитие'!P22+'Познавательное развитие'!Q22+'Познавательное развитие'!Y22+'Художественно-эстетическое разв'!D22+'Художественно-эстетическое разв'!#REF!+'Художественно-эстетическое разв'!G22+'Художественно-эстетическое разв'!H22+'Художественно-эстетическое разв'!I22+'Художественно-эстетическое разв'!#REF!+'Художественно-эстетическое разв'!L22+'Художественно-эстетическое разв'!M22+'Художественно-эстетическое разв'!#REF!+'Художественно-эстетическое разв'!#REF!+'Художественно-эстетическое разв'!U22+'Физическое развитие'!#REF!)/30))))))))))))))))))))))))))))))</f>
        <v/>
      </c>
      <c r="AI20" s="82" t="str">
        <f>'Целевые ориентиры'!AA21</f>
        <v/>
      </c>
      <c r="AJ20" s="82" t="str">
        <f>IF('Социально-коммуникативное разви'!G22="","",IF('Социально-коммуникативное разви'!G22=2,"сформирован",IF('Социально-коммуникативное разви'!G22=0,"не сформирован", "в стадии формирования")))</f>
        <v/>
      </c>
      <c r="AK20" s="82" t="str">
        <f>IF('Социально-коммуникативное разви'!H22="","",IF('Социально-коммуникативное разви'!H22=2,"сформирован",IF('Социально-коммуникативное разви'!H22=0,"не сформирован", "в стадии формирования")))</f>
        <v/>
      </c>
      <c r="AL20" s="82" t="str">
        <f>IF('Социально-коммуникативное разви'!I22="","",IF('Социально-коммуникативное разви'!I22=2,"сформирован",IF('Социально-коммуникативное разви'!I22=0,"не сформирован", "в стадии формирования")))</f>
        <v/>
      </c>
      <c r="AM20" s="82" t="str">
        <f>IF('Социально-коммуникативное разви'!J22="","",IF('Социально-коммуникативное разви'!J22=2,"сформирован",IF('Социально-коммуникативное разви'!J22=0,"не сформирован", "в стадии формирования")))</f>
        <v/>
      </c>
      <c r="AN20" s="82" t="str">
        <f>IF('Социально-коммуникативное разви'!K22="","",IF('Социально-коммуникативное разви'!K22=2,"сформирован",IF('Социально-коммуникативное разви'!K22=0,"не сформирован", "в стадии формирования")))</f>
        <v/>
      </c>
      <c r="AO20" s="82" t="str">
        <f>IF('Социально-коммуникативное разви'!L22="","",IF('Социально-коммуникативное разви'!L22=2,"сформирован",IF('Социально-коммуникативное разви'!L22=0,"не сформирован", "в стадии формирования")))</f>
        <v/>
      </c>
      <c r="AP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0" s="82" t="str">
        <f>IF('Социально-коммуникативное разви'!X22="","",IF('Социально-коммуникативное разви'!X22=2,"сформирован",IF('Социально-коммуникативное разви'!X22=0,"не сформирован", "в стадии формирования")))</f>
        <v/>
      </c>
      <c r="AR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0" s="82" t="e">
        <f>IF('Познавательное развитие'!#REF!="","",IF('Познавательное развитие'!#REF!=2,"сформирован",IF('Познавательное развитие'!#REF!=0,"не сформирован", "в стадии формирования")))</f>
        <v>#REF!</v>
      </c>
      <c r="AT20" s="82" t="str">
        <f>IF('Познавательное развитие'!V22="","",IF('Познавательное развитие'!V22=2,"сформирован",IF('Познавательное развитие'!V22=0,"не сформирован", "в стадии формирования")))</f>
        <v/>
      </c>
      <c r="AU20" s="82" t="str">
        <f>IF('Художественно-эстетическое разв'!Z22="","",IF('Художественно-эстетическое разв'!Z22=2,"сформирован",IF('Художественно-эстетическое разв'!Z22=0,"не сформирован", "в стадии формирования")))</f>
        <v/>
      </c>
      <c r="AV20" s="82" t="str">
        <f>IF('Художественно-эстетическое разв'!AE22="","",IF('Художественно-эстетическое разв'!AE22=2,"сформирован",IF('Художественно-эстетическое разв'!AE22=0,"не сформирован", "в стадии формирования")))</f>
        <v/>
      </c>
      <c r="AW20" s="82" t="e">
        <f>IF('Физическое развитие'!#REF!="","",IF('Физическое развитие'!#REF!=2,"сформирован",IF('Физическое развитие'!#REF!=0,"не сформирован", "в стадии формирования")))</f>
        <v>#REF!</v>
      </c>
      <c r="AX20" s="82" t="e">
        <f>IF('Физическое развитие'!#REF!="","",IF('Физическое развитие'!#REF!=2,"сформирован",IF('Физическое развитие'!#REF!=0,"не сформирован", "в стадии формирования")))</f>
        <v>#REF!</v>
      </c>
      <c r="AY20" s="214" t="str">
        <f>IF('Социально-коммуникативное разви'!G22="","",IF('Социально-коммуникативное разви'!H22="","",IF('Социально-коммуникативное разви'!I22="","",IF('Социально-коммуникативное разви'!J22="","",IF('Социально-коммуникативное разви'!K22="","",IF('Социально-коммуникативное разви'!L22="","",IF('Социально-коммуникативное разви'!#REF!="","",IF('Социально-коммуникативное разви'!X22="","",IF('Социально-коммуникативное разви'!#REF!="","",IF('Познавательное развитие'!#REF!="","",IF('Познавательное развитие'!V22="","",IF('Художественно-эстетическое разв'!Z22="","",IF('Художественно-эстетическое разв'!AE22="","",IF('Физическое развитие'!#REF!="","",IF('Физическое развитие'!#REF!="","",('Социально-коммуникативное разви'!G22+'Социально-коммуникативное разви'!H22+'Социально-коммуникативное разви'!I22+'Социально-коммуникативное разви'!J22+'Социально-коммуникативное разви'!K22+'Социально-коммуникативное разви'!L22+'Социально-коммуникативное разви'!#REF!+'Социально-коммуникативное разви'!X22+'Социально-коммуникативное разви'!#REF!+'Познавательное развитие'!#REF!+'Познавательное развитие'!V22+'Художественно-эстетическое разв'!Z22+'Художественно-эстетическое разв'!AE22+'Физическое развитие'!#REF!+'Физическое развитие'!#REF!)/15)))))))))))))))</f>
        <v/>
      </c>
      <c r="AZ20" s="82" t="str">
        <f>'Целевые ориентиры'!AM21</f>
        <v/>
      </c>
      <c r="BA20" s="82" t="str">
        <f>IF('Социально-коммуникативное разви'!U22="","",IF('Социально-коммуникативное разви'!U22=2,"сформирован",IF('Социально-коммуникативное разви'!U22=0,"не сформирован", "в стадии формирования")))</f>
        <v/>
      </c>
      <c r="BB20" s="82" t="str">
        <f>IF('Социально-коммуникативное разви'!V22="","",IF('Социально-коммуникативное разви'!V22=2,"сформирован",IF('Социально-коммуникативное разви'!V22=0,"не сформирован", "в стадии формирования")))</f>
        <v/>
      </c>
      <c r="BC20" s="82" t="str">
        <f>IF('Социально-коммуникативное разви'!W22="","",IF('Социально-коммуникативное разви'!W22=2,"сформирован",IF('Социально-коммуникативное разви'!W22=0,"не сформирован", "в стадии формирования")))</f>
        <v/>
      </c>
      <c r="BD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0" s="82" t="str">
        <f>IF('Художественно-эстетическое разв'!AC22="","",IF('Художественно-эстетическое разв'!AC22=2,"сформирован",IF('Художественно-эстетическое разв'!AC22=0,"не сформирован", "в стадии формирования")))</f>
        <v/>
      </c>
      <c r="BG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0" s="82" t="str">
        <f>IF('Художественно-эстетическое разв'!AD22="","",IF('Художественно-эстетическое разв'!AD22=2,"сформирован",IF('Художественно-эстетическое разв'!AD22=0,"не сформирован", "в стадии формирования")))</f>
        <v/>
      </c>
      <c r="BI20" s="214" t="str">
        <f>IF('Социально-коммуникативное разви'!U22="","",IF('Социально-коммуникативное разви'!V22="","",IF('Социально-коммуникативное разви'!W22="","",IF('Художественно-эстетическое разв'!#REF!="","",IF('Художественно-эстетическое разв'!#REF!="","",IF('Художественно-эстетическое разв'!AC22="","",IF('Художественно-эстетическое разв'!#REF!="","",IF('Художественно-эстетическое разв'!AD22="","",('Социально-коммуникативное разви'!U22+'Социально-коммуникативное разви'!V22+'Социально-коммуникативное разви'!W22+'Художественно-эстетическое разв'!#REF!+'Художественно-эстетическое разв'!#REF!+'Художественно-эстетическое разв'!AC22+'Художественно-эстетическое разв'!#REF!+'Художественно-эстетическое разв'!AD22)/8))))))))</f>
        <v/>
      </c>
      <c r="BJ20" s="82" t="str">
        <f>'Целевые ориентиры'!AT21</f>
        <v/>
      </c>
      <c r="BK20" s="82" t="str">
        <f>IF('Речевое развитие'!D21="","",IF('Речевое развитие'!D21=2,"сформирован",IF('Речевое развитие'!D21=0,"не сформирован", "в стадии формирования")))</f>
        <v/>
      </c>
      <c r="BL20" s="82" t="e">
        <f>IF('Речевое развитие'!#REF!="","",IF('Речевое развитие'!#REF!=2,"сформирован",IF('Речевое развитие'!#REF!=0,"не сформирован", "в стадии формирования")))</f>
        <v>#REF!</v>
      </c>
      <c r="BM20" s="82" t="str">
        <f>IF('Речевое развитие'!E21="","",IF('Речевое развитие'!E21=2,"сформирован",IF('Речевое развитие'!E21=0,"не сформирован", "в стадии формирования")))</f>
        <v/>
      </c>
      <c r="BN20" s="82" t="str">
        <f>IF('Речевое развитие'!F21="","",IF('Речевое развитие'!F21=2,"сформирован",IF('Речевое развитие'!F21=0,"не сформирован", "в стадии формирования")))</f>
        <v/>
      </c>
      <c r="BO20" s="82" t="str">
        <f>IF('Речевое развитие'!G21="","",IF('Речевое развитие'!G21=2,"сформирован",IF('Речевое развитие'!G21=0,"не сформирован", "в стадии формирования")))</f>
        <v/>
      </c>
      <c r="BP20" s="82" t="str">
        <f>IF('Речевое развитие'!H21="","",IF('Речевое развитие'!H21=2,"сформирован",IF('Речевое развитие'!H21=0,"не сформирован", "в стадии формирования")))</f>
        <v/>
      </c>
      <c r="BQ20" s="82" t="e">
        <f>IF('Речевое развитие'!#REF!="","",IF('Речевое развитие'!#REF!=2,"сформирован",IF('Речевое развитие'!#REF!=0,"не сформирован", "в стадии формирования")))</f>
        <v>#REF!</v>
      </c>
      <c r="BR20" s="82" t="str">
        <f>IF('Речевое развитие'!I21="","",IF('Речевое развитие'!I21=2,"сформирован",IF('Речевое развитие'!I21=0,"не сформирован", "в стадии формирования")))</f>
        <v/>
      </c>
      <c r="BS20" s="82" t="str">
        <f>IF('Речевое развитие'!J21="","",IF('Речевое развитие'!J21=2,"сформирован",IF('Речевое развитие'!J21=0,"не сформирован", "в стадии формирования")))</f>
        <v/>
      </c>
      <c r="BT20" s="82" t="str">
        <f>IF('Речевое развитие'!K21="","",IF('Речевое развитие'!K21=2,"сформирован",IF('Речевое развитие'!K21=0,"не сформирован", "в стадии формирования")))</f>
        <v/>
      </c>
      <c r="BU20" s="82" t="str">
        <f>IF('Речевое развитие'!L21="","",IF('Речевое развитие'!L21=2,"сформирован",IF('Речевое развитие'!L21=0,"не сформирован", "в стадии формирования")))</f>
        <v/>
      </c>
      <c r="BV20" s="82" t="str">
        <f>IF('Речевое развитие'!M21="","",IF('Речевое развитие'!M21=2,"сформирован",IF('Речевое развитие'!M21=0,"не сформирован", "в стадии формирования")))</f>
        <v/>
      </c>
      <c r="BW20" s="82" t="str">
        <f>IF('Речевое развитие'!N21="","",IF('Речевое развитие'!N21=2,"сформирован",IF('Речевое развитие'!N21=0,"не сформирован", "в стадии формирования")))</f>
        <v/>
      </c>
      <c r="BX20" s="214" t="str">
        <f>IF('Речевое развитие'!D21="","",IF('Речевое развитие'!#REF!="","",IF('Речевое развитие'!E21="","",IF('Речевое развитие'!F21="","",IF('Речевое развитие'!G21="","",IF('Речевое развитие'!H21="","",IF('Речевое развитие'!#REF!="","",IF('Речевое развитие'!I21="","",IF('Речевое развитие'!J21="","",IF('Речевое развитие'!K21="","",IF('Речевое развитие'!L21="","",IF('Речевое развитие'!M21="","",IF('Речевое развитие'!N21="","",('Речевое развитие'!D21+'Речевое развитие'!#REF!+'Речевое развитие'!E21+'Речевое развитие'!F21+'Речевое развитие'!G21+'Речевое развитие'!H21+'Речевое развитие'!#REF!+'Речевое развитие'!I21+'Речевое развитие'!J21+'Речевое развитие'!K21+'Речевое развитие'!L21+'Речевое развитие'!M21+'Речевое развитие'!N21)/13)))))))))))))</f>
        <v/>
      </c>
      <c r="BY20" s="82" t="str">
        <f>'Целевые ориентиры'!BG21</f>
        <v/>
      </c>
      <c r="BZ20" s="82" t="str">
        <f>IF('Художественно-эстетическое разв'!Y22="","",IF('Художественно-эстетическое разв'!Y22=2,"сформирован",IF('Художественно-эстетическое разв'!Y22=0,"не сформирован", "в стадии формирования")))</f>
        <v/>
      </c>
      <c r="CA20" s="82" t="e">
        <f>IF('Физическое развитие'!#REF!="","",IF('Физическое развитие'!#REF!=2,"сформирован",IF('Физическое развитие'!#REF!=0,"не сформирован", "в стадии формирования")))</f>
        <v>#REF!</v>
      </c>
      <c r="CB20" s="82" t="e">
        <f>IF('Физическое развитие'!#REF!="","",IF('Физическое развитие'!#REF!=2,"сформирован",IF('Физическое развитие'!#REF!=0,"не сформирован", "в стадии формирования")))</f>
        <v>#REF!</v>
      </c>
      <c r="CC20" s="82" t="str">
        <f>IF('Физическое развитие'!D21="","",IF('Физическое развитие'!D21=2,"сформирован",IF('Физическое развитие'!D21=0,"не сформирован", "в стадии формирования")))</f>
        <v/>
      </c>
      <c r="CD20" s="82" t="str">
        <f>IF('Физическое развитие'!E21="","",IF('Физическое развитие'!E21=2,"сформирован",IF('Физическое развитие'!E21=0,"не сформирован", "в стадии формирования")))</f>
        <v/>
      </c>
      <c r="CE20" s="82" t="str">
        <f>IF('Физическое развитие'!F21="","",IF('Физическое развитие'!F21=2,"сформирован",IF('Физическое развитие'!F21=0,"не сформирован", "в стадии формирования")))</f>
        <v/>
      </c>
      <c r="CF20" s="82" t="str">
        <f>IF('Физическое развитие'!H21="","",IF('Физическое развитие'!H21=2,"сформирован",IF('Физическое развитие'!H21=0,"не сформирован", "в стадии формирования")))</f>
        <v/>
      </c>
      <c r="CG20" s="82" t="str">
        <f>IF('Физическое развитие'!I21="","",IF('Физическое развитие'!I21=2,"сформирован",IF('Физическое развитие'!I21=0,"не сформирован", "в стадии формирования")))</f>
        <v/>
      </c>
      <c r="CH20" s="82" t="str">
        <f>IF('Физическое развитие'!J21="","",IF('Физическое развитие'!J21=2,"сформирован",IF('Физическое развитие'!J21=0,"не сформирован", "в стадии формирования")))</f>
        <v/>
      </c>
      <c r="CI20" s="82" t="str">
        <f>IF('Физическое развитие'!L21="","",IF('Физическое развитие'!L21=2,"сформирован",IF('Физическое развитие'!L21=0,"не сформирован", "в стадии формирования")))</f>
        <v/>
      </c>
      <c r="CJ20" s="82" t="str">
        <f>IF('Физическое развитие'!M21="","",IF('Физическое развитие'!M21=2,"сформирован",IF('Физическое развитие'!M21=0,"не сформирован", "в стадии формирования")))</f>
        <v/>
      </c>
      <c r="CK20" s="82" t="e">
        <f>IF('Физическое развитие'!#REF!="","",IF('Физическое развитие'!#REF!=2,"сформирован",IF('Физическое развитие'!#REF!=0,"не сформирован", "в стадии формирования")))</f>
        <v>#REF!</v>
      </c>
      <c r="CL20" s="82" t="e">
        <f>IF('Физическое развитие'!#REF!="","",IF('Физическое развитие'!#REF!=2,"сформирован",IF('Физическое развитие'!#REF!=0,"не сформирован", "в стадии формирования")))</f>
        <v>#REF!</v>
      </c>
      <c r="CM20" s="82" t="e">
        <f>IF('Физическое развитие'!#REF!="","",IF('Физическое развитие'!#REF!=2,"сформирован",IF('Физическое развитие'!#REF!=0,"не сформирован", "в стадии формирования")))</f>
        <v>#REF!</v>
      </c>
      <c r="CN20" s="82" t="str">
        <f>IF('Физическое развитие'!N21="","",IF('Физическое развитие'!N21=2,"сформирован",IF('Физическое развитие'!N21=0,"не сформирован", "в стадии формирования")))</f>
        <v/>
      </c>
      <c r="CO20" s="82" t="str">
        <f>IF('Физическое развитие'!O21="","",IF('Физическое развитие'!O21=2,"сформирован",IF('Физическое развитие'!O21=0,"не сформирован", "в стадии формирования")))</f>
        <v/>
      </c>
      <c r="CP20" s="82" t="str">
        <f>IF('Физическое развитие'!P21="","",IF('Физическое развитие'!P21=2,"сформирован",IF('Физическое развитие'!P21=0,"не сформирован", "в стадии формирования")))</f>
        <v/>
      </c>
      <c r="CQ20" s="82" t="str">
        <f>IF('Физическое развитие'!Q21="","",IF('Физическое развитие'!Q21=2,"сформирован",IF('Физическое развитие'!Q21=0,"не сформирован", "в стадии формирования")))</f>
        <v/>
      </c>
      <c r="CR20" s="214" t="str">
        <f>IF('Художественно-эстетическое разв'!Y22="","",IF('Физическое развитие'!#REF!="","",IF('Физическое развитие'!#REF!="","",IF('Физическое развитие'!D21="","",IF('Физическое развитие'!E21="","",IF('Физическое развитие'!F21="","",IF('Физическое развитие'!H21="","",IF('Физическое развитие'!I21="","",IF('Физическое развитие'!J21="","",IF('Физическое развитие'!L21="","",IF('Физическое развитие'!M21="","",IF('Физическое развитие'!#REF!="","",IF('Физическое развитие'!#REF!="","",IF('Физическое развитие'!#REF!="","",IF('Физическое развитие'!N21="","",IF('Физическое развитие'!O21="","",IF('Физическое развитие'!P21="","",IF('Физическое развитие'!Q21="","",('Художественно-эстетическое разв'!Y22+'Физическое развитие'!#REF!+'Физическое развитие'!#REF!+'Физическое развитие'!D21+'Физическое развитие'!E21+'Физическое развитие'!F21+'Физическое развитие'!H21+'Физическое развитие'!I21+'Физическое развитие'!J21+'Физическое развитие'!L21+'Физическое развитие'!M21+'Физическое развитие'!#REF!+'Физическое развитие'!#REF!+'Физическое развитие'!#REF!+'Физическое развитие'!N21+'Физическое развитие'!O21+'Физическое развитие'!P21+'Физическое развитие'!Q21)/18))))))))))))))))))</f>
        <v/>
      </c>
      <c r="CS20" s="82" t="str">
        <f>'Целевые ориентиры'!BW21</f>
        <v/>
      </c>
      <c r="CT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0" s="82" t="str">
        <f>IF('Социально-коммуникативное разви'!M22="","",IF('Социально-коммуникативное разви'!M22=2,"сформирован",IF('Социально-коммуникативное разви'!M22=0,"не сформирован", "в стадии формирования")))</f>
        <v/>
      </c>
      <c r="CV20" s="82" t="str">
        <f>IF('Социально-коммуникативное разви'!N22="","",IF('Социально-коммуникативное разви'!N22=2,"сформирован",IF('Социально-коммуникативное разви'!N22=0,"не сформирован", "в стадии формирования")))</f>
        <v/>
      </c>
      <c r="CW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0" s="82" t="str">
        <f>IF('Социально-коммуникативное разви'!AI22="","",IF('Социально-коммуникативное разви'!AI22=2,"сформирован",IF('Социально-коммуникативное разви'!AI22=0,"не сформирован", "в стадии формирования")))</f>
        <v/>
      </c>
      <c r="CY20" s="82" t="str">
        <f>IF('Социально-коммуникативное разви'!AN22="","",IF('Социально-коммуникативное разви'!AN22=2,"сформирован",IF('Социально-коммуникативное разви'!AN22=0,"не сформирован", "в стадии формирования")))</f>
        <v/>
      </c>
      <c r="CZ20" s="82" t="str">
        <f>IF('Социально-коммуникативное разви'!AO22="","",IF('Социально-коммуникативное разви'!AO22=2,"сформирован",IF('Социально-коммуникативное разви'!AO22=0,"не сформирован", "в стадии формирования")))</f>
        <v/>
      </c>
      <c r="DA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0" s="82" t="str">
        <f>IF('Социально-коммуникативное разви'!AP22="","",IF('Социально-коммуникативное разви'!AP22=2,"сформирован",IF('Социально-коммуникативное разви'!AP22=0,"не сформирован", "в стадии формирования")))</f>
        <v/>
      </c>
      <c r="DC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0" s="82" t="str">
        <f>IF('Социально-коммуникативное разви'!AQ22="","",IF('Социально-коммуникативное разви'!AQ22=2,"сформирован",IF('Социально-коммуникативное разви'!AQ22=0,"не сформирован", "в стадии формирования")))</f>
        <v/>
      </c>
      <c r="DE20" s="82" t="str">
        <f>IF('Социально-коммуникативное разви'!AR22="","",IF('Социально-коммуникативное разви'!AR22=2,"сформирован",IF('Социально-коммуникативное разви'!AR22=0,"не сформирован", "в стадии формирования")))</f>
        <v/>
      </c>
      <c r="DF20" s="82" t="str">
        <f>IF('Социально-коммуникативное разви'!AS22="","",IF('Социально-коммуникативное разви'!AS22=2,"сформирован",IF('Социально-коммуникативное разви'!AS22=0,"не сформирован", "в стадии формирования")))</f>
        <v/>
      </c>
      <c r="DG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0" s="82" t="str">
        <f>IF('Социально-коммуникативное разви'!AT22="","",IF('Социально-коммуникативное разви'!AT22=2,"сформирован",IF('Социально-коммуникативное разви'!AT22=0,"не сформирован", "в стадии формирования")))</f>
        <v/>
      </c>
      <c r="DI20" s="82" t="str">
        <f>IF('Социально-коммуникативное разви'!AV22="","",IF('Социально-коммуникативное разви'!AV22=2,"сформирован",IF('Социально-коммуникативное разви'!AV22=0,"не сформирован", "в стадии формирования")))</f>
        <v/>
      </c>
      <c r="DJ20" s="82" t="str">
        <f>IF('Социально-коммуникативное разви'!AW22="","",IF('Социально-коммуникативное разви'!AW22=2,"сформирован",IF('Социально-коммуникативное разви'!AW22=0,"не сформирован", "в стадии формирования")))</f>
        <v/>
      </c>
      <c r="DK20" s="82" t="str">
        <f>IF('Социально-коммуникативное разви'!AX22="","",IF('Социально-коммуникативное разви'!AX22=2,"сформирован",IF('Социально-коммуникативное разви'!AX22=0,"не сформирован", "в стадии формирования")))</f>
        <v/>
      </c>
      <c r="DL20" s="82" t="str">
        <f>IF('Социально-коммуникативное разви'!AY22="","",IF('Социально-коммуникативное разви'!AY22=2,"сформирован",IF('Социально-коммуникативное разви'!AY22=0,"не сформирован", "в стадии формирования")))</f>
        <v/>
      </c>
      <c r="DM20" s="82" t="str">
        <f>IF('Физическое развитие'!K21="","",IF('Физическое развитие'!K21=2,"сформирован",IF('Физическое развитие'!K21=0,"не сформирован", "в стадии формирования")))</f>
        <v/>
      </c>
      <c r="DN20" s="82" t="e">
        <f>IF('Физическое развитие'!#REF!="","",IF('Физическое развитие'!#REF!=2,"сформирован",IF('Физическое развитие'!#REF!=0,"не сформирован", "в стадии формирования")))</f>
        <v>#REF!</v>
      </c>
      <c r="DO20" s="214" t="e">
        <f>IF('Социально-коммуникативное разви'!#REF!="","",IF('Социально-коммуникативное разви'!M22="","",IF('Социально-коммуникативное разви'!N22="","",IF('Социально-коммуникативное разви'!#REF!="","",IF('Социально-коммуникативное разви'!AI22="","",IF('Социально-коммуникативное разви'!AN22="","",IF('Социально-коммуникативное разви'!AO22="","",IF('Социально-коммуникативное разви'!#REF!="","",IF('Социально-коммуникативное разви'!AP22="","",IF('Социально-коммуникативное разви'!#REF!="","",IF('Социально-коммуникативное разви'!AQ22="","",IF('Социально-коммуникативное разви'!AR22="","",IF('Социально-коммуникативное разви'!AS22="","",IF('Социально-коммуникативное разви'!#REF!="","",IF('Социально-коммуникативное разви'!AT22="","",IF('Социально-коммуникативное разви'!AV22="","",IF('Социально-коммуникативное разви'!AW22="","",IF('Социально-коммуникативное разви'!AX22="","",IF('Социально-коммуникативное разви'!AY22="","",IF('Физическое развитие'!K21="","",IF('Физическое развитие'!#REF!="","",('Социально-коммуникативное разви'!#REF!+'Социально-коммуникативное разви'!M22+'Социально-коммуникативное разви'!N22+'Социально-коммуникативное разви'!#REF!+'Социально-коммуникативное разви'!AI22+'Социально-коммуникативное разви'!AN22+'Социально-коммуникативное разви'!AO22+'Социально-коммуникативное разви'!#REF!+'Социально-коммуникативное разви'!AP22+'Социально-коммуникативное разви'!#REF!+'Социально-коммуникативное разви'!AQ22+'Социально-коммуникативное разви'!AR22+'Социально-коммуникативное разви'!AS22+'Социально-коммуникативное разви'!#REF!+'Социально-коммуникативное разви'!AT22+'Социально-коммуникативное разви'!AV22+'Социально-коммуникативное разви'!AW22+'Социально-коммуникативное разви'!AX22+'Социально-коммуникативное разви'!AY22+'Физическое развитие'!K21+'Физическое развитие'!#REF!)/21)))))))))))))))))))))</f>
        <v>#REF!</v>
      </c>
      <c r="DP20" s="82" t="str">
        <f>'Целевые ориентиры'!CN21</f>
        <v/>
      </c>
      <c r="DQ20" s="82" t="str">
        <f>IF('Социально-коммуникативное разви'!D22="","",IF('Социально-коммуникативное разви'!D22=2,"сформирован",IF('Социально-коммуникативное разви'!D22=0,"не сформирован", "в стадии формирования")))</f>
        <v/>
      </c>
      <c r="DR20" s="82" t="str">
        <f>IF('Социально-коммуникативное разви'!E22="","",IF('Социально-коммуникативное разви'!E22=2,"сформирован",IF('Социально-коммуникативное разви'!E22=0,"не сформирован", "в стадии формирования")))</f>
        <v/>
      </c>
      <c r="DS20" s="82" t="str">
        <f>IF('Социально-коммуникативное разви'!F22="","",IF('Социально-коммуникативное разви'!F22=2,"сформирован",IF('Социально-коммуникативное разви'!F22=0,"не сформирован", "в стадии формирования")))</f>
        <v/>
      </c>
      <c r="DT20" s="82" t="str">
        <f>IF('Социально-коммуникативное разви'!G22="","",IF('Социально-коммуникативное разви'!G22=2,"сформирован",IF('Социально-коммуникативное разви'!G22=0,"не сформирован", "в стадии формирования")))</f>
        <v/>
      </c>
      <c r="DU20" s="82" t="str">
        <f>IF('Социально-коммуникативное разви'!Q22="","",IF('Социально-коммуникативное разви'!Q22=2,"сформирован",IF('Социально-коммуникативное разви'!Q22=0,"не сформирован", "в стадии формирования")))</f>
        <v/>
      </c>
      <c r="DV20" s="82" t="str">
        <f>IF('Социально-коммуникативное разви'!R22="","",IF('Социально-коммуникативное разви'!R22=2,"сформирован",IF('Социально-коммуникативное разви'!R22=0,"не сформирован", "в стадии формирования")))</f>
        <v/>
      </c>
      <c r="DW20" s="82" t="str">
        <f>IF('Социально-коммуникативное разви'!S22="","",IF('Социально-коммуникативное разви'!S22=2,"сформирован",IF('Социально-коммуникативное разви'!S22=0,"не сформирован", "в стадии формирования")))</f>
        <v/>
      </c>
      <c r="DX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0" s="82" t="str">
        <f>IF('Социально-коммуникативное разви'!T22="","",IF('Социально-коммуникативное разви'!T22=2,"сформирован",IF('Социально-коммуникативное разви'!T22=0,"не сформирован", "в стадии формирования")))</f>
        <v/>
      </c>
      <c r="EB20" s="82" t="str">
        <f>IF('Социально-коммуникативное разви'!Y22="","",IF('Социально-коммуникативное разви'!Y22=2,"сформирован",IF('Социально-коммуникативное разви'!Y22=0,"не сформирован", "в стадии формирования")))</f>
        <v/>
      </c>
      <c r="EC20" s="82" t="str">
        <f>IF('Социально-коммуникативное разви'!Z22="","",IF('Социально-коммуникативное разви'!Z22=2,"сформирован",IF('Социально-коммуникативное разви'!Z22=0,"не сформирован", "в стадии формирования")))</f>
        <v/>
      </c>
      <c r="ED20" s="82" t="str">
        <f>IF('Социально-коммуникативное разви'!AU22="","",IF('Социально-коммуникативное разви'!AU22=2,"сформирован",IF('Социально-коммуникативное разви'!AU22=0,"не сформирован", "в стадии формирования")))</f>
        <v/>
      </c>
      <c r="EE2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0" s="82" t="str">
        <f>IF('Социально-коммуникативное разви'!AZ22="","",IF('Социально-коммуникативное разви'!AZ22=2,"сформирован",IF('Социально-коммуникативное разви'!AZ22=0,"не сформирован", "в стадии формирования")))</f>
        <v/>
      </c>
      <c r="EG20" s="82" t="str">
        <f>IF('Социально-коммуникативное разви'!BA22="","",IF('Социально-коммуникативное разви'!BA22=2,"сформирован",IF('Социально-коммуникативное разви'!BA22=0,"не сформирован", "в стадии формирования")))</f>
        <v/>
      </c>
      <c r="EH20" s="82" t="str">
        <f>IF('Социально-коммуникативное разви'!BB22="","",IF('Социально-коммуникативное разви'!BB22=2,"сформирован",IF('Социально-коммуникативное разви'!BB22=0,"не сформирован", "в стадии формирования")))</f>
        <v/>
      </c>
      <c r="EI20" s="82" t="str">
        <f>IF('Познавательное развитие'!G22="","",IF('Познавательное развитие'!G22=2,"сформирован",IF('Познавательное развитие'!G22=0,"не сформирован", "в стадии формирования")))</f>
        <v/>
      </c>
      <c r="EJ20" s="82" t="e">
        <f>IF('Познавательное развитие'!#REF!="","",IF('Познавательное развитие'!#REF!=2,"сформирован",IF('Познавательное развитие'!#REF!=0,"не сформирован", "в стадии формирования")))</f>
        <v>#REF!</v>
      </c>
      <c r="EK20" s="82" t="str">
        <f>IF('Познавательное развитие'!H22="","",IF('Познавательное развитие'!H22=2,"сформирован",IF('Познавательное развитие'!H22=0,"не сформирован", "в стадии формирования")))</f>
        <v/>
      </c>
      <c r="EL20" s="82" t="e">
        <f>IF('Познавательное развитие'!#REF!="","",IF('Познавательное развитие'!#REF!=2,"сформирован",IF('Познавательное развитие'!#REF!=0,"не сформирован", "в стадии формирования")))</f>
        <v>#REF!</v>
      </c>
      <c r="EM20" s="82" t="str">
        <f>IF('Познавательное развитие'!T22="","",IF('Познавательное развитие'!T22=2,"сформирован",IF('Познавательное развитие'!T22=0,"не сформирован", "в стадии формирования")))</f>
        <v/>
      </c>
      <c r="EN20" s="82" t="e">
        <f>IF('Познавательное развитие'!#REF!="","",IF('Познавательное развитие'!#REF!=2,"сформирован",IF('Познавательное развитие'!#REF!=0,"не сформирован", "в стадии формирования")))</f>
        <v>#REF!</v>
      </c>
      <c r="EO20" s="82" t="str">
        <f>IF('Познавательное развитие'!U22="","",IF('Познавательное развитие'!U22=2,"сформирован",IF('Познавательное развитие'!U22=0,"не сформирован", "в стадии формирования")))</f>
        <v/>
      </c>
      <c r="EP20" s="82" t="str">
        <f>IF('Познавательное развитие'!W22="","",IF('Познавательное развитие'!W22=2,"сформирован",IF('Познавательное развитие'!W22=0,"не сформирован", "в стадии формирования")))</f>
        <v/>
      </c>
      <c r="EQ20" s="82" t="str">
        <f>IF('Познавательное развитие'!X22="","",IF('Познавательное развитие'!X22=2,"сформирован",IF('Познавательное развитие'!X22=0,"не сформирован", "в стадии формирования")))</f>
        <v/>
      </c>
      <c r="ER20" s="82" t="str">
        <f>IF('Познавательное развитие'!AB22="","",IF('Познавательное развитие'!AB22=2,"сформирован",IF('Познавательное развитие'!AB22=0,"не сформирован", "в стадии формирования")))</f>
        <v/>
      </c>
      <c r="ES20" s="82" t="str">
        <f>IF('Познавательное развитие'!AC22="","",IF('Познавательное развитие'!AC22=2,"сформирован",IF('Познавательное развитие'!AC22=0,"не сформирован", "в стадии формирования")))</f>
        <v/>
      </c>
      <c r="ET20" s="82" t="str">
        <f>IF('Познавательное развитие'!AD22="","",IF('Познавательное развитие'!AD22=2,"сформирован",IF('Познавательное развитие'!AD22=0,"не сформирован", "в стадии формирования")))</f>
        <v/>
      </c>
      <c r="EU20" s="82" t="str">
        <f>IF('Познавательное развитие'!AE22="","",IF('Познавательное развитие'!AE22=2,"сформирован",IF('Познавательное развитие'!AE22=0,"не сформирован", "в стадии формирования")))</f>
        <v/>
      </c>
      <c r="EV20" s="82" t="str">
        <f>IF('Познавательное развитие'!AF22="","",IF('Познавательное развитие'!AF22=2,"сформирован",IF('Познавательное развитие'!AF22=0,"не сформирован", "в стадии формирования")))</f>
        <v/>
      </c>
      <c r="EW20" s="82" t="e">
        <f>IF('Познавательное развитие'!#REF!="","",IF('Познавательное развитие'!#REF!=2,"сформирован",IF('Познавательное развитие'!#REF!=0,"не сформирован", "в стадии формирования")))</f>
        <v>#REF!</v>
      </c>
      <c r="EX20" s="82" t="str">
        <f>IF('Познавательное развитие'!AG22="","",IF('Познавательное развитие'!AG22=2,"сформирован",IF('Познавательное развитие'!AG22=0,"не сформирован", "в стадии формирования")))</f>
        <v/>
      </c>
      <c r="EY20" s="82" t="str">
        <f>IF('Познавательное развитие'!AH22="","",IF('Познавательное развитие'!AH22=2,"сформирован",IF('Познавательное развитие'!AH22=0,"не сформирован", "в стадии формирования")))</f>
        <v/>
      </c>
      <c r="EZ20" s="82" t="e">
        <f>IF('Познавательное развитие'!#REF!="","",IF('Познавательное развитие'!#REF!=2,"сформирован",IF('Познавательное развитие'!#REF!=0,"не сформирован", "в стадии формирования")))</f>
        <v>#REF!</v>
      </c>
      <c r="FA20" s="82" t="str">
        <f>IF('Познавательное развитие'!AI22="","",IF('Познавательное развитие'!AI22=2,"сформирован",IF('Познавательное развитие'!AI22=0,"не сформирован", "в стадии формирования")))</f>
        <v/>
      </c>
      <c r="FB20" s="82" t="str">
        <f>IF('Познавательное развитие'!AJ22="","",IF('Познавательное развитие'!AJ22=2,"сформирован",IF('Познавательное развитие'!AJ22=0,"не сформирован", "в стадии формирования")))</f>
        <v/>
      </c>
      <c r="FC20" s="82" t="str">
        <f>IF('Познавательное развитие'!AK22="","",IF('Познавательное развитие'!AK22=2,"сформирован",IF('Познавательное развитие'!AK22=0,"не сформирован", "в стадии формирования")))</f>
        <v/>
      </c>
      <c r="FD20" s="82" t="str">
        <f>IF('Познавательное развитие'!AL22="","",IF('Познавательное развитие'!AL22=2,"сформирован",IF('Познавательное развитие'!AL22=0,"не сформирован", "в стадии формирования")))</f>
        <v/>
      </c>
      <c r="FE20" s="82" t="str">
        <f>IF('Речевое развитие'!Q21="","",IF('Речевое развитие'!Q21=2,"сформирован",IF('Речевое развитие'!Q21=0,"не сформирован", "в стадии формирования")))</f>
        <v/>
      </c>
      <c r="FF20" s="82" t="str">
        <f>IF('Речевое развитие'!R21="","",IF('Речевое развитие'!R21=2,"сформирован",IF('Речевое развитие'!R21=0,"не сформирован", "в стадии формирования")))</f>
        <v/>
      </c>
      <c r="FG20" s="82" t="str">
        <f>IF('Речевое развитие'!S21="","",IF('Речевое развитие'!S21=2,"сформирован",IF('Речевое развитие'!S21=0,"не сформирован", "в стадии формирования")))</f>
        <v/>
      </c>
      <c r="FH20" s="82" t="str">
        <f>IF('Речевое развитие'!T21="","",IF('Речевое развитие'!T21=2,"сформирован",IF('Речевое развитие'!T21=0,"не сформирован", "в стадии формирования")))</f>
        <v/>
      </c>
      <c r="FI20" s="82" t="str">
        <f>IF('Речевое развитие'!U21="","",IF('Речевое развитие'!U21=2,"сформирован",IF('Речевое развитие'!U21=0,"не сформирован", "в стадии формирования")))</f>
        <v/>
      </c>
      <c r="FJ20" s="82" t="e">
        <f>IF('Речевое развитие'!#REF!="","",IF('Речевое развитие'!#REF!=2,"сформирован",IF('Речевое развитие'!#REF!=0,"не сформирован", "в стадии формирования")))</f>
        <v>#REF!</v>
      </c>
      <c r="FK20" s="82" t="str">
        <f>IF('Художественно-эстетическое разв'!S22="","",IF('Художественно-эстетическое разв'!S22=2,"сформирован",IF('Художественно-эстетическое разв'!S22=0,"не сформирован", "в стадии формирования")))</f>
        <v/>
      </c>
      <c r="FL20" s="82" t="str">
        <f>IF('Художественно-эстетическое разв'!T22="","",IF('Художественно-эстетическое разв'!T22=2,"сформирован",IF('Художественно-эстетическое разв'!T22=0,"не сформирован", "в стадии формирования")))</f>
        <v/>
      </c>
      <c r="FM2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0" s="82" t="str">
        <f>IF('Физическое развитие'!T21="","",IF('Физическое развитие'!T21=2,"сформирован",IF('Физическое развитие'!T21=0,"не сформирован", "в стадии формирования")))</f>
        <v/>
      </c>
      <c r="FO20" s="82" t="str">
        <f>IF('Физическое развитие'!U21="","",IF('Физическое развитие'!U21=2,"сформирован",IF('Физическое развитие'!U21=0,"не сформирован", "в стадии формирования")))</f>
        <v/>
      </c>
      <c r="FP20" s="82" t="str">
        <f>IF('Физическое развитие'!V21="","",IF('Физическое развитие'!V21=2,"сформирован",IF('Физическое развитие'!V21=0,"не сформирован", "в стадии формирования")))</f>
        <v/>
      </c>
      <c r="FQ20" s="82" t="e">
        <f>IF('Физическое развитие'!#REF!="","",IF('Физическое развитие'!#REF!=2,"сформирован",IF('Физическое развитие'!#REF!=0,"не сформирован", "в стадии формирования")))</f>
        <v>#REF!</v>
      </c>
      <c r="FR20" s="214" t="str">
        <f>IF('Социально-коммуникативное разви'!D22="","",IF('Социально-коммуникативное разви'!E22="","",IF('Социально-коммуникативное разви'!F22="","",IF('Социально-коммуникативное разви'!G22="","",IF('Социально-коммуникативное разви'!Q22="","",IF('Социально-коммуникативное разви'!R22="","",IF('Социально-коммуникативное разви'!S22="","",IF('Социально-коммуникативное разви'!#REF!="","",IF('Социально-коммуникативное разви'!#REF!="","",IF('Социально-коммуникативное разви'!#REF!="","",IF('Социально-коммуникативное разви'!T22="","",IF('Социально-коммуникативное разви'!Y22="","",IF('Социально-коммуникативное разви'!Z22="","",IF('Социально-коммуникативное разви'!AU22="","",IF('Социально-коммуникативное разви'!#REF!="","",IF('Социально-коммуникативное разви'!AZ22="","",IF('Социально-коммуникативное разви'!BA22="","",IF('Социально-коммуникативное разви'!BB22="","",IF('Познавательное развитие'!G22="","",IF('Познавательное развитие'!#REF!="","",IF('Познавательное развитие'!H22="","",IF('Познавательное развитие'!#REF!="","",IF('Познавательное развитие'!T22="","",IF('Познавательное развитие'!#REF!="","",IF('Познавательное развитие'!U22="","",IF('Познавательное развитие'!W22="","",IF('Познавательное развитие'!X22="","",IF('Познавательное развитие'!AB22="","",IF('Познавательное развитие'!AC22="","",IF('Познавательное развитие'!AD22="","",IF('Познавательное развитие'!AE22="","",IF('Познавательное развитие'!AF22="","",IF('Познавательное развитие'!#REF!="","",IF('Познавательное развитие'!AG22="","",IF('Познавательное развитие'!AH22="","",IF('Познавательное развитие'!#REF!="","",IF('Познавательное развитие'!AI22="","",IF('Познавательное развитие'!AJ22="","",IF('Познавательное развитие'!AK22="","",IF('Познавательное развитие'!AL22="","",IF('Речевое развитие'!Q21="","",IF('Речевое развитие'!R21="","",IF('Речевое развитие'!S21="","",IF('Речевое развитие'!T21="","",IF('Речевое развитие'!U21="","",IF('Речевое развитие'!#REF!="","",IF('Художественно-эстетическое разв'!S22="","",IF('Художественно-эстетическое разв'!T22="","",IF('Художественно-эстетическое разв'!#REF!="","",IF('Физическое развитие'!T21="","",IF('Физическое развитие'!U21="","",IF('Физическое развитие'!V21="","",IF('Физическое развитие'!#REF!="","",('Социально-коммуникативное разви'!D22+'Социально-коммуникативное разви'!E22+'Социально-коммуникативное разви'!F22+'Социально-коммуникативное разви'!G22+'Социально-коммуникативное разви'!Q22+'Социально-коммуникативное разви'!R22+'Социально-коммуникативное разви'!S22+'Социально-коммуникативное разви'!#REF!+'Социально-коммуникативное разви'!#REF!+'Социально-коммуникативное разви'!#REF!+'Социально-коммуникативное разви'!T22+'Социально-коммуникативное разви'!Y22+'Социально-коммуникативное разви'!Z22+'Социально-коммуникативное разви'!AU22+'Социально-коммуникативное разви'!#REF!+'Социально-коммуникативное разви'!AZ22+'Социально-коммуникативное разви'!BA22+'Социально-коммуникативное разви'!BB22+'Познавательное развитие'!G22+'Познавательное развитие'!#REF!+'Познавательное развитие'!H22+'Познавательное развитие'!#REF!+'Познавательное развитие'!T22+'Познавательное развитие'!#REF!+'Познавательное развитие'!U22+'Познавательное развитие'!W22+'Познавательное развитие'!X22+'Познавательное развитие'!AB22+'Познавательное развитие'!AC22+'Познавательное развитие'!AD22+'Познавательное развитие'!AE22+'Познавательное развитие'!AF22+'Познавательное развитие'!#REF!+'Познавательное развитие'!AG22+'Познавательное развитие'!AH22+'Познавательное развитие'!#REF!+'Познавательное развитие'!AI22+'Познавательное развитие'!AJ22+'Познавательное развитие'!AK22+'Познавательное развитие'!AL22+'Речевое развитие'!Q21+'Речевое развитие'!R21+'Речевое развитие'!S21+'Речевое развитие'!T21+'Речевое развитие'!U21+'Речевое развитие'!#REF!+'Художественно-эстетическое разв'!S22+'Художественно-эстетическое разв'!T22+'Художественно-эстетическое разв'!#REF!+'Физическое развитие'!T21+'Физическое развитие'!U21+'Физическое развитие'!V21+'Физическое развитие'!#REF!)/53)))))))))))))))))))))))))))))))))))))))))))))))))))))</f>
        <v/>
      </c>
      <c r="FS20" s="82" t="str">
        <f>'Целевые ориентиры'!EC21</f>
        <v/>
      </c>
    </row>
    <row r="21" spans="1:175" x14ac:dyDescent="0.25">
      <c r="A21" s="82">
        <f>список!A20</f>
        <v>19</v>
      </c>
      <c r="B21" s="82" t="str">
        <f>IF(список!B20="","",список!B20)</f>
        <v/>
      </c>
      <c r="C21" s="82">
        <f>список!C20</f>
        <v>0</v>
      </c>
      <c r="D21" s="82" t="str">
        <f>IF('Социально-коммуникативное разви'!AA23="","",IF('Социально-коммуникативное разви'!AA23=2,"сформирован",IF('Социально-коммуникативное разви'!AA23=0,"не сформирован", "в стадии формирования")))</f>
        <v/>
      </c>
      <c r="E21" s="82" t="str">
        <f>IF('Социально-коммуникативное разви'!AF23="","",IF('Социально-коммуникативное разви'!AF23=2,"сформирован",IF('Социально-коммуникативное разви'!AF23=0,"не сформирован", "в стадии формирования")))</f>
        <v/>
      </c>
      <c r="F21" s="82" t="str">
        <f>IF('Социально-коммуникативное разви'!AG23="","",IF('Социально-коммуникативное разви'!AG23=2,"сформирован",IF('Социально-коммуникативное разви'!AG23=0,"не сформирован", "в стадии формирования")))</f>
        <v/>
      </c>
      <c r="G21" s="82" t="str">
        <f>IF('Социально-коммуникативное разви'!AH23="","",IF('Социально-коммуникативное разви'!AH23=2,"сформирован",IF('Социально-коммуникативное разви'!AH23=0,"не сформирован", "в стадии формирования")))</f>
        <v/>
      </c>
      <c r="H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1" s="82" t="str">
        <f>IF('Социально-коммуникативное разви'!AJ23="","",IF('Социально-коммуникативное разви'!AJ23=2,"сформирован",IF('Социально-коммуникативное разви'!AJ23=0,"не сформирован", "в стадии формирования")))</f>
        <v/>
      </c>
      <c r="K21" s="82" t="str">
        <f>IF('Социально-коммуникативное разви'!AK23="","",IF('Социально-коммуникативное разви'!AK23=2,"сформирован",IF('Социально-коммуникативное разви'!AK23=0,"не сформирован", "в стадии формирования")))</f>
        <v/>
      </c>
      <c r="L21" s="82" t="e">
        <f>IF('Познавательное развитие'!#REF!="","",IF('Познавательное развитие'!#REF!=2,"сформирован",IF('Познавательное развитие'!#REF!=0,"не сформирован", "в стадии формирования")))</f>
        <v>#REF!</v>
      </c>
      <c r="M21" s="82" t="str">
        <f>IF('Познавательное развитие'!D23="","",IF('Познавательное развитие'!D23=2,"сформирован",IF('Познавательное развитие'!D23=0,"не сформирован", "в стадии формирования")))</f>
        <v/>
      </c>
      <c r="N21" s="82" t="e">
        <f>IF('Познавательное развитие'!#REF!="","",IF('Познавательное развитие'!#REF!=2,"сформирован",IF('Познавательное развитие'!#REF!=0,"не сформирован", "в стадии формирования")))</f>
        <v>#REF!</v>
      </c>
      <c r="O21" s="82" t="str">
        <f>IF('Познавательное развитие'!I23="","",IF('Познавательное развитие'!I23=2,"сформирован",IF('Познавательное развитие'!I23=0,"не сформирован", "в стадии формирования")))</f>
        <v/>
      </c>
      <c r="P21" s="82" t="str">
        <f>IF('Познавательное развитие'!M23="","",IF('Познавательное развитие'!M23=2,"сформирован",IF('Познавательное развитие'!M23=0,"не сформирован", "в стадии формирования")))</f>
        <v/>
      </c>
      <c r="Q21" s="82" t="str">
        <f>IF('Познавательное развитие'!N23="","",IF('Познавательное развитие'!N23=2,"сформирован",IF('Познавательное развитие'!N23=0,"не сформирован", "в стадии формирования")))</f>
        <v/>
      </c>
      <c r="R21" s="82" t="str">
        <f>IF('Познавательное развитие'!O23="","",IF('Познавательное развитие'!O23=2,"сформирован",IF('Познавательное развитие'!O23=0,"не сформирован", "в стадии формирования")))</f>
        <v/>
      </c>
      <c r="S21" s="82" t="str">
        <f>IF('Познавательное развитие'!P23="","",IF('Познавательное развитие'!P23=2,"сформирован",IF('Познавательное развитие'!P23=0,"не сформирован", "в стадии формирования")))</f>
        <v/>
      </c>
      <c r="T21" s="82" t="str">
        <f>IF('Познавательное развитие'!Q23="","",IF('Познавательное развитие'!Q23=2,"сформирован",IF('Познавательное развитие'!Q23=0,"не сформирован", "в стадии формирования")))</f>
        <v/>
      </c>
      <c r="U21" s="82" t="str">
        <f>IF('Познавательное развитие'!Y23="","",IF('Познавательное развитие'!Y23=2,"сформирован",IF('Познавательное развитие'!Y23=0,"не сформирован", "в стадии формирования")))</f>
        <v/>
      </c>
      <c r="V21" s="82" t="str">
        <f>IF('Художественно-эстетическое разв'!D23="","",IF('Художественно-эстетическое разв'!D23=2,"сформирован",IF('Художественно-эстетическое разв'!D23=0,"не сформирован", "в стадии формирования")))</f>
        <v/>
      </c>
      <c r="W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1" s="82" t="str">
        <f>IF('Художественно-эстетическое разв'!G23="","",IF('Художественно-эстетическое разв'!G23=2,"сформирован",IF('Художественно-эстетическое разв'!G23=0,"не сформирован", "в стадии формирования")))</f>
        <v/>
      </c>
      <c r="Y21" s="82" t="str">
        <f>IF('Художественно-эстетическое разв'!H23="","",IF('Художественно-эстетическое разв'!H23=2,"сформирован",IF('Художественно-эстетическое разв'!H23=0,"не сформирован", "в стадии формирования")))</f>
        <v/>
      </c>
      <c r="Z21" s="82" t="str">
        <f>IF('Художественно-эстетическое разв'!I23="","",IF('Художественно-эстетическое разв'!I23=2,"сформирован",IF('Художественно-эстетическое разв'!I23=0,"не сформирован", "в стадии формирования")))</f>
        <v/>
      </c>
      <c r="AA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1" s="82" t="str">
        <f>IF('Художественно-эстетическое разв'!L23="","",IF('Художественно-эстетическое разв'!L23=2,"сформирован",IF('Художественно-эстетическое разв'!L23=0,"не сформирован", "в стадии формирования")))</f>
        <v/>
      </c>
      <c r="AC21" s="82" t="str">
        <f>IF('Художественно-эстетическое разв'!M23="","",IF('Художественно-эстетическое разв'!M23=2,"сформирован",IF('Художественно-эстетическое разв'!M23=0,"не сформирован", "в стадии формирования")))</f>
        <v/>
      </c>
      <c r="AD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1" s="82" t="str">
        <f>IF('Художественно-эстетическое разв'!U23="","",IF('Художественно-эстетическое разв'!U23=2,"сформирован",IF('Художественно-эстетическое разв'!U23=0,"не сформирован", "в стадии формирования")))</f>
        <v/>
      </c>
      <c r="AG21" s="82" t="str">
        <f>IF('Физическое развитие'!W22="","",IF('Физическое развитие'!W22=2,"сформирован",IF('Физическое развитие'!W22=0,"не сформирован", "в стадии формирования")))</f>
        <v/>
      </c>
      <c r="AH21" s="214" t="str">
        <f>IF('Социально-коммуникативное разви'!AA23="","",IF('Социально-коммуникативное разви'!AF23="","",IF('Социально-коммуникативное разви'!AG23="","",IF('Социально-коммуникативное разви'!AH23="","",IF('Социально-коммуникативное разви'!#REF!="","",IF('Социально-коммуникативное разви'!#REF!="","",IF('Социально-коммуникативное разви'!AJ23="","",IF('Социально-коммуникативное разви'!AK23="","",IF('Познавательное развитие'!#REF!="","",IF('Познавательное развитие'!D23="","",IF('Познавательное развитие'!#REF!="","",IF('Познавательное развитие'!I23="","",IF('Познавательное развитие'!M23="","",IF('Познавательное развитие'!N23="","",IF('Познавательное развитие'!O23="","",IF('Познавательное развитие'!P23="","",IF('Познавательное развитие'!Q23="","",IF('Познавательное развитие'!Y23="","",IF('Художественно-эстетическое разв'!D23="","",IF('Художественно-эстетическое разв'!#REF!="","",IF('Художественно-эстетическое разв'!G23="","",IF('Художественно-эстетическое разв'!H23="","",IF('Художественно-эстетическое разв'!I23="","",IF('Художественно-эстетическое разв'!#REF!="","",IF('Художественно-эстетическое разв'!L23="","",IF('Художественно-эстетическое разв'!M23="","",IF('Художественно-эстетическое разв'!#REF!="","",IF('Художественно-эстетическое разв'!#REF!="","",IF('Художественно-эстетическое разв'!U23="","",IF('Физическое развитие'!#REF!="","",('Социально-коммуникативное разви'!AA23+'Социально-коммуникативное разви'!AF23+'Социально-коммуникативное разви'!AG23+'Социально-коммуникативное разви'!AH23+'Социально-коммуникативное разви'!#REF!+'Социально-коммуникативное разви'!#REF!+'Социально-коммуникативное разви'!AJ23+'Социально-коммуникативное разви'!AK23+'Познавательное развитие'!#REF!+'Познавательное развитие'!D23+'Познавательное развитие'!#REF!+'Познавательное развитие'!I23+'Познавательное развитие'!M23+'Познавательное развитие'!N23+'Познавательное развитие'!O23+'Познавательное развитие'!P23+'Познавательное развитие'!Q23+'Познавательное развитие'!Y23+'Художественно-эстетическое разв'!D23+'Художественно-эстетическое разв'!#REF!+'Художественно-эстетическое разв'!G23+'Художественно-эстетическое разв'!H23+'Художественно-эстетическое разв'!I23+'Художественно-эстетическое разв'!#REF!+'Художественно-эстетическое разв'!L23+'Художественно-эстетическое разв'!M23+'Художественно-эстетическое разв'!#REF!+'Художественно-эстетическое разв'!#REF!+'Художественно-эстетическое разв'!U23+'Физическое развитие'!#REF!)/30))))))))))))))))))))))))))))))</f>
        <v/>
      </c>
      <c r="AI21" s="82" t="str">
        <f>'Целевые ориентиры'!AA22</f>
        <v/>
      </c>
      <c r="AJ21" s="82" t="str">
        <f>IF('Социально-коммуникативное разви'!G23="","",IF('Социально-коммуникативное разви'!G23=2,"сформирован",IF('Социально-коммуникативное разви'!G23=0,"не сформирован", "в стадии формирования")))</f>
        <v/>
      </c>
      <c r="AK21" s="82" t="str">
        <f>IF('Социально-коммуникативное разви'!H23="","",IF('Социально-коммуникативное разви'!H23=2,"сформирован",IF('Социально-коммуникативное разви'!H23=0,"не сформирован", "в стадии формирования")))</f>
        <v/>
      </c>
      <c r="AL21" s="82" t="str">
        <f>IF('Социально-коммуникативное разви'!I23="","",IF('Социально-коммуникативное разви'!I23=2,"сформирован",IF('Социально-коммуникативное разви'!I23=0,"не сформирован", "в стадии формирования")))</f>
        <v/>
      </c>
      <c r="AM21" s="82" t="str">
        <f>IF('Социально-коммуникативное разви'!J23="","",IF('Социально-коммуникативное разви'!J23=2,"сформирован",IF('Социально-коммуникативное разви'!J23=0,"не сформирован", "в стадии формирования")))</f>
        <v/>
      </c>
      <c r="AN21" s="82" t="str">
        <f>IF('Социально-коммуникативное разви'!K23="","",IF('Социально-коммуникативное разви'!K23=2,"сформирован",IF('Социально-коммуникативное разви'!K23=0,"не сформирован", "в стадии формирования")))</f>
        <v/>
      </c>
      <c r="AO21" s="82" t="str">
        <f>IF('Социально-коммуникативное разви'!L23="","",IF('Социально-коммуникативное разви'!L23=2,"сформирован",IF('Социально-коммуникативное разви'!L23=0,"не сформирован", "в стадии формирования")))</f>
        <v/>
      </c>
      <c r="AP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1" s="82" t="str">
        <f>IF('Социально-коммуникативное разви'!X23="","",IF('Социально-коммуникативное разви'!X23=2,"сформирован",IF('Социально-коммуникативное разви'!X23=0,"не сформирован", "в стадии формирования")))</f>
        <v/>
      </c>
      <c r="AR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1" s="82" t="e">
        <f>IF('Познавательное развитие'!#REF!="","",IF('Познавательное развитие'!#REF!=2,"сформирован",IF('Познавательное развитие'!#REF!=0,"не сформирован", "в стадии формирования")))</f>
        <v>#REF!</v>
      </c>
      <c r="AT21" s="82" t="str">
        <f>IF('Познавательное развитие'!V23="","",IF('Познавательное развитие'!V23=2,"сформирован",IF('Познавательное развитие'!V23=0,"не сформирован", "в стадии формирования")))</f>
        <v/>
      </c>
      <c r="AU21" s="82" t="str">
        <f>IF('Художественно-эстетическое разв'!Z23="","",IF('Художественно-эстетическое разв'!Z23=2,"сформирован",IF('Художественно-эстетическое разв'!Z23=0,"не сформирован", "в стадии формирования")))</f>
        <v/>
      </c>
      <c r="AV21" s="82" t="str">
        <f>IF('Художественно-эстетическое разв'!AE23="","",IF('Художественно-эстетическое разв'!AE23=2,"сформирован",IF('Художественно-эстетическое разв'!AE23=0,"не сформирован", "в стадии формирования")))</f>
        <v/>
      </c>
      <c r="AW21" s="82" t="e">
        <f>IF('Физическое развитие'!#REF!="","",IF('Физическое развитие'!#REF!=2,"сформирован",IF('Физическое развитие'!#REF!=0,"не сформирован", "в стадии формирования")))</f>
        <v>#REF!</v>
      </c>
      <c r="AX21" s="82" t="e">
        <f>IF('Физическое развитие'!#REF!="","",IF('Физическое развитие'!#REF!=2,"сформирован",IF('Физическое развитие'!#REF!=0,"не сформирован", "в стадии формирования")))</f>
        <v>#REF!</v>
      </c>
      <c r="AY21" s="214" t="str">
        <f>IF('Социально-коммуникативное разви'!G23="","",IF('Социально-коммуникативное разви'!H23="","",IF('Социально-коммуникативное разви'!I23="","",IF('Социально-коммуникативное разви'!J23="","",IF('Социально-коммуникативное разви'!K23="","",IF('Социально-коммуникативное разви'!L23="","",IF('Социально-коммуникативное разви'!#REF!="","",IF('Социально-коммуникативное разви'!X23="","",IF('Социально-коммуникативное разви'!#REF!="","",IF('Познавательное развитие'!#REF!="","",IF('Познавательное развитие'!V23="","",IF('Художественно-эстетическое разв'!Z23="","",IF('Художественно-эстетическое разв'!AE23="","",IF('Физическое развитие'!#REF!="","",IF('Физическое развитие'!#REF!="","",('Социально-коммуникативное разви'!G23+'Социально-коммуникативное разви'!H23+'Социально-коммуникативное разви'!I23+'Социально-коммуникативное разви'!J23+'Социально-коммуникативное разви'!K23+'Социально-коммуникативное разви'!L23+'Социально-коммуникативное разви'!#REF!+'Социально-коммуникативное разви'!X23+'Социально-коммуникативное разви'!#REF!+'Познавательное развитие'!#REF!+'Познавательное развитие'!V23+'Художественно-эстетическое разв'!Z23+'Художественно-эстетическое разв'!AE23+'Физическое развитие'!#REF!+'Физическое развитие'!#REF!)/15)))))))))))))))</f>
        <v/>
      </c>
      <c r="AZ21" s="82" t="str">
        <f>'Целевые ориентиры'!AM22</f>
        <v/>
      </c>
      <c r="BA21" s="82" t="str">
        <f>IF('Социально-коммуникативное разви'!U23="","",IF('Социально-коммуникативное разви'!U23=2,"сформирован",IF('Социально-коммуникативное разви'!U23=0,"не сформирован", "в стадии формирования")))</f>
        <v/>
      </c>
      <c r="BB21" s="82" t="str">
        <f>IF('Социально-коммуникативное разви'!V23="","",IF('Социально-коммуникативное разви'!V23=2,"сформирован",IF('Социально-коммуникативное разви'!V23=0,"не сформирован", "в стадии формирования")))</f>
        <v/>
      </c>
      <c r="BC21" s="82" t="str">
        <f>IF('Социально-коммуникативное разви'!W23="","",IF('Социально-коммуникативное разви'!W23=2,"сформирован",IF('Социально-коммуникативное разви'!W23=0,"не сформирован", "в стадии формирования")))</f>
        <v/>
      </c>
      <c r="BD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1" s="82" t="str">
        <f>IF('Художественно-эстетическое разв'!AC23="","",IF('Художественно-эстетическое разв'!AC23=2,"сформирован",IF('Художественно-эстетическое разв'!AC23=0,"не сформирован", "в стадии формирования")))</f>
        <v/>
      </c>
      <c r="BG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1" s="82" t="str">
        <f>IF('Художественно-эстетическое разв'!AD23="","",IF('Художественно-эстетическое разв'!AD23=2,"сформирован",IF('Художественно-эстетическое разв'!AD23=0,"не сформирован", "в стадии формирования")))</f>
        <v/>
      </c>
      <c r="BI21" s="214" t="str">
        <f>IF('Социально-коммуникативное разви'!U23="","",IF('Социально-коммуникативное разви'!V23="","",IF('Социально-коммуникативное разви'!W23="","",IF('Художественно-эстетическое разв'!#REF!="","",IF('Художественно-эстетическое разв'!#REF!="","",IF('Художественно-эстетическое разв'!AC23="","",IF('Художественно-эстетическое разв'!#REF!="","",IF('Художественно-эстетическое разв'!AD23="","",('Социально-коммуникативное разви'!U23+'Социально-коммуникативное разви'!V23+'Социально-коммуникативное разви'!W23+'Художественно-эстетическое разв'!#REF!+'Художественно-эстетическое разв'!#REF!+'Художественно-эстетическое разв'!AC23+'Художественно-эстетическое разв'!#REF!+'Художественно-эстетическое разв'!AD23)/8))))))))</f>
        <v/>
      </c>
      <c r="BJ21" s="82" t="str">
        <f>'Целевые ориентиры'!AT22</f>
        <v/>
      </c>
      <c r="BK21" s="82" t="str">
        <f>IF('Речевое развитие'!D22="","",IF('Речевое развитие'!D22=2,"сформирован",IF('Речевое развитие'!D22=0,"не сформирован", "в стадии формирования")))</f>
        <v/>
      </c>
      <c r="BL21" s="82" t="e">
        <f>IF('Речевое развитие'!#REF!="","",IF('Речевое развитие'!#REF!=2,"сформирован",IF('Речевое развитие'!#REF!=0,"не сформирован", "в стадии формирования")))</f>
        <v>#REF!</v>
      </c>
      <c r="BM21" s="82" t="str">
        <f>IF('Речевое развитие'!E22="","",IF('Речевое развитие'!E22=2,"сформирован",IF('Речевое развитие'!E22=0,"не сформирован", "в стадии формирования")))</f>
        <v/>
      </c>
      <c r="BN21" s="82" t="str">
        <f>IF('Речевое развитие'!F22="","",IF('Речевое развитие'!F22=2,"сформирован",IF('Речевое развитие'!F22=0,"не сформирован", "в стадии формирования")))</f>
        <v/>
      </c>
      <c r="BO21" s="82" t="str">
        <f>IF('Речевое развитие'!G22="","",IF('Речевое развитие'!G22=2,"сформирован",IF('Речевое развитие'!G22=0,"не сформирован", "в стадии формирования")))</f>
        <v/>
      </c>
      <c r="BP21" s="82" t="str">
        <f>IF('Речевое развитие'!H22="","",IF('Речевое развитие'!H22=2,"сформирован",IF('Речевое развитие'!H22=0,"не сформирован", "в стадии формирования")))</f>
        <v/>
      </c>
      <c r="BQ21" s="82" t="e">
        <f>IF('Речевое развитие'!#REF!="","",IF('Речевое развитие'!#REF!=2,"сформирован",IF('Речевое развитие'!#REF!=0,"не сформирован", "в стадии формирования")))</f>
        <v>#REF!</v>
      </c>
      <c r="BR21" s="82" t="str">
        <f>IF('Речевое развитие'!I22="","",IF('Речевое развитие'!I22=2,"сформирован",IF('Речевое развитие'!I22=0,"не сформирован", "в стадии формирования")))</f>
        <v/>
      </c>
      <c r="BS21" s="82" t="str">
        <f>IF('Речевое развитие'!J22="","",IF('Речевое развитие'!J22=2,"сформирован",IF('Речевое развитие'!J22=0,"не сформирован", "в стадии формирования")))</f>
        <v/>
      </c>
      <c r="BT21" s="82" t="str">
        <f>IF('Речевое развитие'!K22="","",IF('Речевое развитие'!K22=2,"сформирован",IF('Речевое развитие'!K22=0,"не сформирован", "в стадии формирования")))</f>
        <v/>
      </c>
      <c r="BU21" s="82" t="str">
        <f>IF('Речевое развитие'!L22="","",IF('Речевое развитие'!L22=2,"сформирован",IF('Речевое развитие'!L22=0,"не сформирован", "в стадии формирования")))</f>
        <v/>
      </c>
      <c r="BV21" s="82" t="str">
        <f>IF('Речевое развитие'!M22="","",IF('Речевое развитие'!M22=2,"сформирован",IF('Речевое развитие'!M22=0,"не сформирован", "в стадии формирования")))</f>
        <v/>
      </c>
      <c r="BW21" s="82" t="str">
        <f>IF('Речевое развитие'!N22="","",IF('Речевое развитие'!N22=2,"сформирован",IF('Речевое развитие'!N22=0,"не сформирован", "в стадии формирования")))</f>
        <v/>
      </c>
      <c r="BX21" s="214" t="str">
        <f>IF('Речевое развитие'!D22="","",IF('Речевое развитие'!#REF!="","",IF('Речевое развитие'!E22="","",IF('Речевое развитие'!F22="","",IF('Речевое развитие'!G22="","",IF('Речевое развитие'!H22="","",IF('Речевое развитие'!#REF!="","",IF('Речевое развитие'!I22="","",IF('Речевое развитие'!J22="","",IF('Речевое развитие'!K22="","",IF('Речевое развитие'!L22="","",IF('Речевое развитие'!M22="","",IF('Речевое развитие'!N22="","",('Речевое развитие'!D22+'Речевое развитие'!#REF!+'Речевое развитие'!E22+'Речевое развитие'!F22+'Речевое развитие'!G22+'Речевое развитие'!H22+'Речевое развитие'!#REF!+'Речевое развитие'!I22+'Речевое развитие'!J22+'Речевое развитие'!K22+'Речевое развитие'!L22+'Речевое развитие'!M22+'Речевое развитие'!N22)/13)))))))))))))</f>
        <v/>
      </c>
      <c r="BY21" s="82" t="str">
        <f>'Целевые ориентиры'!BG22</f>
        <v/>
      </c>
      <c r="BZ21" s="82" t="str">
        <f>IF('Художественно-эстетическое разв'!Y23="","",IF('Художественно-эстетическое разв'!Y23=2,"сформирован",IF('Художественно-эстетическое разв'!Y23=0,"не сформирован", "в стадии формирования")))</f>
        <v/>
      </c>
      <c r="CA21" s="82" t="e">
        <f>IF('Физическое развитие'!#REF!="","",IF('Физическое развитие'!#REF!=2,"сформирован",IF('Физическое развитие'!#REF!=0,"не сформирован", "в стадии формирования")))</f>
        <v>#REF!</v>
      </c>
      <c r="CB21" s="82" t="e">
        <f>IF('Физическое развитие'!#REF!="","",IF('Физическое развитие'!#REF!=2,"сформирован",IF('Физическое развитие'!#REF!=0,"не сформирован", "в стадии формирования")))</f>
        <v>#REF!</v>
      </c>
      <c r="CC21" s="82" t="str">
        <f>IF('Физическое развитие'!D22="","",IF('Физическое развитие'!D22=2,"сформирован",IF('Физическое развитие'!D22=0,"не сформирован", "в стадии формирования")))</f>
        <v/>
      </c>
      <c r="CD21" s="82" t="str">
        <f>IF('Физическое развитие'!E22="","",IF('Физическое развитие'!E22=2,"сформирован",IF('Физическое развитие'!E22=0,"не сформирован", "в стадии формирования")))</f>
        <v/>
      </c>
      <c r="CE21" s="82" t="str">
        <f>IF('Физическое развитие'!F22="","",IF('Физическое развитие'!F22=2,"сформирован",IF('Физическое развитие'!F22=0,"не сформирован", "в стадии формирования")))</f>
        <v/>
      </c>
      <c r="CF21" s="82" t="str">
        <f>IF('Физическое развитие'!H22="","",IF('Физическое развитие'!H22=2,"сформирован",IF('Физическое развитие'!H22=0,"не сформирован", "в стадии формирования")))</f>
        <v/>
      </c>
      <c r="CG21" s="82" t="str">
        <f>IF('Физическое развитие'!I22="","",IF('Физическое развитие'!I22=2,"сформирован",IF('Физическое развитие'!I22=0,"не сформирован", "в стадии формирования")))</f>
        <v/>
      </c>
      <c r="CH21" s="82" t="str">
        <f>IF('Физическое развитие'!J22="","",IF('Физическое развитие'!J22=2,"сформирован",IF('Физическое развитие'!J22=0,"не сформирован", "в стадии формирования")))</f>
        <v/>
      </c>
      <c r="CI21" s="82" t="str">
        <f>IF('Физическое развитие'!L22="","",IF('Физическое развитие'!L22=2,"сформирован",IF('Физическое развитие'!L22=0,"не сформирован", "в стадии формирования")))</f>
        <v/>
      </c>
      <c r="CJ21" s="82" t="str">
        <f>IF('Физическое развитие'!M22="","",IF('Физическое развитие'!M22=2,"сформирован",IF('Физическое развитие'!M22=0,"не сформирован", "в стадии формирования")))</f>
        <v/>
      </c>
      <c r="CK21" s="82" t="e">
        <f>IF('Физическое развитие'!#REF!="","",IF('Физическое развитие'!#REF!=2,"сформирован",IF('Физическое развитие'!#REF!=0,"не сформирован", "в стадии формирования")))</f>
        <v>#REF!</v>
      </c>
      <c r="CL21" s="82" t="e">
        <f>IF('Физическое развитие'!#REF!="","",IF('Физическое развитие'!#REF!=2,"сформирован",IF('Физическое развитие'!#REF!=0,"не сформирован", "в стадии формирования")))</f>
        <v>#REF!</v>
      </c>
      <c r="CM21" s="82" t="e">
        <f>IF('Физическое развитие'!#REF!="","",IF('Физическое развитие'!#REF!=2,"сформирован",IF('Физическое развитие'!#REF!=0,"не сформирован", "в стадии формирования")))</f>
        <v>#REF!</v>
      </c>
      <c r="CN21" s="82" t="str">
        <f>IF('Физическое развитие'!N22="","",IF('Физическое развитие'!N22=2,"сформирован",IF('Физическое развитие'!N22=0,"не сформирован", "в стадии формирования")))</f>
        <v/>
      </c>
      <c r="CO21" s="82" t="str">
        <f>IF('Физическое развитие'!O22="","",IF('Физическое развитие'!O22=2,"сформирован",IF('Физическое развитие'!O22=0,"не сформирован", "в стадии формирования")))</f>
        <v/>
      </c>
      <c r="CP21" s="82" t="str">
        <f>IF('Физическое развитие'!P22="","",IF('Физическое развитие'!P22=2,"сформирован",IF('Физическое развитие'!P22=0,"не сформирован", "в стадии формирования")))</f>
        <v/>
      </c>
      <c r="CQ21" s="82" t="str">
        <f>IF('Физическое развитие'!Q22="","",IF('Физическое развитие'!Q22=2,"сформирован",IF('Физическое развитие'!Q22=0,"не сформирован", "в стадии формирования")))</f>
        <v/>
      </c>
      <c r="CR21" s="214" t="str">
        <f>IF('Художественно-эстетическое разв'!Y23="","",IF('Физическое развитие'!#REF!="","",IF('Физическое развитие'!#REF!="","",IF('Физическое развитие'!D22="","",IF('Физическое развитие'!E22="","",IF('Физическое развитие'!F22="","",IF('Физическое развитие'!H22="","",IF('Физическое развитие'!I22="","",IF('Физическое развитие'!J22="","",IF('Физическое развитие'!L22="","",IF('Физическое развитие'!M22="","",IF('Физическое развитие'!#REF!="","",IF('Физическое развитие'!#REF!="","",IF('Физическое развитие'!#REF!="","",IF('Физическое развитие'!N22="","",IF('Физическое развитие'!O22="","",IF('Физическое развитие'!P22="","",IF('Физическое развитие'!Q22="","",('Художественно-эстетическое разв'!Y23+'Физическое развитие'!#REF!+'Физическое развитие'!#REF!+'Физическое развитие'!D22+'Физическое развитие'!E22+'Физическое развитие'!F22+'Физическое развитие'!H22+'Физическое развитие'!I22+'Физическое развитие'!J22+'Физическое развитие'!L22+'Физическое развитие'!M22+'Физическое развитие'!#REF!+'Физическое развитие'!#REF!+'Физическое развитие'!#REF!+'Физическое развитие'!N22+'Физическое развитие'!O22+'Физическое развитие'!P22+'Физическое развитие'!Q22)/18))))))))))))))))))</f>
        <v/>
      </c>
      <c r="CS21" s="82" t="str">
        <f>'Целевые ориентиры'!BW22</f>
        <v/>
      </c>
      <c r="CT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1" s="82" t="str">
        <f>IF('Социально-коммуникативное разви'!M23="","",IF('Социально-коммуникативное разви'!M23=2,"сформирован",IF('Социально-коммуникативное разви'!M23=0,"не сформирован", "в стадии формирования")))</f>
        <v/>
      </c>
      <c r="CV21" s="82" t="str">
        <f>IF('Социально-коммуникативное разви'!N23="","",IF('Социально-коммуникативное разви'!N23=2,"сформирован",IF('Социально-коммуникативное разви'!N23=0,"не сформирован", "в стадии формирования")))</f>
        <v/>
      </c>
      <c r="CW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1" s="82" t="str">
        <f>IF('Социально-коммуникативное разви'!AI23="","",IF('Социально-коммуникативное разви'!AI23=2,"сформирован",IF('Социально-коммуникативное разви'!AI23=0,"не сформирован", "в стадии формирования")))</f>
        <v/>
      </c>
      <c r="CY21" s="82" t="str">
        <f>IF('Социально-коммуникативное разви'!AN23="","",IF('Социально-коммуникативное разви'!AN23=2,"сформирован",IF('Социально-коммуникативное разви'!AN23=0,"не сформирован", "в стадии формирования")))</f>
        <v/>
      </c>
      <c r="CZ21" s="82" t="str">
        <f>IF('Социально-коммуникативное разви'!AO23="","",IF('Социально-коммуникативное разви'!AO23=2,"сформирован",IF('Социально-коммуникативное разви'!AO23=0,"не сформирован", "в стадии формирования")))</f>
        <v/>
      </c>
      <c r="DA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1" s="82" t="str">
        <f>IF('Социально-коммуникативное разви'!AP23="","",IF('Социально-коммуникативное разви'!AP23=2,"сформирован",IF('Социально-коммуникативное разви'!AP23=0,"не сформирован", "в стадии формирования")))</f>
        <v/>
      </c>
      <c r="DC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1" s="82" t="str">
        <f>IF('Социально-коммуникативное разви'!AQ23="","",IF('Социально-коммуникативное разви'!AQ23=2,"сформирован",IF('Социально-коммуникативное разви'!AQ23=0,"не сформирован", "в стадии формирования")))</f>
        <v/>
      </c>
      <c r="DE21" s="82" t="str">
        <f>IF('Социально-коммуникативное разви'!AR23="","",IF('Социально-коммуникативное разви'!AR23=2,"сформирован",IF('Социально-коммуникативное разви'!AR23=0,"не сформирован", "в стадии формирования")))</f>
        <v/>
      </c>
      <c r="DF21" s="82" t="str">
        <f>IF('Социально-коммуникативное разви'!AS23="","",IF('Социально-коммуникативное разви'!AS23=2,"сформирован",IF('Социально-коммуникативное разви'!AS23=0,"не сформирован", "в стадии формирования")))</f>
        <v/>
      </c>
      <c r="DG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1" s="82" t="str">
        <f>IF('Социально-коммуникативное разви'!AT23="","",IF('Социально-коммуникативное разви'!AT23=2,"сформирован",IF('Социально-коммуникативное разви'!AT23=0,"не сформирован", "в стадии формирования")))</f>
        <v/>
      </c>
      <c r="DI21" s="82" t="str">
        <f>IF('Социально-коммуникативное разви'!AV23="","",IF('Социально-коммуникативное разви'!AV23=2,"сформирован",IF('Социально-коммуникативное разви'!AV23=0,"не сформирован", "в стадии формирования")))</f>
        <v/>
      </c>
      <c r="DJ21" s="82" t="str">
        <f>IF('Социально-коммуникативное разви'!AW23="","",IF('Социально-коммуникативное разви'!AW23=2,"сформирован",IF('Социально-коммуникативное разви'!AW23=0,"не сформирован", "в стадии формирования")))</f>
        <v/>
      </c>
      <c r="DK21" s="82" t="str">
        <f>IF('Социально-коммуникативное разви'!AX23="","",IF('Социально-коммуникативное разви'!AX23=2,"сформирован",IF('Социально-коммуникативное разви'!AX23=0,"не сформирован", "в стадии формирования")))</f>
        <v/>
      </c>
      <c r="DL21" s="82" t="str">
        <f>IF('Социально-коммуникативное разви'!AY23="","",IF('Социально-коммуникативное разви'!AY23=2,"сформирован",IF('Социально-коммуникативное разви'!AY23=0,"не сформирован", "в стадии формирования")))</f>
        <v/>
      </c>
      <c r="DM21" s="82" t="str">
        <f>IF('Физическое развитие'!K22="","",IF('Физическое развитие'!K22=2,"сформирован",IF('Физическое развитие'!K22=0,"не сформирован", "в стадии формирования")))</f>
        <v/>
      </c>
      <c r="DN21" s="82" t="e">
        <f>IF('Физическое развитие'!#REF!="","",IF('Физическое развитие'!#REF!=2,"сформирован",IF('Физическое развитие'!#REF!=0,"не сформирован", "в стадии формирования")))</f>
        <v>#REF!</v>
      </c>
      <c r="DO21" s="214" t="e">
        <f>IF('Социально-коммуникативное разви'!#REF!="","",IF('Социально-коммуникативное разви'!M23="","",IF('Социально-коммуникативное разви'!N23="","",IF('Социально-коммуникативное разви'!#REF!="","",IF('Социально-коммуникативное разви'!AI23="","",IF('Социально-коммуникативное разви'!AN23="","",IF('Социально-коммуникативное разви'!AO23="","",IF('Социально-коммуникативное разви'!#REF!="","",IF('Социально-коммуникативное разви'!AP23="","",IF('Социально-коммуникативное разви'!#REF!="","",IF('Социально-коммуникативное разви'!AQ23="","",IF('Социально-коммуникативное разви'!AR23="","",IF('Социально-коммуникативное разви'!AS23="","",IF('Социально-коммуникативное разви'!#REF!="","",IF('Социально-коммуникативное разви'!AT23="","",IF('Социально-коммуникативное разви'!AV23="","",IF('Социально-коммуникативное разви'!AW23="","",IF('Социально-коммуникативное разви'!AX23="","",IF('Социально-коммуникативное разви'!AY23="","",IF('Физическое развитие'!K22="","",IF('Физическое развитие'!#REF!="","",('Социально-коммуникативное разви'!#REF!+'Социально-коммуникативное разви'!M23+'Социально-коммуникативное разви'!N23+'Социально-коммуникативное разви'!#REF!+'Социально-коммуникативное разви'!AI23+'Социально-коммуникативное разви'!AN23+'Социально-коммуникативное разви'!AO23+'Социально-коммуникативное разви'!#REF!+'Социально-коммуникативное разви'!AP23+'Социально-коммуникативное разви'!#REF!+'Социально-коммуникативное разви'!AQ23+'Социально-коммуникативное разви'!AR23+'Социально-коммуникативное разви'!AS23+'Социально-коммуникативное разви'!#REF!+'Социально-коммуникативное разви'!AT23+'Социально-коммуникативное разви'!AV23+'Социально-коммуникативное разви'!AW23+'Социально-коммуникативное разви'!AX23+'Социально-коммуникативное разви'!AY23+'Физическое развитие'!K22+'Физическое развитие'!#REF!)/21)))))))))))))))))))))</f>
        <v>#REF!</v>
      </c>
      <c r="DP21" s="82" t="str">
        <f>'Целевые ориентиры'!CN22</f>
        <v/>
      </c>
      <c r="DQ21" s="82" t="str">
        <f>IF('Социально-коммуникативное разви'!D23="","",IF('Социально-коммуникативное разви'!D23=2,"сформирован",IF('Социально-коммуникативное разви'!D23=0,"не сформирован", "в стадии формирования")))</f>
        <v/>
      </c>
      <c r="DR21" s="82" t="str">
        <f>IF('Социально-коммуникативное разви'!E23="","",IF('Социально-коммуникативное разви'!E23=2,"сформирован",IF('Социально-коммуникативное разви'!E23=0,"не сформирован", "в стадии формирования")))</f>
        <v/>
      </c>
      <c r="DS21" s="82" t="str">
        <f>IF('Социально-коммуникативное разви'!F23="","",IF('Социально-коммуникативное разви'!F23=2,"сформирован",IF('Социально-коммуникативное разви'!F23=0,"не сформирован", "в стадии формирования")))</f>
        <v/>
      </c>
      <c r="DT21" s="82" t="str">
        <f>IF('Социально-коммуникативное разви'!G23="","",IF('Социально-коммуникативное разви'!G23=2,"сформирован",IF('Социально-коммуникативное разви'!G23=0,"не сформирован", "в стадии формирования")))</f>
        <v/>
      </c>
      <c r="DU21" s="82" t="str">
        <f>IF('Социально-коммуникативное разви'!Q23="","",IF('Социально-коммуникативное разви'!Q23=2,"сформирован",IF('Социально-коммуникативное разви'!Q23=0,"не сформирован", "в стадии формирования")))</f>
        <v/>
      </c>
      <c r="DV21" s="82" t="str">
        <f>IF('Социально-коммуникативное разви'!R23="","",IF('Социально-коммуникативное разви'!R23=2,"сформирован",IF('Социально-коммуникативное разви'!R23=0,"не сформирован", "в стадии формирования")))</f>
        <v/>
      </c>
      <c r="DW21" s="82" t="str">
        <f>IF('Социально-коммуникативное разви'!S23="","",IF('Социально-коммуникативное разви'!S23=2,"сформирован",IF('Социально-коммуникативное разви'!S23=0,"не сформирован", "в стадии формирования")))</f>
        <v/>
      </c>
      <c r="DX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1" s="82" t="str">
        <f>IF('Социально-коммуникативное разви'!T23="","",IF('Социально-коммуникативное разви'!T23=2,"сформирован",IF('Социально-коммуникативное разви'!T23=0,"не сформирован", "в стадии формирования")))</f>
        <v/>
      </c>
      <c r="EB21" s="82" t="str">
        <f>IF('Социально-коммуникативное разви'!Y23="","",IF('Социально-коммуникативное разви'!Y23=2,"сформирован",IF('Социально-коммуникативное разви'!Y23=0,"не сформирован", "в стадии формирования")))</f>
        <v/>
      </c>
      <c r="EC21" s="82" t="str">
        <f>IF('Социально-коммуникативное разви'!Z23="","",IF('Социально-коммуникативное разви'!Z23=2,"сформирован",IF('Социально-коммуникативное разви'!Z23=0,"не сформирован", "в стадии формирования")))</f>
        <v/>
      </c>
      <c r="ED21" s="82" t="str">
        <f>IF('Социально-коммуникативное разви'!AU23="","",IF('Социально-коммуникативное разви'!AU23=2,"сформирован",IF('Социально-коммуникативное разви'!AU23=0,"не сформирован", "в стадии формирования")))</f>
        <v/>
      </c>
      <c r="EE2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1" s="82" t="str">
        <f>IF('Социально-коммуникативное разви'!AZ23="","",IF('Социально-коммуникативное разви'!AZ23=2,"сформирован",IF('Социально-коммуникативное разви'!AZ23=0,"не сформирован", "в стадии формирования")))</f>
        <v/>
      </c>
      <c r="EG21" s="82" t="str">
        <f>IF('Социально-коммуникативное разви'!BA23="","",IF('Социально-коммуникативное разви'!BA23=2,"сформирован",IF('Социально-коммуникативное разви'!BA23=0,"не сформирован", "в стадии формирования")))</f>
        <v/>
      </c>
      <c r="EH21" s="82" t="str">
        <f>IF('Социально-коммуникативное разви'!BB23="","",IF('Социально-коммуникативное разви'!BB23=2,"сформирован",IF('Социально-коммуникативное разви'!BB23=0,"не сформирован", "в стадии формирования")))</f>
        <v/>
      </c>
      <c r="EI21" s="82" t="str">
        <f>IF('Познавательное развитие'!G23="","",IF('Познавательное развитие'!G23=2,"сформирован",IF('Познавательное развитие'!G23=0,"не сформирован", "в стадии формирования")))</f>
        <v/>
      </c>
      <c r="EJ21" s="82" t="e">
        <f>IF('Познавательное развитие'!#REF!="","",IF('Познавательное развитие'!#REF!=2,"сформирован",IF('Познавательное развитие'!#REF!=0,"не сформирован", "в стадии формирования")))</f>
        <v>#REF!</v>
      </c>
      <c r="EK21" s="82" t="str">
        <f>IF('Познавательное развитие'!H23="","",IF('Познавательное развитие'!H23=2,"сформирован",IF('Познавательное развитие'!H23=0,"не сформирован", "в стадии формирования")))</f>
        <v/>
      </c>
      <c r="EL21" s="82" t="e">
        <f>IF('Познавательное развитие'!#REF!="","",IF('Познавательное развитие'!#REF!=2,"сформирован",IF('Познавательное развитие'!#REF!=0,"не сформирован", "в стадии формирования")))</f>
        <v>#REF!</v>
      </c>
      <c r="EM21" s="82" t="str">
        <f>IF('Познавательное развитие'!T23="","",IF('Познавательное развитие'!T23=2,"сформирован",IF('Познавательное развитие'!T23=0,"не сформирован", "в стадии формирования")))</f>
        <v/>
      </c>
      <c r="EN21" s="82" t="e">
        <f>IF('Познавательное развитие'!#REF!="","",IF('Познавательное развитие'!#REF!=2,"сформирован",IF('Познавательное развитие'!#REF!=0,"не сформирован", "в стадии формирования")))</f>
        <v>#REF!</v>
      </c>
      <c r="EO21" s="82" t="str">
        <f>IF('Познавательное развитие'!U23="","",IF('Познавательное развитие'!U23=2,"сформирован",IF('Познавательное развитие'!U23=0,"не сформирован", "в стадии формирования")))</f>
        <v/>
      </c>
      <c r="EP21" s="82" t="str">
        <f>IF('Познавательное развитие'!W23="","",IF('Познавательное развитие'!W23=2,"сформирован",IF('Познавательное развитие'!W23=0,"не сформирован", "в стадии формирования")))</f>
        <v/>
      </c>
      <c r="EQ21" s="82" t="str">
        <f>IF('Познавательное развитие'!X23="","",IF('Познавательное развитие'!X23=2,"сформирован",IF('Познавательное развитие'!X23=0,"не сформирован", "в стадии формирования")))</f>
        <v/>
      </c>
      <c r="ER21" s="82" t="str">
        <f>IF('Познавательное развитие'!AB23="","",IF('Познавательное развитие'!AB23=2,"сформирован",IF('Познавательное развитие'!AB23=0,"не сформирован", "в стадии формирования")))</f>
        <v/>
      </c>
      <c r="ES21" s="82" t="str">
        <f>IF('Познавательное развитие'!AC23="","",IF('Познавательное развитие'!AC23=2,"сформирован",IF('Познавательное развитие'!AC23=0,"не сформирован", "в стадии формирования")))</f>
        <v/>
      </c>
      <c r="ET21" s="82" t="str">
        <f>IF('Познавательное развитие'!AD23="","",IF('Познавательное развитие'!AD23=2,"сформирован",IF('Познавательное развитие'!AD23=0,"не сформирован", "в стадии формирования")))</f>
        <v/>
      </c>
      <c r="EU21" s="82" t="str">
        <f>IF('Познавательное развитие'!AE23="","",IF('Познавательное развитие'!AE23=2,"сформирован",IF('Познавательное развитие'!AE23=0,"не сформирован", "в стадии формирования")))</f>
        <v/>
      </c>
      <c r="EV21" s="82" t="str">
        <f>IF('Познавательное развитие'!AF23="","",IF('Познавательное развитие'!AF23=2,"сформирован",IF('Познавательное развитие'!AF23=0,"не сформирован", "в стадии формирования")))</f>
        <v/>
      </c>
      <c r="EW21" s="82" t="e">
        <f>IF('Познавательное развитие'!#REF!="","",IF('Познавательное развитие'!#REF!=2,"сформирован",IF('Познавательное развитие'!#REF!=0,"не сформирован", "в стадии формирования")))</f>
        <v>#REF!</v>
      </c>
      <c r="EX21" s="82" t="str">
        <f>IF('Познавательное развитие'!AG23="","",IF('Познавательное развитие'!AG23=2,"сформирован",IF('Познавательное развитие'!AG23=0,"не сформирован", "в стадии формирования")))</f>
        <v/>
      </c>
      <c r="EY21" s="82" t="str">
        <f>IF('Познавательное развитие'!AH23="","",IF('Познавательное развитие'!AH23=2,"сформирован",IF('Познавательное развитие'!AH23=0,"не сформирован", "в стадии формирования")))</f>
        <v/>
      </c>
      <c r="EZ21" s="82" t="e">
        <f>IF('Познавательное развитие'!#REF!="","",IF('Познавательное развитие'!#REF!=2,"сформирован",IF('Познавательное развитие'!#REF!=0,"не сформирован", "в стадии формирования")))</f>
        <v>#REF!</v>
      </c>
      <c r="FA21" s="82" t="str">
        <f>IF('Познавательное развитие'!AI23="","",IF('Познавательное развитие'!AI23=2,"сформирован",IF('Познавательное развитие'!AI23=0,"не сформирован", "в стадии формирования")))</f>
        <v/>
      </c>
      <c r="FB21" s="82" t="str">
        <f>IF('Познавательное развитие'!AJ23="","",IF('Познавательное развитие'!AJ23=2,"сформирован",IF('Познавательное развитие'!AJ23=0,"не сформирован", "в стадии формирования")))</f>
        <v/>
      </c>
      <c r="FC21" s="82" t="str">
        <f>IF('Познавательное развитие'!AK23="","",IF('Познавательное развитие'!AK23=2,"сформирован",IF('Познавательное развитие'!AK23=0,"не сформирован", "в стадии формирования")))</f>
        <v/>
      </c>
      <c r="FD21" s="82" t="str">
        <f>IF('Познавательное развитие'!AL23="","",IF('Познавательное развитие'!AL23=2,"сформирован",IF('Познавательное развитие'!AL23=0,"не сформирован", "в стадии формирования")))</f>
        <v/>
      </c>
      <c r="FE21" s="82" t="str">
        <f>IF('Речевое развитие'!Q22="","",IF('Речевое развитие'!Q22=2,"сформирован",IF('Речевое развитие'!Q22=0,"не сформирован", "в стадии формирования")))</f>
        <v/>
      </c>
      <c r="FF21" s="82" t="str">
        <f>IF('Речевое развитие'!R22="","",IF('Речевое развитие'!R22=2,"сформирован",IF('Речевое развитие'!R22=0,"не сформирован", "в стадии формирования")))</f>
        <v/>
      </c>
      <c r="FG21" s="82" t="str">
        <f>IF('Речевое развитие'!S22="","",IF('Речевое развитие'!S22=2,"сформирован",IF('Речевое развитие'!S22=0,"не сформирован", "в стадии формирования")))</f>
        <v/>
      </c>
      <c r="FH21" s="82" t="str">
        <f>IF('Речевое развитие'!T22="","",IF('Речевое развитие'!T22=2,"сформирован",IF('Речевое развитие'!T22=0,"не сформирован", "в стадии формирования")))</f>
        <v/>
      </c>
      <c r="FI21" s="82" t="str">
        <f>IF('Речевое развитие'!U22="","",IF('Речевое развитие'!U22=2,"сформирован",IF('Речевое развитие'!U22=0,"не сформирован", "в стадии формирования")))</f>
        <v/>
      </c>
      <c r="FJ21" s="82" t="e">
        <f>IF('Речевое развитие'!#REF!="","",IF('Речевое развитие'!#REF!=2,"сформирован",IF('Речевое развитие'!#REF!=0,"не сформирован", "в стадии формирования")))</f>
        <v>#REF!</v>
      </c>
      <c r="FK21" s="82" t="str">
        <f>IF('Художественно-эстетическое разв'!S23="","",IF('Художественно-эстетическое разв'!S23=2,"сформирован",IF('Художественно-эстетическое разв'!S23=0,"не сформирован", "в стадии формирования")))</f>
        <v/>
      </c>
      <c r="FL21" s="82" t="str">
        <f>IF('Художественно-эстетическое разв'!T23="","",IF('Художественно-эстетическое разв'!T23=2,"сформирован",IF('Художественно-эстетическое разв'!T23=0,"не сформирован", "в стадии формирования")))</f>
        <v/>
      </c>
      <c r="FM2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1" s="82" t="str">
        <f>IF('Физическое развитие'!T22="","",IF('Физическое развитие'!T22=2,"сформирован",IF('Физическое развитие'!T22=0,"не сформирован", "в стадии формирования")))</f>
        <v/>
      </c>
      <c r="FO21" s="82" t="str">
        <f>IF('Физическое развитие'!U22="","",IF('Физическое развитие'!U22=2,"сформирован",IF('Физическое развитие'!U22=0,"не сформирован", "в стадии формирования")))</f>
        <v/>
      </c>
      <c r="FP21" s="82" t="str">
        <f>IF('Физическое развитие'!V22="","",IF('Физическое развитие'!V22=2,"сформирован",IF('Физическое развитие'!V22=0,"не сформирован", "в стадии формирования")))</f>
        <v/>
      </c>
      <c r="FQ21" s="82" t="e">
        <f>IF('Физическое развитие'!#REF!="","",IF('Физическое развитие'!#REF!=2,"сформирован",IF('Физическое развитие'!#REF!=0,"не сформирован", "в стадии формирования")))</f>
        <v>#REF!</v>
      </c>
      <c r="FR21" s="214" t="str">
        <f>IF('Социально-коммуникативное разви'!D23="","",IF('Социально-коммуникативное разви'!E23="","",IF('Социально-коммуникативное разви'!F23="","",IF('Социально-коммуникативное разви'!G23="","",IF('Социально-коммуникативное разви'!Q23="","",IF('Социально-коммуникативное разви'!R23="","",IF('Социально-коммуникативное разви'!S23="","",IF('Социально-коммуникативное разви'!#REF!="","",IF('Социально-коммуникативное разви'!#REF!="","",IF('Социально-коммуникативное разви'!#REF!="","",IF('Социально-коммуникативное разви'!T23="","",IF('Социально-коммуникативное разви'!Y23="","",IF('Социально-коммуникативное разви'!Z23="","",IF('Социально-коммуникативное разви'!AU23="","",IF('Социально-коммуникативное разви'!#REF!="","",IF('Социально-коммуникативное разви'!AZ23="","",IF('Социально-коммуникативное разви'!BA23="","",IF('Социально-коммуникативное разви'!BB23="","",IF('Познавательное развитие'!G23="","",IF('Познавательное развитие'!#REF!="","",IF('Познавательное развитие'!H23="","",IF('Познавательное развитие'!#REF!="","",IF('Познавательное развитие'!T23="","",IF('Познавательное развитие'!#REF!="","",IF('Познавательное развитие'!U23="","",IF('Познавательное развитие'!W23="","",IF('Познавательное развитие'!X23="","",IF('Познавательное развитие'!AB23="","",IF('Познавательное развитие'!AC23="","",IF('Познавательное развитие'!AD23="","",IF('Познавательное развитие'!AE23="","",IF('Познавательное развитие'!AF23="","",IF('Познавательное развитие'!#REF!="","",IF('Познавательное развитие'!AG23="","",IF('Познавательное развитие'!AH23="","",IF('Познавательное развитие'!#REF!="","",IF('Познавательное развитие'!AI23="","",IF('Познавательное развитие'!AJ23="","",IF('Познавательное развитие'!AK23="","",IF('Познавательное развитие'!AL23="","",IF('Речевое развитие'!Q22="","",IF('Речевое развитие'!R22="","",IF('Речевое развитие'!S22="","",IF('Речевое развитие'!T22="","",IF('Речевое развитие'!U22="","",IF('Речевое развитие'!#REF!="","",IF('Художественно-эстетическое разв'!S23="","",IF('Художественно-эстетическое разв'!T23="","",IF('Художественно-эстетическое разв'!#REF!="","",IF('Физическое развитие'!T22="","",IF('Физическое развитие'!U22="","",IF('Физическое развитие'!V22="","",IF('Физическое развитие'!#REF!="","",('Социально-коммуникативное разви'!D23+'Социально-коммуникативное разви'!E23+'Социально-коммуникативное разви'!F23+'Социально-коммуникативное разви'!G23+'Социально-коммуникативное разви'!Q23+'Социально-коммуникативное разви'!R23+'Социально-коммуникативное разви'!S23+'Социально-коммуникативное разви'!#REF!+'Социально-коммуникативное разви'!#REF!+'Социально-коммуникативное разви'!#REF!+'Социально-коммуникативное разви'!T23+'Социально-коммуникативное разви'!Y23+'Социально-коммуникативное разви'!Z23+'Социально-коммуникативное разви'!AU23+'Социально-коммуникативное разви'!#REF!+'Социально-коммуникативное разви'!AZ23+'Социально-коммуникативное разви'!BA23+'Социально-коммуникативное разви'!BB23+'Познавательное развитие'!G23+'Познавательное развитие'!#REF!+'Познавательное развитие'!H23+'Познавательное развитие'!#REF!+'Познавательное развитие'!T23+'Познавательное развитие'!#REF!+'Познавательное развитие'!U23+'Познавательное развитие'!W23+'Познавательное развитие'!X23+'Познавательное развитие'!AB23+'Познавательное развитие'!AC23+'Познавательное развитие'!AD23+'Познавательное развитие'!AE23+'Познавательное развитие'!AF23+'Познавательное развитие'!#REF!+'Познавательное развитие'!AG23+'Познавательное развитие'!AH23+'Познавательное развитие'!#REF!+'Познавательное развитие'!AI23+'Познавательное развитие'!AJ23+'Познавательное развитие'!AK23+'Познавательное развитие'!AL23+'Речевое развитие'!Q22+'Речевое развитие'!R22+'Речевое развитие'!S22+'Речевое развитие'!T22+'Речевое развитие'!U22+'Речевое развитие'!#REF!+'Художественно-эстетическое разв'!S23+'Художественно-эстетическое разв'!T23+'Художественно-эстетическое разв'!#REF!+'Физическое развитие'!T22+'Физическое развитие'!U22+'Физическое развитие'!V22+'Физическое развитие'!#REF!)/53)))))))))))))))))))))))))))))))))))))))))))))))))))))</f>
        <v/>
      </c>
      <c r="FS21" s="82" t="str">
        <f>'Целевые ориентиры'!EC22</f>
        <v/>
      </c>
    </row>
    <row r="22" spans="1:175" x14ac:dyDescent="0.25">
      <c r="A22" s="82">
        <f>список!A21</f>
        <v>20</v>
      </c>
      <c r="B22" s="82" t="str">
        <f>IF(список!B21="","",список!B21)</f>
        <v/>
      </c>
      <c r="C22" s="82">
        <f>список!C21</f>
        <v>0</v>
      </c>
      <c r="D22" s="82" t="str">
        <f>IF('Социально-коммуникативное разви'!AA24="","",IF('Социально-коммуникативное разви'!AA24=2,"сформирован",IF('Социально-коммуникативное разви'!AA24=0,"не сформирован", "в стадии формирования")))</f>
        <v/>
      </c>
      <c r="E22" s="82" t="str">
        <f>IF('Социально-коммуникативное разви'!AF24="","",IF('Социально-коммуникативное разви'!AF24=2,"сформирован",IF('Социально-коммуникативное разви'!AF24=0,"не сформирован", "в стадии формирования")))</f>
        <v/>
      </c>
      <c r="F22" s="82" t="str">
        <f>IF('Социально-коммуникативное разви'!AG24="","",IF('Социально-коммуникативное разви'!AG24=2,"сформирован",IF('Социально-коммуникативное разви'!AG24=0,"не сформирован", "в стадии формирования")))</f>
        <v/>
      </c>
      <c r="G22" s="82" t="str">
        <f>IF('Социально-коммуникативное разви'!AH24="","",IF('Социально-коммуникативное разви'!AH24=2,"сформирован",IF('Социально-коммуникативное разви'!AH24=0,"не сформирован", "в стадии формирования")))</f>
        <v/>
      </c>
      <c r="H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2" s="82" t="str">
        <f>IF('Социально-коммуникативное разви'!AJ24="","",IF('Социально-коммуникативное разви'!AJ24=2,"сформирован",IF('Социально-коммуникативное разви'!AJ24=0,"не сформирован", "в стадии формирования")))</f>
        <v/>
      </c>
      <c r="K22" s="82" t="str">
        <f>IF('Социально-коммуникативное разви'!AK24="","",IF('Социально-коммуникативное разви'!AK24=2,"сформирован",IF('Социально-коммуникативное разви'!AK24=0,"не сформирован", "в стадии формирования")))</f>
        <v/>
      </c>
      <c r="L22" s="82" t="e">
        <f>IF('Познавательное развитие'!#REF!="","",IF('Познавательное развитие'!#REF!=2,"сформирован",IF('Познавательное развитие'!#REF!=0,"не сформирован", "в стадии формирования")))</f>
        <v>#REF!</v>
      </c>
      <c r="M22" s="82" t="str">
        <f>IF('Познавательное развитие'!D24="","",IF('Познавательное развитие'!D24=2,"сформирован",IF('Познавательное развитие'!D24=0,"не сформирован", "в стадии формирования")))</f>
        <v/>
      </c>
      <c r="N22" s="82" t="e">
        <f>IF('Познавательное развитие'!#REF!="","",IF('Познавательное развитие'!#REF!=2,"сформирован",IF('Познавательное развитие'!#REF!=0,"не сформирован", "в стадии формирования")))</f>
        <v>#REF!</v>
      </c>
      <c r="O22" s="82" t="str">
        <f>IF('Познавательное развитие'!I25="","",IF('Познавательное развитие'!I25=2,"сформирован",IF('Познавательное развитие'!I25=0,"не сформирован", "в стадии формирования")))</f>
        <v/>
      </c>
      <c r="P22" s="82" t="str">
        <f>IF('Познавательное развитие'!M24="","",IF('Познавательное развитие'!M24=2,"сформирован",IF('Познавательное развитие'!M24=0,"не сформирован", "в стадии формирования")))</f>
        <v/>
      </c>
      <c r="Q22" s="82" t="str">
        <f>IF('Познавательное развитие'!N24="","",IF('Познавательное развитие'!N24=2,"сформирован",IF('Познавательное развитие'!N24=0,"не сформирован", "в стадии формирования")))</f>
        <v/>
      </c>
      <c r="R22" s="82" t="str">
        <f>IF('Познавательное развитие'!O24="","",IF('Познавательное развитие'!O24=2,"сформирован",IF('Познавательное развитие'!O24=0,"не сформирован", "в стадии формирования")))</f>
        <v/>
      </c>
      <c r="S22" s="82" t="str">
        <f>IF('Познавательное развитие'!P24="","",IF('Познавательное развитие'!P24=2,"сформирован",IF('Познавательное развитие'!P24=0,"не сформирован", "в стадии формирования")))</f>
        <v/>
      </c>
      <c r="T22" s="82" t="str">
        <f>IF('Познавательное развитие'!Q24="","",IF('Познавательное развитие'!Q24=2,"сформирован",IF('Познавательное развитие'!Q24=0,"не сформирован", "в стадии формирования")))</f>
        <v/>
      </c>
      <c r="U22" s="82" t="str">
        <f>IF('Познавательное развитие'!Y24="","",IF('Познавательное развитие'!Y24=2,"сформирован",IF('Познавательное развитие'!Y24=0,"не сформирован", "в стадии формирования")))</f>
        <v/>
      </c>
      <c r="V22" s="82" t="str">
        <f>IF('Художественно-эстетическое разв'!D24="","",IF('Художественно-эстетическое разв'!D24=2,"сформирован",IF('Художественно-эстетическое разв'!D24=0,"не сформирован", "в стадии формирования")))</f>
        <v/>
      </c>
      <c r="W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2" s="82" t="str">
        <f>IF('Художественно-эстетическое разв'!G24="","",IF('Художественно-эстетическое разв'!G24=2,"сформирован",IF('Художественно-эстетическое разв'!G24=0,"не сформирован", "в стадии формирования")))</f>
        <v/>
      </c>
      <c r="Y22" s="82" t="str">
        <f>IF('Художественно-эстетическое разв'!H24="","",IF('Художественно-эстетическое разв'!H24=2,"сформирован",IF('Художественно-эстетическое разв'!H24=0,"не сформирован", "в стадии формирования")))</f>
        <v/>
      </c>
      <c r="Z22" s="82" t="str">
        <f>IF('Художественно-эстетическое разв'!I24="","",IF('Художественно-эстетическое разв'!I24=2,"сформирован",IF('Художественно-эстетическое разв'!I24=0,"не сформирован", "в стадии формирования")))</f>
        <v/>
      </c>
      <c r="AA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2" s="82" t="str">
        <f>IF('Художественно-эстетическое разв'!L24="","",IF('Художественно-эстетическое разв'!L24=2,"сформирован",IF('Художественно-эстетическое разв'!L24=0,"не сформирован", "в стадии формирования")))</f>
        <v/>
      </c>
      <c r="AC22" s="82" t="str">
        <f>IF('Художественно-эстетическое разв'!M24="","",IF('Художественно-эстетическое разв'!M24=2,"сформирован",IF('Художественно-эстетическое разв'!M24=0,"не сформирован", "в стадии формирования")))</f>
        <v/>
      </c>
      <c r="AD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2" s="82" t="str">
        <f>IF('Художественно-эстетическое разв'!U24="","",IF('Художественно-эстетическое разв'!U24=2,"сформирован",IF('Художественно-эстетическое разв'!U24=0,"не сформирован", "в стадии формирования")))</f>
        <v/>
      </c>
      <c r="AG22" s="82" t="str">
        <f>IF('Физическое развитие'!W23="","",IF('Физическое развитие'!W23=2,"сформирован",IF('Физическое развитие'!W23=0,"не сформирован", "в стадии формирования")))</f>
        <v/>
      </c>
      <c r="AH22" s="214" t="str">
        <f>IF('Социально-коммуникативное разви'!AA24="","",IF('Социально-коммуникативное разви'!AF24="","",IF('Социально-коммуникативное разви'!AG24="","",IF('Социально-коммуникативное разви'!AH24="","",IF('Социально-коммуникативное разви'!#REF!="","",IF('Социально-коммуникативное разви'!#REF!="","",IF('Социально-коммуникативное разви'!AJ24="","",IF('Социально-коммуникативное разви'!AK24="","",IF('Познавательное развитие'!#REF!="","",IF('Познавательное развитие'!D24="","",IF('Познавательное развитие'!#REF!="","",IF('Познавательное развитие'!I25="","",IF('Познавательное развитие'!M24="","",IF('Познавательное развитие'!N24="","",IF('Познавательное развитие'!O24="","",IF('Познавательное развитие'!P24="","",IF('Познавательное развитие'!Q24="","",IF('Познавательное развитие'!Y24="","",IF('Художественно-эстетическое разв'!D24="","",IF('Художественно-эстетическое разв'!#REF!="","",IF('Художественно-эстетическое разв'!G24="","",IF('Художественно-эстетическое разв'!H24="","",IF('Художественно-эстетическое разв'!I24="","",IF('Художественно-эстетическое разв'!#REF!="","",IF('Художественно-эстетическое разв'!L24="","",IF('Художественно-эстетическое разв'!M24="","",IF('Художественно-эстетическое разв'!#REF!="","",IF('Художественно-эстетическое разв'!#REF!="","",IF('Художественно-эстетическое разв'!U24="","",IF('Физическое развитие'!#REF!="","",('Социально-коммуникативное разви'!AA24+'Социально-коммуникативное разви'!AF24+'Социально-коммуникативное разви'!AG24+'Социально-коммуникативное разви'!AH24+'Социально-коммуникативное разви'!#REF!+'Социально-коммуникативное разви'!#REF!+'Социально-коммуникативное разви'!AJ24+'Социально-коммуникативное разви'!AK24+'Познавательное развитие'!#REF!+'Познавательное развитие'!D24+'Познавательное развитие'!#REF!+'Познавательное развитие'!I25+'Познавательное развитие'!M24+'Познавательное развитие'!N24+'Познавательное развитие'!O24+'Познавательное развитие'!P24+'Познавательное развитие'!Q24+'Познавательное развитие'!Y24+'Художественно-эстетическое разв'!D24+'Художественно-эстетическое разв'!#REF!+'Художественно-эстетическое разв'!G24+'Художественно-эстетическое разв'!H24+'Художественно-эстетическое разв'!I24+'Художественно-эстетическое разв'!#REF!+'Художественно-эстетическое разв'!L24+'Художественно-эстетическое разв'!M24+'Художественно-эстетическое разв'!#REF!+'Художественно-эстетическое разв'!#REF!+'Художественно-эстетическое разв'!U24+'Физическое развитие'!#REF!)/30))))))))))))))))))))))))))))))</f>
        <v/>
      </c>
      <c r="AI22" s="82" t="str">
        <f>'Целевые ориентиры'!AA23</f>
        <v/>
      </c>
      <c r="AJ22" s="82" t="str">
        <f>IF('Социально-коммуникативное разви'!G24="","",IF('Социально-коммуникативное разви'!G24=2,"сформирован",IF('Социально-коммуникативное разви'!G24=0,"не сформирован", "в стадии формирования")))</f>
        <v/>
      </c>
      <c r="AK22" s="82" t="str">
        <f>IF('Социально-коммуникативное разви'!H24="","",IF('Социально-коммуникативное разви'!H24=2,"сформирован",IF('Социально-коммуникативное разви'!H24=0,"не сформирован", "в стадии формирования")))</f>
        <v/>
      </c>
      <c r="AL22" s="82" t="str">
        <f>IF('Социально-коммуникативное разви'!I24="","",IF('Социально-коммуникативное разви'!I24=2,"сформирован",IF('Социально-коммуникативное разви'!I24=0,"не сформирован", "в стадии формирования")))</f>
        <v/>
      </c>
      <c r="AM22" s="82" t="str">
        <f>IF('Социально-коммуникативное разви'!J24="","",IF('Социально-коммуникативное разви'!J24=2,"сформирован",IF('Социально-коммуникативное разви'!J24=0,"не сформирован", "в стадии формирования")))</f>
        <v/>
      </c>
      <c r="AN22" s="82" t="str">
        <f>IF('Социально-коммуникативное разви'!K24="","",IF('Социально-коммуникативное разви'!K24=2,"сформирован",IF('Социально-коммуникативное разви'!K24=0,"не сформирован", "в стадии формирования")))</f>
        <v/>
      </c>
      <c r="AO22" s="82" t="str">
        <f>IF('Социально-коммуникативное разви'!L24="","",IF('Социально-коммуникативное разви'!L24=2,"сформирован",IF('Социально-коммуникативное разви'!L24=0,"не сформирован", "в стадии формирования")))</f>
        <v/>
      </c>
      <c r="AP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2" s="82" t="str">
        <f>IF('Социально-коммуникативное разви'!X24="","",IF('Социально-коммуникативное разви'!X24=2,"сформирован",IF('Социально-коммуникативное разви'!X24=0,"не сформирован", "в стадии формирования")))</f>
        <v/>
      </c>
      <c r="AR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2" s="82" t="e">
        <f>IF('Познавательное развитие'!#REF!="","",IF('Познавательное развитие'!#REF!=2,"сформирован",IF('Познавательное развитие'!#REF!=0,"не сформирован", "в стадии формирования")))</f>
        <v>#REF!</v>
      </c>
      <c r="AT22" s="82" t="str">
        <f>IF('Познавательное развитие'!V24="","",IF('Познавательное развитие'!V24=2,"сформирован",IF('Познавательное развитие'!V24=0,"не сформирован", "в стадии формирования")))</f>
        <v/>
      </c>
      <c r="AU22" s="82" t="str">
        <f>IF('Художественно-эстетическое разв'!Z24="","",IF('Художественно-эстетическое разв'!Z24=2,"сформирован",IF('Художественно-эстетическое разв'!Z24=0,"не сформирован", "в стадии формирования")))</f>
        <v/>
      </c>
      <c r="AV22" s="82" t="str">
        <f>IF('Художественно-эстетическое разв'!AE24="","",IF('Художественно-эстетическое разв'!AE24=2,"сформирован",IF('Художественно-эстетическое разв'!AE24=0,"не сформирован", "в стадии формирования")))</f>
        <v/>
      </c>
      <c r="AW22" s="82" t="e">
        <f>IF('Физическое развитие'!#REF!="","",IF('Физическое развитие'!#REF!=2,"сформирован",IF('Физическое развитие'!#REF!=0,"не сформирован", "в стадии формирования")))</f>
        <v>#REF!</v>
      </c>
      <c r="AX22" s="82" t="e">
        <f>IF('Физическое развитие'!#REF!="","",IF('Физическое развитие'!#REF!=2,"сформирован",IF('Физическое развитие'!#REF!=0,"не сформирован", "в стадии формирования")))</f>
        <v>#REF!</v>
      </c>
      <c r="AY22" s="214" t="str">
        <f>IF('Социально-коммуникативное разви'!G24="","",IF('Социально-коммуникативное разви'!H24="","",IF('Социально-коммуникативное разви'!I24="","",IF('Социально-коммуникативное разви'!J24="","",IF('Социально-коммуникативное разви'!K24="","",IF('Социально-коммуникативное разви'!L24="","",IF('Социально-коммуникативное разви'!#REF!="","",IF('Социально-коммуникативное разви'!X24="","",IF('Социально-коммуникативное разви'!#REF!="","",IF('Познавательное развитие'!#REF!="","",IF('Познавательное развитие'!V24="","",IF('Художественно-эстетическое разв'!Z24="","",IF('Художественно-эстетическое разв'!AE24="","",IF('Физическое развитие'!#REF!="","",IF('Физическое развитие'!#REF!="","",('Социально-коммуникативное разви'!G24+'Социально-коммуникативное разви'!H24+'Социально-коммуникативное разви'!I24+'Социально-коммуникативное разви'!J24+'Социально-коммуникативное разви'!K24+'Социально-коммуникативное разви'!L24+'Социально-коммуникативное разви'!#REF!+'Социально-коммуникативное разви'!X24+'Социально-коммуникативное разви'!#REF!+'Познавательное развитие'!#REF!+'Познавательное развитие'!V24+'Художественно-эстетическое разв'!Z24+'Художественно-эстетическое разв'!AE24+'Физическое развитие'!#REF!+'Физическое развитие'!#REF!)/15)))))))))))))))</f>
        <v/>
      </c>
      <c r="AZ22" s="82" t="str">
        <f>'Целевые ориентиры'!AM23</f>
        <v/>
      </c>
      <c r="BA22" s="82" t="str">
        <f>IF('Социально-коммуникативное разви'!U24="","",IF('Социально-коммуникативное разви'!U24=2,"сформирован",IF('Социально-коммуникативное разви'!U24=0,"не сформирован", "в стадии формирования")))</f>
        <v/>
      </c>
      <c r="BB22" s="82" t="str">
        <f>IF('Социально-коммуникативное разви'!V24="","",IF('Социально-коммуникативное разви'!V24=2,"сформирован",IF('Социально-коммуникативное разви'!V24=0,"не сформирован", "в стадии формирования")))</f>
        <v/>
      </c>
      <c r="BC22" s="82" t="str">
        <f>IF('Социально-коммуникативное разви'!W24="","",IF('Социально-коммуникативное разви'!W24=2,"сформирован",IF('Социально-коммуникативное разви'!W24=0,"не сформирован", "в стадии формирования")))</f>
        <v/>
      </c>
      <c r="BD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2" s="82" t="str">
        <f>IF('Художественно-эстетическое разв'!AC24="","",IF('Художественно-эстетическое разв'!AC24=2,"сформирован",IF('Художественно-эстетическое разв'!AC24=0,"не сформирован", "в стадии формирования")))</f>
        <v/>
      </c>
      <c r="BG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2" s="82" t="str">
        <f>IF('Художественно-эстетическое разв'!AD24="","",IF('Художественно-эстетическое разв'!AD24=2,"сформирован",IF('Художественно-эстетическое разв'!AD24=0,"не сформирован", "в стадии формирования")))</f>
        <v/>
      </c>
      <c r="BI22" s="214" t="str">
        <f>IF('Социально-коммуникативное разви'!U24="","",IF('Социально-коммуникативное разви'!V24="","",IF('Социально-коммуникативное разви'!W24="","",IF('Художественно-эстетическое разв'!#REF!="","",IF('Художественно-эстетическое разв'!#REF!="","",IF('Художественно-эстетическое разв'!AC24="","",IF('Художественно-эстетическое разв'!#REF!="","",IF('Художественно-эстетическое разв'!AD24="","",('Социально-коммуникативное разви'!U24+'Социально-коммуникативное разви'!V24+'Социально-коммуникативное разви'!W24+'Художественно-эстетическое разв'!#REF!+'Художественно-эстетическое разв'!#REF!+'Художественно-эстетическое разв'!AC24+'Художественно-эстетическое разв'!#REF!+'Художественно-эстетическое разв'!AD24)/8))))))))</f>
        <v/>
      </c>
      <c r="BJ22" s="82" t="str">
        <f>'Целевые ориентиры'!AT23</f>
        <v/>
      </c>
      <c r="BK22" s="82" t="str">
        <f>IF('Речевое развитие'!D23="","",IF('Речевое развитие'!D23=2,"сформирован",IF('Речевое развитие'!D23=0,"не сформирован", "в стадии формирования")))</f>
        <v/>
      </c>
      <c r="BL22" s="82" t="e">
        <f>IF('Речевое развитие'!#REF!="","",IF('Речевое развитие'!#REF!=2,"сформирован",IF('Речевое развитие'!#REF!=0,"не сформирован", "в стадии формирования")))</f>
        <v>#REF!</v>
      </c>
      <c r="BM22" s="82" t="str">
        <f>IF('Речевое развитие'!E23="","",IF('Речевое развитие'!E23=2,"сформирован",IF('Речевое развитие'!E23=0,"не сформирован", "в стадии формирования")))</f>
        <v/>
      </c>
      <c r="BN22" s="82" t="str">
        <f>IF('Речевое развитие'!F23="","",IF('Речевое развитие'!F23=2,"сформирован",IF('Речевое развитие'!F23=0,"не сформирован", "в стадии формирования")))</f>
        <v/>
      </c>
      <c r="BO22" s="82" t="str">
        <f>IF('Речевое развитие'!G23="","",IF('Речевое развитие'!G23=2,"сформирован",IF('Речевое развитие'!G23=0,"не сформирован", "в стадии формирования")))</f>
        <v/>
      </c>
      <c r="BP22" s="82" t="str">
        <f>IF('Речевое развитие'!H23="","",IF('Речевое развитие'!H23=2,"сформирован",IF('Речевое развитие'!H23=0,"не сформирован", "в стадии формирования")))</f>
        <v/>
      </c>
      <c r="BQ22" s="82" t="e">
        <f>IF('Речевое развитие'!#REF!="","",IF('Речевое развитие'!#REF!=2,"сформирован",IF('Речевое развитие'!#REF!=0,"не сформирован", "в стадии формирования")))</f>
        <v>#REF!</v>
      </c>
      <c r="BR22" s="82" t="str">
        <f>IF('Речевое развитие'!I23="","",IF('Речевое развитие'!I23=2,"сформирован",IF('Речевое развитие'!I23=0,"не сформирован", "в стадии формирования")))</f>
        <v/>
      </c>
      <c r="BS22" s="82" t="str">
        <f>IF('Речевое развитие'!J23="","",IF('Речевое развитие'!J23=2,"сформирован",IF('Речевое развитие'!J23=0,"не сформирован", "в стадии формирования")))</f>
        <v/>
      </c>
      <c r="BT22" s="82" t="str">
        <f>IF('Речевое развитие'!K23="","",IF('Речевое развитие'!K23=2,"сформирован",IF('Речевое развитие'!K23=0,"не сформирован", "в стадии формирования")))</f>
        <v/>
      </c>
      <c r="BU22" s="82" t="str">
        <f>IF('Речевое развитие'!L23="","",IF('Речевое развитие'!L23=2,"сформирован",IF('Речевое развитие'!L23=0,"не сформирован", "в стадии формирования")))</f>
        <v/>
      </c>
      <c r="BV22" s="82" t="str">
        <f>IF('Речевое развитие'!M23="","",IF('Речевое развитие'!M23=2,"сформирован",IF('Речевое развитие'!M23=0,"не сформирован", "в стадии формирования")))</f>
        <v/>
      </c>
      <c r="BW22" s="82" t="str">
        <f>IF('Речевое развитие'!N23="","",IF('Речевое развитие'!N23=2,"сформирован",IF('Речевое развитие'!N23=0,"не сформирован", "в стадии формирования")))</f>
        <v/>
      </c>
      <c r="BX22" s="82" t="str">
        <f>IF('Речевое развитие'!D23="","",IF('Речевое развитие'!#REF!="","",IF('Речевое развитие'!E23="","",IF('Речевое развитие'!F23="","",IF('Речевое развитие'!G23="","",IF('Речевое развитие'!H23="","",IF('Речевое развитие'!#REF!="","",IF('Речевое развитие'!I23="","",IF('Речевое развитие'!J23="","",IF('Речевое развитие'!K23="","",IF('Речевое развитие'!L23="","",IF('Речевое развитие'!M23="","",IF('Речевое развитие'!N23="","",('Речевое развитие'!D23+'Речевое развитие'!#REF!+'Речевое развитие'!E23+'Речевое развитие'!F23+'Речевое развитие'!G23+'Речевое развитие'!H23+'Речевое развитие'!#REF!+'Речевое развитие'!I23+'Речевое развитие'!J23+'Речевое развитие'!K23+'Речевое развитие'!L23+'Речевое развитие'!M23+'Речевое развитие'!N23)/13)))))))))))))</f>
        <v/>
      </c>
      <c r="BY22" s="82" t="str">
        <f>'Целевые ориентиры'!BG23</f>
        <v/>
      </c>
      <c r="BZ22" s="82" t="str">
        <f>IF('Художественно-эстетическое разв'!Y24="","",IF('Художественно-эстетическое разв'!Y24=2,"сформирован",IF('Художественно-эстетическое разв'!Y24=0,"не сформирован", "в стадии формирования")))</f>
        <v/>
      </c>
      <c r="CA22" s="82" t="e">
        <f>IF('Физическое развитие'!#REF!="","",IF('Физическое развитие'!#REF!=2,"сформирован",IF('Физическое развитие'!#REF!=0,"не сформирован", "в стадии формирования")))</f>
        <v>#REF!</v>
      </c>
      <c r="CB22" s="82" t="e">
        <f>IF('Физическое развитие'!#REF!="","",IF('Физическое развитие'!#REF!=2,"сформирован",IF('Физическое развитие'!#REF!=0,"не сформирован", "в стадии формирования")))</f>
        <v>#REF!</v>
      </c>
      <c r="CC22" s="82" t="str">
        <f>IF('Физическое развитие'!D23="","",IF('Физическое развитие'!D23=2,"сформирован",IF('Физическое развитие'!D23=0,"не сформирован", "в стадии формирования")))</f>
        <v/>
      </c>
      <c r="CD22" s="82" t="str">
        <f>IF('Физическое развитие'!E23="","",IF('Физическое развитие'!E23=2,"сформирован",IF('Физическое развитие'!E23=0,"не сформирован", "в стадии формирования")))</f>
        <v/>
      </c>
      <c r="CE22" s="82" t="str">
        <f>IF('Физическое развитие'!F23="","",IF('Физическое развитие'!F23=2,"сформирован",IF('Физическое развитие'!F23=0,"не сформирован", "в стадии формирования")))</f>
        <v/>
      </c>
      <c r="CF22" s="82" t="str">
        <f>IF('Физическое развитие'!H23="","",IF('Физическое развитие'!H23=2,"сформирован",IF('Физическое развитие'!H23=0,"не сформирован", "в стадии формирования")))</f>
        <v/>
      </c>
      <c r="CG22" s="82" t="str">
        <f>IF('Физическое развитие'!I23="","",IF('Физическое развитие'!I23=2,"сформирован",IF('Физическое развитие'!I23=0,"не сформирован", "в стадии формирования")))</f>
        <v/>
      </c>
      <c r="CH22" s="82" t="str">
        <f>IF('Физическое развитие'!J23="","",IF('Физическое развитие'!J23=2,"сформирован",IF('Физическое развитие'!J23=0,"не сформирован", "в стадии формирования")))</f>
        <v/>
      </c>
      <c r="CI22" s="82" t="str">
        <f>IF('Физическое развитие'!L23="","",IF('Физическое развитие'!L23=2,"сформирован",IF('Физическое развитие'!L23=0,"не сформирован", "в стадии формирования")))</f>
        <v/>
      </c>
      <c r="CJ22" s="82" t="str">
        <f>IF('Физическое развитие'!M23="","",IF('Физическое развитие'!M23=2,"сформирован",IF('Физическое развитие'!M23=0,"не сформирован", "в стадии формирования")))</f>
        <v/>
      </c>
      <c r="CK22" s="82" t="e">
        <f>IF('Физическое развитие'!#REF!="","",IF('Физическое развитие'!#REF!=2,"сформирован",IF('Физическое развитие'!#REF!=0,"не сформирован", "в стадии формирования")))</f>
        <v>#REF!</v>
      </c>
      <c r="CL22" s="82" t="e">
        <f>IF('Физическое развитие'!#REF!="","",IF('Физическое развитие'!#REF!=2,"сформирован",IF('Физическое развитие'!#REF!=0,"не сформирован", "в стадии формирования")))</f>
        <v>#REF!</v>
      </c>
      <c r="CM22" s="82" t="e">
        <f>IF('Физическое развитие'!#REF!="","",IF('Физическое развитие'!#REF!=2,"сформирован",IF('Физическое развитие'!#REF!=0,"не сформирован", "в стадии формирования")))</f>
        <v>#REF!</v>
      </c>
      <c r="CN22" s="82" t="str">
        <f>IF('Физическое развитие'!N23="","",IF('Физическое развитие'!N23=2,"сформирован",IF('Физическое развитие'!N23=0,"не сформирован", "в стадии формирования")))</f>
        <v/>
      </c>
      <c r="CO22" s="82" t="str">
        <f>IF('Физическое развитие'!O23="","",IF('Физическое развитие'!O23=2,"сформирован",IF('Физическое развитие'!O23=0,"не сформирован", "в стадии формирования")))</f>
        <v/>
      </c>
      <c r="CP22" s="82" t="str">
        <f>IF('Физическое развитие'!P23="","",IF('Физическое развитие'!P23=2,"сформирован",IF('Физическое развитие'!P23=0,"не сформирован", "в стадии формирования")))</f>
        <v/>
      </c>
      <c r="CQ22" s="82" t="str">
        <f>IF('Физическое развитие'!Q23="","",IF('Физическое развитие'!Q23=2,"сформирован",IF('Физическое развитие'!Q23=0,"не сформирован", "в стадии формирования")))</f>
        <v/>
      </c>
      <c r="CR22" s="214" t="str">
        <f>IF('Художественно-эстетическое разв'!Y24="","",IF('Физическое развитие'!#REF!="","",IF('Физическое развитие'!#REF!="","",IF('Физическое развитие'!D23="","",IF('Физическое развитие'!E23="","",IF('Физическое развитие'!F23="","",IF('Физическое развитие'!H23="","",IF('Физическое развитие'!I23="","",IF('Физическое развитие'!J23="","",IF('Физическое развитие'!L23="","",IF('Физическое развитие'!M23="","",IF('Физическое развитие'!#REF!="","",IF('Физическое развитие'!#REF!="","",IF('Физическое развитие'!#REF!="","",IF('Физическое развитие'!N23="","",IF('Физическое развитие'!O23="","",IF('Физическое развитие'!P23="","",IF('Физическое развитие'!Q23="","",('Художественно-эстетическое разв'!Y24+'Физическое развитие'!#REF!+'Физическое развитие'!#REF!+'Физическое развитие'!D23+'Физическое развитие'!E23+'Физическое развитие'!F23+'Физическое развитие'!H23+'Физическое развитие'!I23+'Физическое развитие'!J23+'Физическое развитие'!L23+'Физическое развитие'!M23+'Физическое развитие'!#REF!+'Физическое развитие'!#REF!+'Физическое развитие'!#REF!+'Физическое развитие'!N23+'Физическое развитие'!O23+'Физическое развитие'!P23+'Физическое развитие'!Q23)/18))))))))))))))))))</f>
        <v/>
      </c>
      <c r="CS22" s="82" t="str">
        <f>'Целевые ориентиры'!BW23</f>
        <v/>
      </c>
      <c r="CT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2" s="82" t="str">
        <f>IF('Социально-коммуникативное разви'!M24="","",IF('Социально-коммуникативное разви'!M24=2,"сформирован",IF('Социально-коммуникативное разви'!M24=0,"не сформирован", "в стадии формирования")))</f>
        <v/>
      </c>
      <c r="CV22" s="82" t="str">
        <f>IF('Социально-коммуникативное разви'!N24="","",IF('Социально-коммуникативное разви'!N24=2,"сформирован",IF('Социально-коммуникативное разви'!N24=0,"не сформирован", "в стадии формирования")))</f>
        <v/>
      </c>
      <c r="CW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2" s="82" t="str">
        <f>IF('Социально-коммуникативное разви'!AI24="","",IF('Социально-коммуникативное разви'!AI24=2,"сформирован",IF('Социально-коммуникативное разви'!AI24=0,"не сформирован", "в стадии формирования")))</f>
        <v/>
      </c>
      <c r="CY22" s="82" t="str">
        <f>IF('Социально-коммуникативное разви'!AN24="","",IF('Социально-коммуникативное разви'!AN24=2,"сформирован",IF('Социально-коммуникативное разви'!AN24=0,"не сформирован", "в стадии формирования")))</f>
        <v/>
      </c>
      <c r="CZ22" s="82" t="str">
        <f>IF('Социально-коммуникативное разви'!AO24="","",IF('Социально-коммуникативное разви'!AO24=2,"сформирован",IF('Социально-коммуникативное разви'!AO24=0,"не сформирован", "в стадии формирования")))</f>
        <v/>
      </c>
      <c r="DA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2" s="82" t="str">
        <f>IF('Социально-коммуникативное разви'!AP24="","",IF('Социально-коммуникативное разви'!AP24=2,"сформирован",IF('Социально-коммуникативное разви'!AP24=0,"не сформирован", "в стадии формирования")))</f>
        <v/>
      </c>
      <c r="DC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2" s="82" t="str">
        <f>IF('Социально-коммуникативное разви'!AQ24="","",IF('Социально-коммуникативное разви'!AQ24=2,"сформирован",IF('Социально-коммуникативное разви'!AQ24=0,"не сформирован", "в стадии формирования")))</f>
        <v/>
      </c>
      <c r="DE22" s="82" t="str">
        <f>IF('Социально-коммуникативное разви'!AR24="","",IF('Социально-коммуникативное разви'!AR24=2,"сформирован",IF('Социально-коммуникативное разви'!AR24=0,"не сформирован", "в стадии формирования")))</f>
        <v/>
      </c>
      <c r="DF22" s="82" t="str">
        <f>IF('Социально-коммуникативное разви'!AS24="","",IF('Социально-коммуникативное разви'!AS24=2,"сформирован",IF('Социально-коммуникативное разви'!AS24=0,"не сформирован", "в стадии формирования")))</f>
        <v/>
      </c>
      <c r="DG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2" s="82" t="str">
        <f>IF('Социально-коммуникативное разви'!AT24="","",IF('Социально-коммуникативное разви'!AT24=2,"сформирован",IF('Социально-коммуникативное разви'!AT24=0,"не сформирован", "в стадии формирования")))</f>
        <v/>
      </c>
      <c r="DI22" s="82" t="str">
        <f>IF('Социально-коммуникативное разви'!AV24="","",IF('Социально-коммуникативное разви'!AV24=2,"сформирован",IF('Социально-коммуникативное разви'!AV24=0,"не сформирован", "в стадии формирования")))</f>
        <v/>
      </c>
      <c r="DJ22" s="82" t="str">
        <f>IF('Социально-коммуникативное разви'!AW24="","",IF('Социально-коммуникативное разви'!AW24=2,"сформирован",IF('Социально-коммуникативное разви'!AW24=0,"не сформирован", "в стадии формирования")))</f>
        <v/>
      </c>
      <c r="DK22" s="82" t="str">
        <f>IF('Социально-коммуникативное разви'!AX24="","",IF('Социально-коммуникативное разви'!AX24=2,"сформирован",IF('Социально-коммуникативное разви'!AX24=0,"не сформирован", "в стадии формирования")))</f>
        <v/>
      </c>
      <c r="DL22" s="82" t="str">
        <f>IF('Социально-коммуникативное разви'!AY24="","",IF('Социально-коммуникативное разви'!AY24=2,"сформирован",IF('Социально-коммуникативное разви'!AY24=0,"не сформирован", "в стадии формирования")))</f>
        <v/>
      </c>
      <c r="DM22" s="82" t="str">
        <f>IF('Физическое развитие'!K23="","",IF('Физическое развитие'!K23=2,"сформирован",IF('Физическое развитие'!K23=0,"не сформирован", "в стадии формирования")))</f>
        <v/>
      </c>
      <c r="DN22" s="82" t="e">
        <f>IF('Физическое развитие'!#REF!="","",IF('Физическое развитие'!#REF!=2,"сформирован",IF('Физическое развитие'!#REF!=0,"не сформирован", "в стадии формирования")))</f>
        <v>#REF!</v>
      </c>
      <c r="DO22" s="214" t="e">
        <f>IF('Социально-коммуникативное разви'!#REF!="","",IF('Социально-коммуникативное разви'!M24="","",IF('Социально-коммуникативное разви'!N24="","",IF('Социально-коммуникативное разви'!#REF!="","",IF('Социально-коммуникативное разви'!AI24="","",IF('Социально-коммуникативное разви'!AN24="","",IF('Социально-коммуникативное разви'!AO24="","",IF('Социально-коммуникативное разви'!#REF!="","",IF('Социально-коммуникативное разви'!AP24="","",IF('Социально-коммуникативное разви'!#REF!="","",IF('Социально-коммуникативное разви'!AQ24="","",IF('Социально-коммуникативное разви'!AR24="","",IF('Социально-коммуникативное разви'!AS24="","",IF('Социально-коммуникативное разви'!#REF!="","",IF('Социально-коммуникативное разви'!AT24="","",IF('Социально-коммуникативное разви'!AV24="","",IF('Социально-коммуникативное разви'!AW24="","",IF('Социально-коммуникативное разви'!AX24="","",IF('Социально-коммуникативное разви'!AY24="","",IF('Физическое развитие'!K23="","",IF('Физическое развитие'!#REF!="","",('Социально-коммуникативное разви'!#REF!+'Социально-коммуникативное разви'!M24+'Социально-коммуникативное разви'!N24+'Социально-коммуникативное разви'!#REF!+'Социально-коммуникативное разви'!AI24+'Социально-коммуникативное разви'!AN24+'Социально-коммуникативное разви'!AO24+'Социально-коммуникативное разви'!#REF!+'Социально-коммуникативное разви'!AP24+'Социально-коммуникативное разви'!#REF!+'Социально-коммуникативное разви'!AQ24+'Социально-коммуникативное разви'!AR24+'Социально-коммуникативное разви'!AS24+'Социально-коммуникативное разви'!#REF!+'Социально-коммуникативное разви'!AT24+'Социально-коммуникативное разви'!AV24+'Социально-коммуникативное разви'!AW24+'Социально-коммуникативное разви'!AX24+'Социально-коммуникативное разви'!AY24+'Физическое развитие'!K23+'Физическое развитие'!#REF!)/21)))))))))))))))))))))</f>
        <v>#REF!</v>
      </c>
      <c r="DP22" s="82" t="str">
        <f>'Целевые ориентиры'!CN23</f>
        <v/>
      </c>
      <c r="DQ22" s="82" t="str">
        <f>IF('Социально-коммуникативное разви'!D24="","",IF('Социально-коммуникативное разви'!D24=2,"сформирован",IF('Социально-коммуникативное разви'!D24=0,"не сформирован", "в стадии формирования")))</f>
        <v/>
      </c>
      <c r="DR22" s="82" t="str">
        <f>IF('Социально-коммуникативное разви'!E24="","",IF('Социально-коммуникативное разви'!E24=2,"сформирован",IF('Социально-коммуникативное разви'!E24=0,"не сформирован", "в стадии формирования")))</f>
        <v/>
      </c>
      <c r="DS22" s="82" t="str">
        <f>IF('Социально-коммуникативное разви'!F24="","",IF('Социально-коммуникативное разви'!F24=2,"сформирован",IF('Социально-коммуникативное разви'!F24=0,"не сформирован", "в стадии формирования")))</f>
        <v/>
      </c>
      <c r="DT22" s="82" t="str">
        <f>IF('Социально-коммуникативное разви'!G24="","",IF('Социально-коммуникативное разви'!G24=2,"сформирован",IF('Социально-коммуникативное разви'!G24=0,"не сформирован", "в стадии формирования")))</f>
        <v/>
      </c>
      <c r="DU22" s="82" t="str">
        <f>IF('Социально-коммуникативное разви'!Q24="","",IF('Социально-коммуникативное разви'!Q24=2,"сформирован",IF('Социально-коммуникативное разви'!Q24=0,"не сформирован", "в стадии формирования")))</f>
        <v/>
      </c>
      <c r="DV22" s="82" t="str">
        <f>IF('Социально-коммуникативное разви'!R24="","",IF('Социально-коммуникативное разви'!R24=2,"сформирован",IF('Социально-коммуникативное разви'!R24=0,"не сформирован", "в стадии формирования")))</f>
        <v/>
      </c>
      <c r="DW22" s="82" t="str">
        <f>IF('Социально-коммуникативное разви'!S24="","",IF('Социально-коммуникативное разви'!S24=2,"сформирован",IF('Социально-коммуникативное разви'!S24=0,"не сформирован", "в стадии формирования")))</f>
        <v/>
      </c>
      <c r="DX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2" s="82" t="str">
        <f>IF('Социально-коммуникативное разви'!T24="","",IF('Социально-коммуникативное разви'!T24=2,"сформирован",IF('Социально-коммуникативное разви'!T24=0,"не сформирован", "в стадии формирования")))</f>
        <v/>
      </c>
      <c r="EB22" s="82" t="str">
        <f>IF('Социально-коммуникативное разви'!Y24="","",IF('Социально-коммуникативное разви'!Y24=2,"сформирован",IF('Социально-коммуникативное разви'!Y24=0,"не сформирован", "в стадии формирования")))</f>
        <v/>
      </c>
      <c r="EC22" s="82" t="str">
        <f>IF('Социально-коммуникативное разви'!Z24="","",IF('Социально-коммуникативное разви'!Z24=2,"сформирован",IF('Социально-коммуникативное разви'!Z24=0,"не сформирован", "в стадии формирования")))</f>
        <v/>
      </c>
      <c r="ED22" s="82" t="str">
        <f>IF('Социально-коммуникативное разви'!AU24="","",IF('Социально-коммуникативное разви'!AU24=2,"сформирован",IF('Социально-коммуникативное разви'!AU24=0,"не сформирован", "в стадии формирования")))</f>
        <v/>
      </c>
      <c r="EE2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2" s="82" t="str">
        <f>IF('Социально-коммуникативное разви'!AZ24="","",IF('Социально-коммуникативное разви'!AZ24=2,"сформирован",IF('Социально-коммуникативное разви'!AZ24=0,"не сформирован", "в стадии формирования")))</f>
        <v/>
      </c>
      <c r="EG22" s="82" t="str">
        <f>IF('Социально-коммуникативное разви'!BA24="","",IF('Социально-коммуникативное разви'!BA24=2,"сформирован",IF('Социально-коммуникативное разви'!BA24=0,"не сформирован", "в стадии формирования")))</f>
        <v/>
      </c>
      <c r="EH22" s="82" t="str">
        <f>IF('Социально-коммуникативное разви'!BB24="","",IF('Социально-коммуникативное разви'!BB24=2,"сформирован",IF('Социально-коммуникативное разви'!BB24=0,"не сформирован", "в стадии формирования")))</f>
        <v/>
      </c>
      <c r="EI22" s="82" t="str">
        <f>IF('Познавательное развитие'!G24="","",IF('Познавательное развитие'!G24=2,"сформирован",IF('Познавательное развитие'!G24=0,"не сформирован", "в стадии формирования")))</f>
        <v/>
      </c>
      <c r="EJ22" s="82" t="e">
        <f>IF('Познавательное развитие'!#REF!="","",IF('Познавательное развитие'!#REF!=2,"сформирован",IF('Познавательное развитие'!#REF!=0,"не сформирован", "в стадии формирования")))</f>
        <v>#REF!</v>
      </c>
      <c r="EK22" s="82" t="str">
        <f>IF('Познавательное развитие'!H24="","",IF('Познавательное развитие'!H24=2,"сформирован",IF('Познавательное развитие'!H24=0,"не сформирован", "в стадии формирования")))</f>
        <v/>
      </c>
      <c r="EL22" s="82" t="e">
        <f>IF('Познавательное развитие'!#REF!="","",IF('Познавательное развитие'!#REF!=2,"сформирован",IF('Познавательное развитие'!#REF!=0,"не сформирован", "в стадии формирования")))</f>
        <v>#REF!</v>
      </c>
      <c r="EM22" s="82" t="str">
        <f>IF('Познавательное развитие'!T24="","",IF('Познавательное развитие'!T24=2,"сформирован",IF('Познавательное развитие'!T24=0,"не сформирован", "в стадии формирования")))</f>
        <v/>
      </c>
      <c r="EN22" s="82" t="e">
        <f>IF('Познавательное развитие'!#REF!="","",IF('Познавательное развитие'!#REF!=2,"сформирован",IF('Познавательное развитие'!#REF!=0,"не сформирован", "в стадии формирования")))</f>
        <v>#REF!</v>
      </c>
      <c r="EO22" s="82" t="str">
        <f>IF('Познавательное развитие'!U24="","",IF('Познавательное развитие'!U24=2,"сформирован",IF('Познавательное развитие'!U24=0,"не сформирован", "в стадии формирования")))</f>
        <v/>
      </c>
      <c r="EP22" s="82" t="str">
        <f>IF('Познавательное развитие'!W24="","",IF('Познавательное развитие'!W24=2,"сформирован",IF('Познавательное развитие'!W24=0,"не сформирован", "в стадии формирования")))</f>
        <v/>
      </c>
      <c r="EQ22" s="82" t="str">
        <f>IF('Познавательное развитие'!X24="","",IF('Познавательное развитие'!X24=2,"сформирован",IF('Познавательное развитие'!X24=0,"не сформирован", "в стадии формирования")))</f>
        <v/>
      </c>
      <c r="ER22" s="82" t="str">
        <f>IF('Познавательное развитие'!AB24="","",IF('Познавательное развитие'!AB24=2,"сформирован",IF('Познавательное развитие'!AB24=0,"не сформирован", "в стадии формирования")))</f>
        <v/>
      </c>
      <c r="ES22" s="82" t="str">
        <f>IF('Познавательное развитие'!AC24="","",IF('Познавательное развитие'!AC24=2,"сформирован",IF('Познавательное развитие'!AC24=0,"не сформирован", "в стадии формирования")))</f>
        <v/>
      </c>
      <c r="ET22" s="82" t="str">
        <f>IF('Познавательное развитие'!AD24="","",IF('Познавательное развитие'!AD24=2,"сформирован",IF('Познавательное развитие'!AD24=0,"не сформирован", "в стадии формирования")))</f>
        <v/>
      </c>
      <c r="EU22" s="82" t="str">
        <f>IF('Познавательное развитие'!AE24="","",IF('Познавательное развитие'!AE24=2,"сформирован",IF('Познавательное развитие'!AE24=0,"не сформирован", "в стадии формирования")))</f>
        <v/>
      </c>
      <c r="EV22" s="82" t="str">
        <f>IF('Познавательное развитие'!AF24="","",IF('Познавательное развитие'!AF24=2,"сформирован",IF('Познавательное развитие'!AF24=0,"не сформирован", "в стадии формирования")))</f>
        <v/>
      </c>
      <c r="EW22" s="82" t="e">
        <f>IF('Познавательное развитие'!#REF!="","",IF('Познавательное развитие'!#REF!=2,"сформирован",IF('Познавательное развитие'!#REF!=0,"не сформирован", "в стадии формирования")))</f>
        <v>#REF!</v>
      </c>
      <c r="EX22" s="82" t="str">
        <f>IF('Познавательное развитие'!AG24="","",IF('Познавательное развитие'!AG24=2,"сформирован",IF('Познавательное развитие'!AG24=0,"не сформирован", "в стадии формирования")))</f>
        <v/>
      </c>
      <c r="EY22" s="82" t="str">
        <f>IF('Познавательное развитие'!AH24="","",IF('Познавательное развитие'!AH24=2,"сформирован",IF('Познавательное развитие'!AH24=0,"не сформирован", "в стадии формирования")))</f>
        <v/>
      </c>
      <c r="EZ22" s="82" t="e">
        <f>IF('Познавательное развитие'!#REF!="","",IF('Познавательное развитие'!#REF!=2,"сформирован",IF('Познавательное развитие'!#REF!=0,"не сформирован", "в стадии формирования")))</f>
        <v>#REF!</v>
      </c>
      <c r="FA22" s="82" t="str">
        <f>IF('Познавательное развитие'!AI24="","",IF('Познавательное развитие'!AI24=2,"сформирован",IF('Познавательное развитие'!AI24=0,"не сформирован", "в стадии формирования")))</f>
        <v/>
      </c>
      <c r="FB22" s="82" t="str">
        <f>IF('Познавательное развитие'!AJ24="","",IF('Познавательное развитие'!AJ24=2,"сформирован",IF('Познавательное развитие'!AJ24=0,"не сформирован", "в стадии формирования")))</f>
        <v/>
      </c>
      <c r="FC22" s="82" t="str">
        <f>IF('Познавательное развитие'!AK24="","",IF('Познавательное развитие'!AK24=2,"сформирован",IF('Познавательное развитие'!AK24=0,"не сформирован", "в стадии формирования")))</f>
        <v/>
      </c>
      <c r="FD22" s="82" t="str">
        <f>IF('Познавательное развитие'!AL24="","",IF('Познавательное развитие'!AL24=2,"сформирован",IF('Познавательное развитие'!AL24=0,"не сформирован", "в стадии формирования")))</f>
        <v/>
      </c>
      <c r="FE22" s="82" t="str">
        <f>IF('Речевое развитие'!Q23="","",IF('Речевое развитие'!Q23=2,"сформирован",IF('Речевое развитие'!Q23=0,"не сформирован", "в стадии формирования")))</f>
        <v/>
      </c>
      <c r="FF22" s="82" t="str">
        <f>IF('Речевое развитие'!R23="","",IF('Речевое развитие'!R23=2,"сформирован",IF('Речевое развитие'!R23=0,"не сформирован", "в стадии формирования")))</f>
        <v/>
      </c>
      <c r="FG22" s="82" t="str">
        <f>IF('Речевое развитие'!S23="","",IF('Речевое развитие'!S23=2,"сформирован",IF('Речевое развитие'!S23=0,"не сформирован", "в стадии формирования")))</f>
        <v/>
      </c>
      <c r="FH22" s="82" t="str">
        <f>IF('Речевое развитие'!T23="","",IF('Речевое развитие'!T23=2,"сформирован",IF('Речевое развитие'!T23=0,"не сформирован", "в стадии формирования")))</f>
        <v/>
      </c>
      <c r="FI22" s="82" t="str">
        <f>IF('Речевое развитие'!U23="","",IF('Речевое развитие'!U23=2,"сформирован",IF('Речевое развитие'!U23=0,"не сформирован", "в стадии формирования")))</f>
        <v/>
      </c>
      <c r="FJ22" s="82" t="e">
        <f>IF('Речевое развитие'!#REF!="","",IF('Речевое развитие'!#REF!=2,"сформирован",IF('Речевое развитие'!#REF!=0,"не сформирован", "в стадии формирования")))</f>
        <v>#REF!</v>
      </c>
      <c r="FK22" s="82" t="str">
        <f>IF('Художественно-эстетическое разв'!S24="","",IF('Художественно-эстетическое разв'!S24=2,"сформирован",IF('Художественно-эстетическое разв'!S24=0,"не сформирован", "в стадии формирования")))</f>
        <v/>
      </c>
      <c r="FL22" s="82" t="str">
        <f>IF('Художественно-эстетическое разв'!T24="","",IF('Художественно-эстетическое разв'!T24=2,"сформирован",IF('Художественно-эстетическое разв'!T24=0,"не сформирован", "в стадии формирования")))</f>
        <v/>
      </c>
      <c r="FM2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2" s="82" t="str">
        <f>IF('Физическое развитие'!T23="","",IF('Физическое развитие'!T23=2,"сформирован",IF('Физическое развитие'!T23=0,"не сформирован", "в стадии формирования")))</f>
        <v/>
      </c>
      <c r="FO22" s="82" t="str">
        <f>IF('Физическое развитие'!U23="","",IF('Физическое развитие'!U23=2,"сформирован",IF('Физическое развитие'!U23=0,"не сформирован", "в стадии формирования")))</f>
        <v/>
      </c>
      <c r="FP22" s="82" t="str">
        <f>IF('Физическое развитие'!V23="","",IF('Физическое развитие'!V23=2,"сформирован",IF('Физическое развитие'!V23=0,"не сформирован", "в стадии формирования")))</f>
        <v/>
      </c>
      <c r="FQ22" s="82" t="e">
        <f>IF('Физическое развитие'!#REF!="","",IF('Физическое развитие'!#REF!=2,"сформирован",IF('Физическое развитие'!#REF!=0,"не сформирован", "в стадии формирования")))</f>
        <v>#REF!</v>
      </c>
      <c r="FR22" s="214" t="str">
        <f>IF('Социально-коммуникативное разви'!D24="","",IF('Социально-коммуникативное разви'!E24="","",IF('Социально-коммуникативное разви'!F24="","",IF('Социально-коммуникативное разви'!G24="","",IF('Социально-коммуникативное разви'!Q24="","",IF('Социально-коммуникативное разви'!R24="","",IF('Социально-коммуникативное разви'!S24="","",IF('Социально-коммуникативное разви'!#REF!="","",IF('Социально-коммуникативное разви'!#REF!="","",IF('Социально-коммуникативное разви'!#REF!="","",IF('Социально-коммуникативное разви'!T24="","",IF('Социально-коммуникативное разви'!Y24="","",IF('Социально-коммуникативное разви'!Z24="","",IF('Социально-коммуникативное разви'!AU24="","",IF('Социально-коммуникативное разви'!#REF!="","",IF('Социально-коммуникативное разви'!AZ24="","",IF('Социально-коммуникативное разви'!BA24="","",IF('Социально-коммуникативное разви'!BB24="","",IF('Познавательное развитие'!G24="","",IF('Познавательное развитие'!#REF!="","",IF('Познавательное развитие'!H24="","",IF('Познавательное развитие'!#REF!="","",IF('Познавательное развитие'!T24="","",IF('Познавательное развитие'!#REF!="","",IF('Познавательное развитие'!U24="","",IF('Познавательное развитие'!W24="","",IF('Познавательное развитие'!X24="","",IF('Познавательное развитие'!AB24="","",IF('Познавательное развитие'!AC24="","",IF('Познавательное развитие'!AD24="","",IF('Познавательное развитие'!AE24="","",IF('Познавательное развитие'!AF24="","",IF('Познавательное развитие'!#REF!="","",IF('Познавательное развитие'!AG24="","",IF('Познавательное развитие'!AH24="","",IF('Познавательное развитие'!#REF!="","",IF('Познавательное развитие'!AI24="","",IF('Познавательное развитие'!AJ24="","",IF('Познавательное развитие'!AK24="","",IF('Познавательное развитие'!AL24="","",IF('Речевое развитие'!Q23="","",IF('Речевое развитие'!R23="","",IF('Речевое развитие'!S23="","",IF('Речевое развитие'!T23="","",IF('Речевое развитие'!U23="","",IF('Речевое развитие'!#REF!="","",IF('Художественно-эстетическое разв'!S24="","",IF('Художественно-эстетическое разв'!T24="","",IF('Художественно-эстетическое разв'!#REF!="","",IF('Физическое развитие'!T23="","",IF('Физическое развитие'!U23="","",IF('Физическое развитие'!V23="","",IF('Физическое развитие'!#REF!="","",('Социально-коммуникативное разви'!D24+'Социально-коммуникативное разви'!E24+'Социально-коммуникативное разви'!F24+'Социально-коммуникативное разви'!G24+'Социально-коммуникативное разви'!Q24+'Социально-коммуникативное разви'!R24+'Социально-коммуникативное разви'!S24+'Социально-коммуникативное разви'!#REF!+'Социально-коммуникативное разви'!#REF!+'Социально-коммуникативное разви'!#REF!+'Социально-коммуникативное разви'!T24+'Социально-коммуникативное разви'!Y24+'Социально-коммуникативное разви'!Z24+'Социально-коммуникативное разви'!AU24+'Социально-коммуникативное разви'!#REF!+'Социально-коммуникативное разви'!AZ24+'Социально-коммуникативное разви'!BA24+'Социально-коммуникативное разви'!BB24+'Познавательное развитие'!G24+'Познавательное развитие'!#REF!+'Познавательное развитие'!H24+'Познавательное развитие'!#REF!+'Познавательное развитие'!T24+'Познавательное развитие'!#REF!+'Познавательное развитие'!U24+'Познавательное развитие'!W24+'Познавательное развитие'!X24+'Познавательное развитие'!AB24+'Познавательное развитие'!AC24+'Познавательное развитие'!AD24+'Познавательное развитие'!AE24+'Познавательное развитие'!AF24+'Познавательное развитие'!#REF!+'Познавательное развитие'!AG24+'Познавательное развитие'!AH24+'Познавательное развитие'!#REF!+'Познавательное развитие'!AI24+'Познавательное развитие'!AJ24+'Познавательное развитие'!AK24+'Познавательное развитие'!AL24+'Речевое развитие'!Q23+'Речевое развитие'!R23+'Речевое развитие'!S23+'Речевое развитие'!T23+'Речевое развитие'!U23+'Речевое развитие'!#REF!+'Художественно-эстетическое разв'!S24+'Художественно-эстетическое разв'!T24+'Художественно-эстетическое разв'!#REF!+'Физическое развитие'!T23+'Физическое развитие'!U23+'Физическое развитие'!V23+'Физическое развитие'!#REF!)/53)))))))))))))))))))))))))))))))))))))))))))))))))))))</f>
        <v/>
      </c>
      <c r="FS22" s="82" t="str">
        <f>'Целевые ориентиры'!EC23</f>
        <v/>
      </c>
    </row>
    <row r="23" spans="1:175" x14ac:dyDescent="0.25">
      <c r="A23" s="82">
        <f>список!A22</f>
        <v>21</v>
      </c>
      <c r="B23" s="82" t="str">
        <f>IF(список!B22="","",список!B22)</f>
        <v/>
      </c>
      <c r="C23" s="82">
        <f>список!C22</f>
        <v>0</v>
      </c>
      <c r="D23" s="82" t="str">
        <f>IF('Социально-коммуникативное разви'!AA25="","",IF('Социально-коммуникативное разви'!AA25=2,"сформирован",IF('Социально-коммуникативное разви'!AA25=0,"не сформирован", "в стадии формирования")))</f>
        <v/>
      </c>
      <c r="E23" s="82" t="str">
        <f>IF('Социально-коммуникативное разви'!AF25="","",IF('Социально-коммуникативное разви'!AF25=2,"сформирован",IF('Социально-коммуникативное разви'!AF25=0,"не сформирован", "в стадии формирования")))</f>
        <v/>
      </c>
      <c r="F23" s="82" t="str">
        <f>IF('Социально-коммуникативное разви'!AG25="","",IF('Социально-коммуникативное разви'!AG25=2,"сформирован",IF('Социально-коммуникативное разви'!AG25=0,"не сформирован", "в стадии формирования")))</f>
        <v/>
      </c>
      <c r="G23" s="82" t="str">
        <f>IF('Социально-коммуникативное разви'!AH25="","",IF('Социально-коммуникативное разви'!AH25=2,"сформирован",IF('Социально-коммуникативное разви'!AH25=0,"не сформирован", "в стадии формирования")))</f>
        <v/>
      </c>
      <c r="H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3" s="82" t="str">
        <f>IF('Социально-коммуникативное разви'!AJ25="","",IF('Социально-коммуникативное разви'!AJ25=2,"сформирован",IF('Социально-коммуникативное разви'!AJ25=0,"не сформирован", "в стадии формирования")))</f>
        <v/>
      </c>
      <c r="K23" s="82" t="str">
        <f>IF('Социально-коммуникативное разви'!AK25="","",IF('Социально-коммуникативное разви'!AK25=2,"сформирован",IF('Социально-коммуникативное разви'!AK25=0,"не сформирован", "в стадии формирования")))</f>
        <v/>
      </c>
      <c r="L23" s="82" t="e">
        <f>IF('Познавательное развитие'!#REF!="","",IF('Познавательное развитие'!#REF!=2,"сформирован",IF('Познавательное развитие'!#REF!=0,"не сформирован", "в стадии формирования")))</f>
        <v>#REF!</v>
      </c>
      <c r="M23" s="82" t="str">
        <f>IF('Познавательное развитие'!D25="","",IF('Познавательное развитие'!D25=2,"сформирован",IF('Познавательное развитие'!D25=0,"не сформирован", "в стадии формирования")))</f>
        <v/>
      </c>
      <c r="N23" s="82" t="e">
        <f>IF('Познавательное развитие'!#REF!="","",IF('Познавательное развитие'!#REF!=2,"сформирован",IF('Познавательное развитие'!#REF!=0,"не сформирован", "в стадии формирования")))</f>
        <v>#REF!</v>
      </c>
      <c r="O23" s="82" t="e">
        <f>IF('Познавательное развитие'!#REF!="","",IF('Познавательное развитие'!#REF!=2,"сформирован",IF('Познавательное развитие'!#REF!=0,"не сформирован", "в стадии формирования")))</f>
        <v>#REF!</v>
      </c>
      <c r="P23" s="82" t="str">
        <f>IF('Познавательное развитие'!M25="","",IF('Познавательное развитие'!M25=2,"сформирован",IF('Познавательное развитие'!M25=0,"не сформирован", "в стадии формирования")))</f>
        <v/>
      </c>
      <c r="Q23" s="82" t="str">
        <f>IF('Познавательное развитие'!N25="","",IF('Познавательное развитие'!N25=2,"сформирован",IF('Познавательное развитие'!N25=0,"не сформирован", "в стадии формирования")))</f>
        <v/>
      </c>
      <c r="R23" s="82" t="str">
        <f>IF('Познавательное развитие'!O25="","",IF('Познавательное развитие'!O25=2,"сформирован",IF('Познавательное развитие'!O25=0,"не сформирован", "в стадии формирования")))</f>
        <v/>
      </c>
      <c r="S23" s="82" t="str">
        <f>IF('Познавательное развитие'!P25="","",IF('Познавательное развитие'!P25=2,"сформирован",IF('Познавательное развитие'!P25=0,"не сформирован", "в стадии формирования")))</f>
        <v/>
      </c>
      <c r="T23" s="82" t="str">
        <f>IF('Познавательное развитие'!Q25="","",IF('Познавательное развитие'!Q25=2,"сформирован",IF('Познавательное развитие'!Q25=0,"не сформирован", "в стадии формирования")))</f>
        <v/>
      </c>
      <c r="U23" s="82" t="str">
        <f>IF('Познавательное развитие'!Y25="","",IF('Познавательное развитие'!Y25=2,"сформирован",IF('Познавательное развитие'!Y25=0,"не сформирован", "в стадии формирования")))</f>
        <v/>
      </c>
      <c r="V23" s="82" t="str">
        <f>IF('Художественно-эстетическое разв'!D25="","",IF('Художественно-эстетическое разв'!D25=2,"сформирован",IF('Художественно-эстетическое разв'!D25=0,"не сформирован", "в стадии формирования")))</f>
        <v/>
      </c>
      <c r="W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3" s="82" t="str">
        <f>IF('Художественно-эстетическое разв'!G25="","",IF('Художественно-эстетическое разв'!G25=2,"сформирован",IF('Художественно-эстетическое разв'!G25=0,"не сформирован", "в стадии формирования")))</f>
        <v/>
      </c>
      <c r="Y23" s="82" t="str">
        <f>IF('Художественно-эстетическое разв'!H25="","",IF('Художественно-эстетическое разв'!H25=2,"сформирован",IF('Художественно-эстетическое разв'!H25=0,"не сформирован", "в стадии формирования")))</f>
        <v/>
      </c>
      <c r="Z23" s="82" t="str">
        <f>IF('Художественно-эстетическое разв'!I25="","",IF('Художественно-эстетическое разв'!I25=2,"сформирован",IF('Художественно-эстетическое разв'!I25=0,"не сформирован", "в стадии формирования")))</f>
        <v/>
      </c>
      <c r="AA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3" s="82" t="str">
        <f>IF('Художественно-эстетическое разв'!L25="","",IF('Художественно-эстетическое разв'!L25=2,"сформирован",IF('Художественно-эстетическое разв'!L25=0,"не сформирован", "в стадии формирования")))</f>
        <v/>
      </c>
      <c r="AC23" s="82" t="str">
        <f>IF('Художественно-эстетическое разв'!M25="","",IF('Художественно-эстетическое разв'!M25=2,"сформирован",IF('Художественно-эстетическое разв'!M25=0,"не сформирован", "в стадии формирования")))</f>
        <v/>
      </c>
      <c r="AD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3" s="82" t="str">
        <f>IF('Художественно-эстетическое разв'!U25="","",IF('Художественно-эстетическое разв'!U25=2,"сформирован",IF('Художественно-эстетическое разв'!U25=0,"не сформирован", "в стадии формирования")))</f>
        <v/>
      </c>
      <c r="AG23" s="82" t="str">
        <f>IF('Физическое развитие'!W24="","",IF('Физическое развитие'!W24=2,"сформирован",IF('Физическое развитие'!W24=0,"не сформирован", "в стадии формирования")))</f>
        <v/>
      </c>
      <c r="AH23" s="214" t="str">
        <f>IF('Социально-коммуникативное разви'!AA25="","",IF('Социально-коммуникативное разви'!AF25="","",IF('Социально-коммуникативное разви'!AG25="","",IF('Социально-коммуникативное разви'!AH25="","",IF('Социально-коммуникативное разви'!#REF!="","",IF('Социально-коммуникативное разви'!#REF!="","",IF('Социально-коммуникативное разви'!AJ25="","",IF('Социально-коммуникативное разви'!AK25="","",IF('Познавательное развитие'!#REF!="","",IF('Познавательное развитие'!D25="","",IF('Познавательное развитие'!#REF!="","",IF('Познавательное развитие'!#REF!="","",IF('Познавательное развитие'!M25="","",IF('Познавательное развитие'!N25="","",IF('Познавательное развитие'!O25="","",IF('Познавательное развитие'!P25="","",IF('Познавательное развитие'!Q25="","",IF('Познавательное развитие'!Y25="","",IF('Художественно-эстетическое разв'!D25="","",IF('Художественно-эстетическое разв'!#REF!="","",IF('Художественно-эстетическое разв'!G25="","",IF('Художественно-эстетическое разв'!H25="","",IF('Художественно-эстетическое разв'!I25="","",IF('Художественно-эстетическое разв'!#REF!="","",IF('Художественно-эстетическое разв'!L25="","",IF('Художественно-эстетическое разв'!M25="","",IF('Художественно-эстетическое разв'!#REF!="","",IF('Художественно-эстетическое разв'!#REF!="","",IF('Художественно-эстетическое разв'!U25="","",IF('Физическое развитие'!#REF!="","",('Социально-коммуникативное разви'!AA25+'Социально-коммуникативное разви'!AF25+'Социально-коммуникативное разви'!AG25+'Социально-коммуникативное разви'!AH25+'Социально-коммуникативное разви'!#REF!+'Социально-коммуникативное разви'!#REF!+'Социально-коммуникативное разви'!AJ25+'Социально-коммуникативное разви'!AK25+'Познавательное развитие'!#REF!+'Познавательное развитие'!D25+'Познавательное развитие'!#REF!+'Познавательное развитие'!#REF!+'Познавательное развитие'!M25+'Познавательное развитие'!N25+'Познавательное развитие'!O25+'Познавательное развитие'!P25+'Познавательное развитие'!Q25+'Познавательное развитие'!Y25+'Художественно-эстетическое разв'!D25+'Художественно-эстетическое разв'!#REF!+'Художественно-эстетическое разв'!G25+'Художественно-эстетическое разв'!H25+'Художественно-эстетическое разв'!I25+'Художественно-эстетическое разв'!#REF!+'Художественно-эстетическое разв'!L25+'Художественно-эстетическое разв'!M25+'Художественно-эстетическое разв'!#REF!+'Художественно-эстетическое разв'!#REF!+'Художественно-эстетическое разв'!U25+'Физическое развитие'!#REF!)/30))))))))))))))))))))))))))))))</f>
        <v/>
      </c>
      <c r="AI23" s="82" t="str">
        <f>'Целевые ориентиры'!AA24</f>
        <v/>
      </c>
      <c r="AJ23" s="82" t="str">
        <f>IF('Социально-коммуникативное разви'!G25="","",IF('Социально-коммуникативное разви'!G25=2,"сформирован",IF('Социально-коммуникативное разви'!G25=0,"не сформирован", "в стадии формирования")))</f>
        <v/>
      </c>
      <c r="AK23" s="82" t="str">
        <f>IF('Социально-коммуникативное разви'!H25="","",IF('Социально-коммуникативное разви'!H25=2,"сформирован",IF('Социально-коммуникативное разви'!H25=0,"не сформирован", "в стадии формирования")))</f>
        <v/>
      </c>
      <c r="AL23" s="82" t="str">
        <f>IF('Социально-коммуникативное разви'!I25="","",IF('Социально-коммуникативное разви'!I25=2,"сформирован",IF('Социально-коммуникативное разви'!I25=0,"не сформирован", "в стадии формирования")))</f>
        <v/>
      </c>
      <c r="AM23" s="82" t="str">
        <f>IF('Социально-коммуникативное разви'!J25="","",IF('Социально-коммуникативное разви'!J25=2,"сформирован",IF('Социально-коммуникативное разви'!J25=0,"не сформирован", "в стадии формирования")))</f>
        <v/>
      </c>
      <c r="AN23" s="82" t="str">
        <f>IF('Социально-коммуникативное разви'!K25="","",IF('Социально-коммуникативное разви'!K25=2,"сформирован",IF('Социально-коммуникативное разви'!K25=0,"не сформирован", "в стадии формирования")))</f>
        <v/>
      </c>
      <c r="AO23" s="82" t="str">
        <f>IF('Социально-коммуникативное разви'!L25="","",IF('Социально-коммуникативное разви'!L25=2,"сформирован",IF('Социально-коммуникативное разви'!L25=0,"не сформирован", "в стадии формирования")))</f>
        <v/>
      </c>
      <c r="AP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3" s="82" t="str">
        <f>IF('Социально-коммуникативное разви'!X25="","",IF('Социально-коммуникативное разви'!X25=2,"сформирован",IF('Социально-коммуникативное разви'!X25=0,"не сформирован", "в стадии формирования")))</f>
        <v/>
      </c>
      <c r="AR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3" s="82" t="e">
        <f>IF('Познавательное развитие'!#REF!="","",IF('Познавательное развитие'!#REF!=2,"сформирован",IF('Познавательное развитие'!#REF!=0,"не сформирован", "в стадии формирования")))</f>
        <v>#REF!</v>
      </c>
      <c r="AT23" s="82" t="str">
        <f>IF('Познавательное развитие'!V25="","",IF('Познавательное развитие'!V25=2,"сформирован",IF('Познавательное развитие'!V25=0,"не сформирован", "в стадии формирования")))</f>
        <v/>
      </c>
      <c r="AU23" s="82" t="str">
        <f>IF('Художественно-эстетическое разв'!Z25="","",IF('Художественно-эстетическое разв'!Z25=2,"сформирован",IF('Художественно-эстетическое разв'!Z25=0,"не сформирован", "в стадии формирования")))</f>
        <v/>
      </c>
      <c r="AV23" s="82" t="str">
        <f>IF('Художественно-эстетическое разв'!AE25="","",IF('Художественно-эстетическое разв'!AE25=2,"сформирован",IF('Художественно-эстетическое разв'!AE25=0,"не сформирован", "в стадии формирования")))</f>
        <v/>
      </c>
      <c r="AW23" s="82" t="e">
        <f>IF('Физическое развитие'!#REF!="","",IF('Физическое развитие'!#REF!=2,"сформирован",IF('Физическое развитие'!#REF!=0,"не сформирован", "в стадии формирования")))</f>
        <v>#REF!</v>
      </c>
      <c r="AX23" s="82" t="e">
        <f>IF('Физическое развитие'!#REF!="","",IF('Физическое развитие'!#REF!=2,"сформирован",IF('Физическое развитие'!#REF!=0,"не сформирован", "в стадии формирования")))</f>
        <v>#REF!</v>
      </c>
      <c r="AY23" s="214" t="str">
        <f>IF('Социально-коммуникативное разви'!G25="","",IF('Социально-коммуникативное разви'!H25="","",IF('Социально-коммуникативное разви'!I25="","",IF('Социально-коммуникативное разви'!J25="","",IF('Социально-коммуникативное разви'!K25="","",IF('Социально-коммуникативное разви'!L25="","",IF('Социально-коммуникативное разви'!#REF!="","",IF('Социально-коммуникативное разви'!X25="","",IF('Социально-коммуникативное разви'!#REF!="","",IF('Познавательное развитие'!#REF!="","",IF('Познавательное развитие'!V25="","",IF('Художественно-эстетическое разв'!Z25="","",IF('Художественно-эстетическое разв'!AE25="","",IF('Физическое развитие'!#REF!="","",IF('Физическое развитие'!#REF!="","",('Социально-коммуникативное разви'!G25+'Социально-коммуникативное разви'!H25+'Социально-коммуникативное разви'!I25+'Социально-коммуникативное разви'!J25+'Социально-коммуникативное разви'!K25+'Социально-коммуникативное разви'!L25+'Социально-коммуникативное разви'!#REF!+'Социально-коммуникативное разви'!X25+'Социально-коммуникативное разви'!#REF!+'Познавательное развитие'!#REF!+'Познавательное развитие'!V25+'Художественно-эстетическое разв'!Z25+'Художественно-эстетическое разв'!AE25+'Физическое развитие'!#REF!+'Физическое развитие'!#REF!)/15)))))))))))))))</f>
        <v/>
      </c>
      <c r="AZ23" s="82" t="str">
        <f>'Целевые ориентиры'!AM24</f>
        <v/>
      </c>
      <c r="BA23" s="82" t="str">
        <f>IF('Социально-коммуникативное разви'!U25="","",IF('Социально-коммуникативное разви'!U25=2,"сформирован",IF('Социально-коммуникативное разви'!U25=0,"не сформирован", "в стадии формирования")))</f>
        <v/>
      </c>
      <c r="BB23" s="82" t="str">
        <f>IF('Социально-коммуникативное разви'!V25="","",IF('Социально-коммуникативное разви'!V25=2,"сформирован",IF('Социально-коммуникативное разви'!V25=0,"не сформирован", "в стадии формирования")))</f>
        <v/>
      </c>
      <c r="BC23" s="82" t="str">
        <f>IF('Социально-коммуникативное разви'!W25="","",IF('Социально-коммуникативное разви'!W25=2,"сформирован",IF('Социально-коммуникативное разви'!W25=0,"не сформирован", "в стадии формирования")))</f>
        <v/>
      </c>
      <c r="BD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3" s="82" t="str">
        <f>IF('Художественно-эстетическое разв'!AC25="","",IF('Художественно-эстетическое разв'!AC25=2,"сформирован",IF('Художественно-эстетическое разв'!AC25=0,"не сформирован", "в стадии формирования")))</f>
        <v/>
      </c>
      <c r="BG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3" s="82" t="str">
        <f>IF('Художественно-эстетическое разв'!AD25="","",IF('Художественно-эстетическое разв'!AD25=2,"сформирован",IF('Художественно-эстетическое разв'!AD25=0,"не сформирован", "в стадии формирования")))</f>
        <v/>
      </c>
      <c r="BI23" s="214" t="str">
        <f>IF('Социально-коммуникативное разви'!U25="","",IF('Социально-коммуникативное разви'!V25="","",IF('Социально-коммуникативное разви'!W25="","",IF('Художественно-эстетическое разв'!#REF!="","",IF('Художественно-эстетическое разв'!#REF!="","",IF('Художественно-эстетическое разв'!AC25="","",IF('Художественно-эстетическое разв'!#REF!="","",IF('Художественно-эстетическое разв'!AD25="","",('Социально-коммуникативное разви'!U25+'Социально-коммуникативное разви'!V25+'Социально-коммуникативное разви'!W25+'Художественно-эстетическое разв'!#REF!+'Художественно-эстетическое разв'!#REF!+'Художественно-эстетическое разв'!AC25+'Художественно-эстетическое разв'!#REF!+'Художественно-эстетическое разв'!AD25)/8))))))))</f>
        <v/>
      </c>
      <c r="BJ23" s="82" t="str">
        <f>'Целевые ориентиры'!AT24</f>
        <v/>
      </c>
      <c r="BK23" s="82" t="str">
        <f>IF('Речевое развитие'!D24="","",IF('Речевое развитие'!D24=2,"сформирован",IF('Речевое развитие'!D24=0,"не сформирован", "в стадии формирования")))</f>
        <v/>
      </c>
      <c r="BL23" s="82" t="e">
        <f>IF('Речевое развитие'!#REF!="","",IF('Речевое развитие'!#REF!=2,"сформирован",IF('Речевое развитие'!#REF!=0,"не сформирован", "в стадии формирования")))</f>
        <v>#REF!</v>
      </c>
      <c r="BM23" s="82" t="str">
        <f>IF('Речевое развитие'!E24="","",IF('Речевое развитие'!E24=2,"сформирован",IF('Речевое развитие'!E24=0,"не сформирован", "в стадии формирования")))</f>
        <v/>
      </c>
      <c r="BN23" s="82" t="str">
        <f>IF('Речевое развитие'!F24="","",IF('Речевое развитие'!F24=2,"сформирован",IF('Речевое развитие'!F24=0,"не сформирован", "в стадии формирования")))</f>
        <v/>
      </c>
      <c r="BO23" s="82" t="str">
        <f>IF('Речевое развитие'!G24="","",IF('Речевое развитие'!G24=2,"сформирован",IF('Речевое развитие'!G24=0,"не сформирован", "в стадии формирования")))</f>
        <v/>
      </c>
      <c r="BP23" s="82" t="str">
        <f>IF('Речевое развитие'!H24="","",IF('Речевое развитие'!H24=2,"сформирован",IF('Речевое развитие'!H24=0,"не сформирован", "в стадии формирования")))</f>
        <v/>
      </c>
      <c r="BQ23" s="82" t="e">
        <f>IF('Речевое развитие'!#REF!="","",IF('Речевое развитие'!#REF!=2,"сформирован",IF('Речевое развитие'!#REF!=0,"не сформирован", "в стадии формирования")))</f>
        <v>#REF!</v>
      </c>
      <c r="BR23" s="82" t="str">
        <f>IF('Речевое развитие'!I24="","",IF('Речевое развитие'!I24=2,"сформирован",IF('Речевое развитие'!I24=0,"не сформирован", "в стадии формирования")))</f>
        <v/>
      </c>
      <c r="BS23" s="82" t="str">
        <f>IF('Речевое развитие'!J24="","",IF('Речевое развитие'!J24=2,"сформирован",IF('Речевое развитие'!J24=0,"не сформирован", "в стадии формирования")))</f>
        <v/>
      </c>
      <c r="BT23" s="82" t="str">
        <f>IF('Речевое развитие'!K24="","",IF('Речевое развитие'!K24=2,"сформирован",IF('Речевое развитие'!K24=0,"не сформирован", "в стадии формирования")))</f>
        <v/>
      </c>
      <c r="BU23" s="82" t="str">
        <f>IF('Речевое развитие'!L24="","",IF('Речевое развитие'!L24=2,"сформирован",IF('Речевое развитие'!L24=0,"не сформирован", "в стадии формирования")))</f>
        <v/>
      </c>
      <c r="BV23" s="82" t="str">
        <f>IF('Речевое развитие'!M24="","",IF('Речевое развитие'!M24=2,"сформирован",IF('Речевое развитие'!M24=0,"не сформирован", "в стадии формирования")))</f>
        <v/>
      </c>
      <c r="BW23" s="82" t="str">
        <f>IF('Речевое развитие'!N24="","",IF('Речевое развитие'!N24=2,"сформирован",IF('Речевое развитие'!N24=0,"не сформирован", "в стадии формирования")))</f>
        <v/>
      </c>
      <c r="BX23" s="214" t="str">
        <f>IF('Речевое развитие'!D24="","",IF('Речевое развитие'!#REF!="","",IF('Речевое развитие'!E24="","",IF('Речевое развитие'!F24="","",IF('Речевое развитие'!G24="","",IF('Речевое развитие'!H24="","",IF('Речевое развитие'!#REF!="","",IF('Речевое развитие'!I24="","",IF('Речевое развитие'!J24="","",IF('Речевое развитие'!K24="","",IF('Речевое развитие'!L24="","",IF('Речевое развитие'!M24="","",IF('Речевое развитие'!N24="","",('Речевое развитие'!D24+'Речевое развитие'!#REF!+'Речевое развитие'!E24+'Речевое развитие'!F24+'Речевое развитие'!G24+'Речевое развитие'!H24+'Речевое развитие'!#REF!+'Речевое развитие'!I24+'Речевое развитие'!J24+'Речевое развитие'!K24+'Речевое развитие'!L24+'Речевое развитие'!M24+'Речевое развитие'!N24)/13)))))))))))))</f>
        <v/>
      </c>
      <c r="BY23" s="82" t="str">
        <f>'Целевые ориентиры'!BG24</f>
        <v/>
      </c>
      <c r="BZ23" s="82" t="str">
        <f>IF('Художественно-эстетическое разв'!Y25="","",IF('Художественно-эстетическое разв'!Y25=2,"сформирован",IF('Художественно-эстетическое разв'!Y25=0,"не сформирован", "в стадии формирования")))</f>
        <v/>
      </c>
      <c r="CA23" s="82" t="e">
        <f>IF('Физическое развитие'!#REF!="","",IF('Физическое развитие'!#REF!=2,"сформирован",IF('Физическое развитие'!#REF!=0,"не сформирован", "в стадии формирования")))</f>
        <v>#REF!</v>
      </c>
      <c r="CB23" s="82" t="e">
        <f>IF('Физическое развитие'!#REF!="","",IF('Физическое развитие'!#REF!=2,"сформирован",IF('Физическое развитие'!#REF!=0,"не сформирован", "в стадии формирования")))</f>
        <v>#REF!</v>
      </c>
      <c r="CC23" s="82" t="str">
        <f>IF('Физическое развитие'!D24="","",IF('Физическое развитие'!D24=2,"сформирован",IF('Физическое развитие'!D24=0,"не сформирован", "в стадии формирования")))</f>
        <v/>
      </c>
      <c r="CD23" s="82" t="str">
        <f>IF('Физическое развитие'!E24="","",IF('Физическое развитие'!E24=2,"сформирован",IF('Физическое развитие'!E24=0,"не сформирован", "в стадии формирования")))</f>
        <v/>
      </c>
      <c r="CE23" s="82" t="str">
        <f>IF('Физическое развитие'!F24="","",IF('Физическое развитие'!F24=2,"сформирован",IF('Физическое развитие'!F24=0,"не сформирован", "в стадии формирования")))</f>
        <v/>
      </c>
      <c r="CF23" s="82" t="str">
        <f>IF('Физическое развитие'!H24="","",IF('Физическое развитие'!H24=2,"сформирован",IF('Физическое развитие'!H24=0,"не сформирован", "в стадии формирования")))</f>
        <v/>
      </c>
      <c r="CG23" s="82" t="str">
        <f>IF('Физическое развитие'!I24="","",IF('Физическое развитие'!I24=2,"сформирован",IF('Физическое развитие'!I24=0,"не сформирован", "в стадии формирования")))</f>
        <v/>
      </c>
      <c r="CH23" s="82" t="str">
        <f>IF('Физическое развитие'!J24="","",IF('Физическое развитие'!J24=2,"сформирован",IF('Физическое развитие'!J24=0,"не сформирован", "в стадии формирования")))</f>
        <v/>
      </c>
      <c r="CI23" s="82" t="str">
        <f>IF('Физическое развитие'!L24="","",IF('Физическое развитие'!L24=2,"сформирован",IF('Физическое развитие'!L24=0,"не сформирован", "в стадии формирования")))</f>
        <v/>
      </c>
      <c r="CJ23" s="82" t="str">
        <f>IF('Физическое развитие'!M24="","",IF('Физическое развитие'!M24=2,"сформирован",IF('Физическое развитие'!M24=0,"не сформирован", "в стадии формирования")))</f>
        <v/>
      </c>
      <c r="CK23" s="82" t="e">
        <f>IF('Физическое развитие'!#REF!="","",IF('Физическое развитие'!#REF!=2,"сформирован",IF('Физическое развитие'!#REF!=0,"не сформирован", "в стадии формирования")))</f>
        <v>#REF!</v>
      </c>
      <c r="CL23" s="82" t="e">
        <f>IF('Физическое развитие'!#REF!="","",IF('Физическое развитие'!#REF!=2,"сформирован",IF('Физическое развитие'!#REF!=0,"не сформирован", "в стадии формирования")))</f>
        <v>#REF!</v>
      </c>
      <c r="CM23" s="82" t="e">
        <f>IF('Физическое развитие'!#REF!="","",IF('Физическое развитие'!#REF!=2,"сформирован",IF('Физическое развитие'!#REF!=0,"не сформирован", "в стадии формирования")))</f>
        <v>#REF!</v>
      </c>
      <c r="CN23" s="82" t="str">
        <f>IF('Физическое развитие'!N24="","",IF('Физическое развитие'!N24=2,"сформирован",IF('Физическое развитие'!N24=0,"не сформирован", "в стадии формирования")))</f>
        <v/>
      </c>
      <c r="CO23" s="82" t="str">
        <f>IF('Физическое развитие'!O24="","",IF('Физическое развитие'!O24=2,"сформирован",IF('Физическое развитие'!O24=0,"не сформирован", "в стадии формирования")))</f>
        <v/>
      </c>
      <c r="CP23" s="82" t="str">
        <f>IF('Физическое развитие'!P24="","",IF('Физическое развитие'!P24=2,"сформирован",IF('Физическое развитие'!P24=0,"не сформирован", "в стадии формирования")))</f>
        <v/>
      </c>
      <c r="CQ23" s="82" t="str">
        <f>IF('Физическое развитие'!Q24="","",IF('Физическое развитие'!Q24=2,"сформирован",IF('Физическое развитие'!Q24=0,"не сформирован", "в стадии формирования")))</f>
        <v/>
      </c>
      <c r="CR23" s="214" t="str">
        <f>IF('Художественно-эстетическое разв'!Y25="","",IF('Физическое развитие'!#REF!="","",IF('Физическое развитие'!#REF!="","",IF('Физическое развитие'!D24="","",IF('Физическое развитие'!E24="","",IF('Физическое развитие'!F24="","",IF('Физическое развитие'!H24="","",IF('Физическое развитие'!I24="","",IF('Физическое развитие'!J24="","",IF('Физическое развитие'!L24="","",IF('Физическое развитие'!M24="","",IF('Физическое развитие'!#REF!="","",IF('Физическое развитие'!#REF!="","",IF('Физическое развитие'!#REF!="","",IF('Физическое развитие'!N24="","",IF('Физическое развитие'!O24="","",IF('Физическое развитие'!P24="","",IF('Физическое развитие'!Q24="","",('Художественно-эстетическое разв'!Y25+'Физическое развитие'!#REF!+'Физическое развитие'!#REF!+'Физическое развитие'!D24+'Физическое развитие'!E24+'Физическое развитие'!F24+'Физическое развитие'!H24+'Физическое развитие'!I24+'Физическое развитие'!J24+'Физическое развитие'!L24+'Физическое развитие'!M24+'Физическое развитие'!#REF!+'Физическое развитие'!#REF!+'Физическое развитие'!#REF!+'Физическое развитие'!N24+'Физическое развитие'!O24+'Физическое развитие'!P24+'Физическое развитие'!Q24)/18))))))))))))))))))</f>
        <v/>
      </c>
      <c r="CS23" s="82" t="str">
        <f>'Целевые ориентиры'!BW24</f>
        <v/>
      </c>
      <c r="CT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3" s="82" t="str">
        <f>IF('Социально-коммуникативное разви'!M25="","",IF('Социально-коммуникативное разви'!M25=2,"сформирован",IF('Социально-коммуникативное разви'!M25=0,"не сформирован", "в стадии формирования")))</f>
        <v/>
      </c>
      <c r="CV23" s="82" t="str">
        <f>IF('Социально-коммуникативное разви'!N25="","",IF('Социально-коммуникативное разви'!N25=2,"сформирован",IF('Социально-коммуникативное разви'!N25=0,"не сформирован", "в стадии формирования")))</f>
        <v/>
      </c>
      <c r="CW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3" s="82" t="str">
        <f>IF('Социально-коммуникативное разви'!AI25="","",IF('Социально-коммуникативное разви'!AI25=2,"сформирован",IF('Социально-коммуникативное разви'!AI25=0,"не сформирован", "в стадии формирования")))</f>
        <v/>
      </c>
      <c r="CY23" s="82" t="str">
        <f>IF('Социально-коммуникативное разви'!AN25="","",IF('Социально-коммуникативное разви'!AN25=2,"сформирован",IF('Социально-коммуникативное разви'!AN25=0,"не сформирован", "в стадии формирования")))</f>
        <v/>
      </c>
      <c r="CZ23" s="82" t="str">
        <f>IF('Социально-коммуникативное разви'!AO25="","",IF('Социально-коммуникативное разви'!AO25=2,"сформирован",IF('Социально-коммуникативное разви'!AO25=0,"не сформирован", "в стадии формирования")))</f>
        <v/>
      </c>
      <c r="DA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3" s="82" t="str">
        <f>IF('Социально-коммуникативное разви'!AP25="","",IF('Социально-коммуникативное разви'!AP25=2,"сформирован",IF('Социально-коммуникативное разви'!AP25=0,"не сформирован", "в стадии формирования")))</f>
        <v/>
      </c>
      <c r="DC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3" s="82" t="str">
        <f>IF('Социально-коммуникативное разви'!AQ25="","",IF('Социально-коммуникативное разви'!AQ25=2,"сформирован",IF('Социально-коммуникативное разви'!AQ25=0,"не сформирован", "в стадии формирования")))</f>
        <v/>
      </c>
      <c r="DE23" s="82" t="str">
        <f>IF('Социально-коммуникативное разви'!AR25="","",IF('Социально-коммуникативное разви'!AR25=2,"сформирован",IF('Социально-коммуникативное разви'!AR25=0,"не сформирован", "в стадии формирования")))</f>
        <v/>
      </c>
      <c r="DF23" s="82" t="str">
        <f>IF('Социально-коммуникативное разви'!AS25="","",IF('Социально-коммуникативное разви'!AS25=2,"сформирован",IF('Социально-коммуникативное разви'!AS25=0,"не сформирован", "в стадии формирования")))</f>
        <v/>
      </c>
      <c r="DG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3" s="82" t="str">
        <f>IF('Социально-коммуникативное разви'!AT25="","",IF('Социально-коммуникативное разви'!AT25=2,"сформирован",IF('Социально-коммуникативное разви'!AT25=0,"не сформирован", "в стадии формирования")))</f>
        <v/>
      </c>
      <c r="DI23" s="82" t="str">
        <f>IF('Социально-коммуникативное разви'!AV25="","",IF('Социально-коммуникативное разви'!AV25=2,"сформирован",IF('Социально-коммуникативное разви'!AV25=0,"не сформирован", "в стадии формирования")))</f>
        <v/>
      </c>
      <c r="DJ23" s="82" t="str">
        <f>IF('Социально-коммуникативное разви'!AW25="","",IF('Социально-коммуникативное разви'!AW25=2,"сформирован",IF('Социально-коммуникативное разви'!AW25=0,"не сформирован", "в стадии формирования")))</f>
        <v/>
      </c>
      <c r="DK23" s="82" t="str">
        <f>IF('Социально-коммуникативное разви'!AX25="","",IF('Социально-коммуникативное разви'!AX25=2,"сформирован",IF('Социально-коммуникативное разви'!AX25=0,"не сформирован", "в стадии формирования")))</f>
        <v/>
      </c>
      <c r="DL23" s="82" t="str">
        <f>IF('Социально-коммуникативное разви'!AY25="","",IF('Социально-коммуникативное разви'!AY25=2,"сформирован",IF('Социально-коммуникативное разви'!AY25=0,"не сформирован", "в стадии формирования")))</f>
        <v/>
      </c>
      <c r="DM23" s="82" t="str">
        <f>IF('Физическое развитие'!K24="","",IF('Физическое развитие'!K24=2,"сформирован",IF('Физическое развитие'!K24=0,"не сформирован", "в стадии формирования")))</f>
        <v/>
      </c>
      <c r="DN23" s="82" t="e">
        <f>IF('Физическое развитие'!#REF!="","",IF('Физическое развитие'!#REF!=2,"сформирован",IF('Физическое развитие'!#REF!=0,"не сформирован", "в стадии формирования")))</f>
        <v>#REF!</v>
      </c>
      <c r="DO23" s="214" t="e">
        <f>IF('Социально-коммуникативное разви'!#REF!="","",IF('Социально-коммуникативное разви'!M25="","",IF('Социально-коммуникативное разви'!N25="","",IF('Социально-коммуникативное разви'!#REF!="","",IF('Социально-коммуникативное разви'!AI25="","",IF('Социально-коммуникативное разви'!AN25="","",IF('Социально-коммуникативное разви'!AO25="","",IF('Социально-коммуникативное разви'!#REF!="","",IF('Социально-коммуникативное разви'!AP25="","",IF('Социально-коммуникативное разви'!#REF!="","",IF('Социально-коммуникативное разви'!AQ25="","",IF('Социально-коммуникативное разви'!AR25="","",IF('Социально-коммуникативное разви'!AS25="","",IF('Социально-коммуникативное разви'!#REF!="","",IF('Социально-коммуникативное разви'!AT25="","",IF('Социально-коммуникативное разви'!AV25="","",IF('Социально-коммуникативное разви'!AW25="","",IF('Социально-коммуникативное разви'!AX25="","",IF('Социально-коммуникативное разви'!AY25="","",IF('Физическое развитие'!K24="","",IF('Физическое развитие'!#REF!="","",('Социально-коммуникативное разви'!#REF!+'Социально-коммуникативное разви'!M25+'Социально-коммуникативное разви'!N25+'Социально-коммуникативное разви'!#REF!+'Социально-коммуникативное разви'!AI25+'Социально-коммуникативное разви'!AN25+'Социально-коммуникативное разви'!AO25+'Социально-коммуникативное разви'!#REF!+'Социально-коммуникативное разви'!AP25+'Социально-коммуникативное разви'!#REF!+'Социально-коммуникативное разви'!AQ25+'Социально-коммуникативное разви'!AR25+'Социально-коммуникативное разви'!AS25+'Социально-коммуникативное разви'!#REF!+'Социально-коммуникативное разви'!AT25+'Социально-коммуникативное разви'!AV25+'Социально-коммуникативное разви'!AW25+'Социально-коммуникативное разви'!AX25+'Социально-коммуникативное разви'!AY25+'Физическое развитие'!K24+'Физическое развитие'!#REF!)/21)))))))))))))))))))))</f>
        <v>#REF!</v>
      </c>
      <c r="DP23" s="82" t="str">
        <f>'Целевые ориентиры'!CN24</f>
        <v/>
      </c>
      <c r="DQ23" s="82" t="str">
        <f>IF('Социально-коммуникативное разви'!D25="","",IF('Социально-коммуникативное разви'!D25=2,"сформирован",IF('Социально-коммуникативное разви'!D25=0,"не сформирован", "в стадии формирования")))</f>
        <v/>
      </c>
      <c r="DR23" s="82" t="str">
        <f>IF('Социально-коммуникативное разви'!E25="","",IF('Социально-коммуникативное разви'!E25=2,"сформирован",IF('Социально-коммуникативное разви'!E25=0,"не сформирован", "в стадии формирования")))</f>
        <v/>
      </c>
      <c r="DS23" s="82" t="str">
        <f>IF('Социально-коммуникативное разви'!F25="","",IF('Социально-коммуникативное разви'!F25=2,"сформирован",IF('Социально-коммуникативное разви'!F25=0,"не сформирован", "в стадии формирования")))</f>
        <v/>
      </c>
      <c r="DT23" s="82" t="str">
        <f>IF('Социально-коммуникативное разви'!G25="","",IF('Социально-коммуникативное разви'!G25=2,"сформирован",IF('Социально-коммуникативное разви'!G25=0,"не сформирован", "в стадии формирования")))</f>
        <v/>
      </c>
      <c r="DU23" s="82" t="str">
        <f>IF('Социально-коммуникативное разви'!Q25="","",IF('Социально-коммуникативное разви'!Q25=2,"сформирован",IF('Социально-коммуникативное разви'!Q25=0,"не сформирован", "в стадии формирования")))</f>
        <v/>
      </c>
      <c r="DV23" s="82" t="str">
        <f>IF('Социально-коммуникативное разви'!R25="","",IF('Социально-коммуникативное разви'!R25=2,"сформирован",IF('Социально-коммуникативное разви'!R25=0,"не сформирован", "в стадии формирования")))</f>
        <v/>
      </c>
      <c r="DW23" s="82" t="str">
        <f>IF('Социально-коммуникативное разви'!S25="","",IF('Социально-коммуникативное разви'!S25=2,"сформирован",IF('Социально-коммуникативное разви'!S25=0,"не сформирован", "в стадии формирования")))</f>
        <v/>
      </c>
      <c r="DX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3" s="82" t="str">
        <f>IF('Социально-коммуникативное разви'!T25="","",IF('Социально-коммуникативное разви'!T25=2,"сформирован",IF('Социально-коммуникативное разви'!T25=0,"не сформирован", "в стадии формирования")))</f>
        <v/>
      </c>
      <c r="EB23" s="82" t="str">
        <f>IF('Социально-коммуникативное разви'!Y25="","",IF('Социально-коммуникативное разви'!Y25=2,"сформирован",IF('Социально-коммуникативное разви'!Y25=0,"не сформирован", "в стадии формирования")))</f>
        <v/>
      </c>
      <c r="EC23" s="82" t="str">
        <f>IF('Социально-коммуникативное разви'!Z25="","",IF('Социально-коммуникативное разви'!Z25=2,"сформирован",IF('Социально-коммуникативное разви'!Z25=0,"не сформирован", "в стадии формирования")))</f>
        <v/>
      </c>
      <c r="ED23" s="82" t="str">
        <f>IF('Социально-коммуникативное разви'!AU25="","",IF('Социально-коммуникативное разви'!AU25=2,"сформирован",IF('Социально-коммуникативное разви'!AU25=0,"не сформирован", "в стадии формирования")))</f>
        <v/>
      </c>
      <c r="EE2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3" s="82" t="str">
        <f>IF('Социально-коммуникативное разви'!AZ25="","",IF('Социально-коммуникативное разви'!AZ25=2,"сформирован",IF('Социально-коммуникативное разви'!AZ25=0,"не сформирован", "в стадии формирования")))</f>
        <v/>
      </c>
      <c r="EG23" s="82" t="str">
        <f>IF('Социально-коммуникативное разви'!BA25="","",IF('Социально-коммуникативное разви'!BA25=2,"сформирован",IF('Социально-коммуникативное разви'!BA25=0,"не сформирован", "в стадии формирования")))</f>
        <v/>
      </c>
      <c r="EH23" s="82" t="str">
        <f>IF('Социально-коммуникативное разви'!BB25="","",IF('Социально-коммуникативное разви'!BB25=2,"сформирован",IF('Социально-коммуникативное разви'!BB25=0,"не сформирован", "в стадии формирования")))</f>
        <v/>
      </c>
      <c r="EI23" s="82" t="str">
        <f>IF('Познавательное развитие'!G25="","",IF('Познавательное развитие'!G25=2,"сформирован",IF('Познавательное развитие'!G25=0,"не сформирован", "в стадии формирования")))</f>
        <v/>
      </c>
      <c r="EJ23" s="82" t="e">
        <f>IF('Познавательное развитие'!#REF!="","",IF('Познавательное развитие'!#REF!=2,"сформирован",IF('Познавательное развитие'!#REF!=0,"не сформирован", "в стадии формирования")))</f>
        <v>#REF!</v>
      </c>
      <c r="EK23" s="82" t="str">
        <f>IF('Познавательное развитие'!H25="","",IF('Познавательное развитие'!H25=2,"сформирован",IF('Познавательное развитие'!H25=0,"не сформирован", "в стадии формирования")))</f>
        <v/>
      </c>
      <c r="EL23" s="82" t="e">
        <f>IF('Познавательное развитие'!#REF!="","",IF('Познавательное развитие'!#REF!=2,"сформирован",IF('Познавательное развитие'!#REF!=0,"не сформирован", "в стадии формирования")))</f>
        <v>#REF!</v>
      </c>
      <c r="EM23" s="82" t="str">
        <f>IF('Познавательное развитие'!T25="","",IF('Познавательное развитие'!T25=2,"сформирован",IF('Познавательное развитие'!T25=0,"не сформирован", "в стадии формирования")))</f>
        <v/>
      </c>
      <c r="EN23" s="82" t="e">
        <f>IF('Познавательное развитие'!#REF!="","",IF('Познавательное развитие'!#REF!=2,"сформирован",IF('Познавательное развитие'!#REF!=0,"не сформирован", "в стадии формирования")))</f>
        <v>#REF!</v>
      </c>
      <c r="EO23" s="82" t="str">
        <f>IF('Познавательное развитие'!U25="","",IF('Познавательное развитие'!U25=2,"сформирован",IF('Познавательное развитие'!U25=0,"не сформирован", "в стадии формирования")))</f>
        <v/>
      </c>
      <c r="EP23" s="82" t="str">
        <f>IF('Познавательное развитие'!W25="","",IF('Познавательное развитие'!W25=2,"сформирован",IF('Познавательное развитие'!W25=0,"не сформирован", "в стадии формирования")))</f>
        <v/>
      </c>
      <c r="EQ23" s="82" t="str">
        <f>IF('Познавательное развитие'!X25="","",IF('Познавательное развитие'!X25=2,"сформирован",IF('Познавательное развитие'!X25=0,"не сформирован", "в стадии формирования")))</f>
        <v/>
      </c>
      <c r="ER23" s="82" t="str">
        <f>IF('Познавательное развитие'!AB25="","",IF('Познавательное развитие'!AB25=2,"сформирован",IF('Познавательное развитие'!AB25=0,"не сформирован", "в стадии формирования")))</f>
        <v/>
      </c>
      <c r="ES23" s="82" t="str">
        <f>IF('Познавательное развитие'!AC25="","",IF('Познавательное развитие'!AC25=2,"сформирован",IF('Познавательное развитие'!AC25=0,"не сформирован", "в стадии формирования")))</f>
        <v/>
      </c>
      <c r="ET23" s="82" t="str">
        <f>IF('Познавательное развитие'!AD25="","",IF('Познавательное развитие'!AD25=2,"сформирован",IF('Познавательное развитие'!AD25=0,"не сформирован", "в стадии формирования")))</f>
        <v/>
      </c>
      <c r="EU23" s="82" t="str">
        <f>IF('Познавательное развитие'!AE25="","",IF('Познавательное развитие'!AE25=2,"сформирован",IF('Познавательное развитие'!AE25=0,"не сформирован", "в стадии формирования")))</f>
        <v/>
      </c>
      <c r="EV23" s="82" t="str">
        <f>IF('Познавательное развитие'!AF25="","",IF('Познавательное развитие'!AF25=2,"сформирован",IF('Познавательное развитие'!AF25=0,"не сформирован", "в стадии формирования")))</f>
        <v/>
      </c>
      <c r="EW23" s="82" t="e">
        <f>IF('Познавательное развитие'!#REF!="","",IF('Познавательное развитие'!#REF!=2,"сформирован",IF('Познавательное развитие'!#REF!=0,"не сформирован", "в стадии формирования")))</f>
        <v>#REF!</v>
      </c>
      <c r="EX23" s="82" t="str">
        <f>IF('Познавательное развитие'!AG25="","",IF('Познавательное развитие'!AG25=2,"сформирован",IF('Познавательное развитие'!AG25=0,"не сформирован", "в стадии формирования")))</f>
        <v/>
      </c>
      <c r="EY23" s="82" t="str">
        <f>IF('Познавательное развитие'!AH25="","",IF('Познавательное развитие'!AH25=2,"сформирован",IF('Познавательное развитие'!AH25=0,"не сформирован", "в стадии формирования")))</f>
        <v/>
      </c>
      <c r="EZ23" s="82" t="e">
        <f>IF('Познавательное развитие'!#REF!="","",IF('Познавательное развитие'!#REF!=2,"сформирован",IF('Познавательное развитие'!#REF!=0,"не сформирован", "в стадии формирования")))</f>
        <v>#REF!</v>
      </c>
      <c r="FA23" s="82" t="str">
        <f>IF('Познавательное развитие'!AI25="","",IF('Познавательное развитие'!AI25=2,"сформирован",IF('Познавательное развитие'!AI25=0,"не сформирован", "в стадии формирования")))</f>
        <v/>
      </c>
      <c r="FB23" s="82" t="str">
        <f>IF('Познавательное развитие'!AJ25="","",IF('Познавательное развитие'!AJ25=2,"сформирован",IF('Познавательное развитие'!AJ25=0,"не сформирован", "в стадии формирования")))</f>
        <v/>
      </c>
      <c r="FC23" s="82" t="str">
        <f>IF('Познавательное развитие'!AK25="","",IF('Познавательное развитие'!AK25=2,"сформирован",IF('Познавательное развитие'!AK25=0,"не сформирован", "в стадии формирования")))</f>
        <v/>
      </c>
      <c r="FD23" s="82" t="str">
        <f>IF('Познавательное развитие'!AL25="","",IF('Познавательное развитие'!AL25=2,"сформирован",IF('Познавательное развитие'!AL25=0,"не сформирован", "в стадии формирования")))</f>
        <v/>
      </c>
      <c r="FE23" s="82" t="str">
        <f>IF('Речевое развитие'!Q24="","",IF('Речевое развитие'!Q24=2,"сформирован",IF('Речевое развитие'!Q24=0,"не сформирован", "в стадии формирования")))</f>
        <v/>
      </c>
      <c r="FF23" s="82" t="str">
        <f>IF('Речевое развитие'!R24="","",IF('Речевое развитие'!R24=2,"сформирован",IF('Речевое развитие'!R24=0,"не сформирован", "в стадии формирования")))</f>
        <v/>
      </c>
      <c r="FG23" s="82" t="str">
        <f>IF('Речевое развитие'!S24="","",IF('Речевое развитие'!S24=2,"сформирован",IF('Речевое развитие'!S24=0,"не сформирован", "в стадии формирования")))</f>
        <v/>
      </c>
      <c r="FH23" s="82" t="str">
        <f>IF('Речевое развитие'!T24="","",IF('Речевое развитие'!T24=2,"сформирован",IF('Речевое развитие'!T24=0,"не сформирован", "в стадии формирования")))</f>
        <v/>
      </c>
      <c r="FI23" s="82" t="str">
        <f>IF('Речевое развитие'!U24="","",IF('Речевое развитие'!U24=2,"сформирован",IF('Речевое развитие'!U24=0,"не сформирован", "в стадии формирования")))</f>
        <v/>
      </c>
      <c r="FJ23" s="82" t="e">
        <f>IF('Речевое развитие'!#REF!="","",IF('Речевое развитие'!#REF!=2,"сформирован",IF('Речевое развитие'!#REF!=0,"не сформирован", "в стадии формирования")))</f>
        <v>#REF!</v>
      </c>
      <c r="FK23" s="82" t="str">
        <f>IF('Художественно-эстетическое разв'!S25="","",IF('Художественно-эстетическое разв'!S25=2,"сформирован",IF('Художественно-эстетическое разв'!S25=0,"не сформирован", "в стадии формирования")))</f>
        <v/>
      </c>
      <c r="FL23" s="82" t="str">
        <f>IF('Художественно-эстетическое разв'!T25="","",IF('Художественно-эстетическое разв'!T25=2,"сформирован",IF('Художественно-эстетическое разв'!T25=0,"не сформирован", "в стадии формирования")))</f>
        <v/>
      </c>
      <c r="FM2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3" s="82" t="str">
        <f>IF('Физическое развитие'!T24="","",IF('Физическое развитие'!T24=2,"сформирован",IF('Физическое развитие'!T24=0,"не сформирован", "в стадии формирования")))</f>
        <v/>
      </c>
      <c r="FO23" s="82" t="str">
        <f>IF('Физическое развитие'!U24="","",IF('Физическое развитие'!U24=2,"сформирован",IF('Физическое развитие'!U24=0,"не сформирован", "в стадии формирования")))</f>
        <v/>
      </c>
      <c r="FP23" s="82" t="str">
        <f>IF('Физическое развитие'!V24="","",IF('Физическое развитие'!V24=2,"сформирован",IF('Физическое развитие'!V24=0,"не сформирован", "в стадии формирования")))</f>
        <v/>
      </c>
      <c r="FQ23" s="82" t="e">
        <f>IF('Физическое развитие'!#REF!="","",IF('Физическое развитие'!#REF!=2,"сформирован",IF('Физическое развитие'!#REF!=0,"не сформирован", "в стадии формирования")))</f>
        <v>#REF!</v>
      </c>
      <c r="FR23" s="214" t="str">
        <f>IF('Социально-коммуникативное разви'!D25="","",IF('Социально-коммуникативное разви'!E25="","",IF('Социально-коммуникативное разви'!F25="","",IF('Социально-коммуникативное разви'!G25="","",IF('Социально-коммуникативное разви'!Q25="","",IF('Социально-коммуникативное разви'!R25="","",IF('Социально-коммуникативное разви'!S25="","",IF('Социально-коммуникативное разви'!#REF!="","",IF('Социально-коммуникативное разви'!#REF!="","",IF('Социально-коммуникативное разви'!#REF!="","",IF('Социально-коммуникативное разви'!T25="","",IF('Социально-коммуникативное разви'!Y25="","",IF('Социально-коммуникативное разви'!Z25="","",IF('Социально-коммуникативное разви'!AU25="","",IF('Социально-коммуникативное разви'!#REF!="","",IF('Социально-коммуникативное разви'!AZ25="","",IF('Социально-коммуникативное разви'!BA25="","",IF('Социально-коммуникативное разви'!BB25="","",IF('Познавательное развитие'!G25="","",IF('Познавательное развитие'!#REF!="","",IF('Познавательное развитие'!H25="","",IF('Познавательное развитие'!#REF!="","",IF('Познавательное развитие'!T25="","",IF('Познавательное развитие'!#REF!="","",IF('Познавательное развитие'!U25="","",IF('Познавательное развитие'!W25="","",IF('Познавательное развитие'!X25="","",IF('Познавательное развитие'!AB25="","",IF('Познавательное развитие'!AC25="","",IF('Познавательное развитие'!AD25="","",IF('Познавательное развитие'!AE25="","",IF('Познавательное развитие'!AF25="","",IF('Познавательное развитие'!#REF!="","",IF('Познавательное развитие'!AG25="","",IF('Познавательное развитие'!AH25="","",IF('Познавательное развитие'!#REF!="","",IF('Познавательное развитие'!AI25="","",IF('Познавательное развитие'!AJ25="","",IF('Познавательное развитие'!AK25="","",IF('Познавательное развитие'!AL25="","",IF('Речевое развитие'!Q24="","",IF('Речевое развитие'!R24="","",IF('Речевое развитие'!S24="","",IF('Речевое развитие'!T24="","",IF('Речевое развитие'!U24="","",IF('Речевое развитие'!#REF!="","",IF('Художественно-эстетическое разв'!S25="","",IF('Художественно-эстетическое разв'!T25="","",IF('Художественно-эстетическое разв'!#REF!="","",IF('Физическое развитие'!T24="","",IF('Физическое развитие'!U24="","",IF('Физическое развитие'!V24="","",IF('Физическое развитие'!#REF!="","",('Социально-коммуникативное разви'!D25+'Социально-коммуникативное разви'!E25+'Социально-коммуникативное разви'!F25+'Социально-коммуникативное разви'!G25+'Социально-коммуникативное разви'!Q25+'Социально-коммуникативное разви'!R25+'Социально-коммуникативное разви'!S25+'Социально-коммуникативное разви'!#REF!+'Социально-коммуникативное разви'!#REF!+'Социально-коммуникативное разви'!#REF!+'Социально-коммуникативное разви'!T25+'Социально-коммуникативное разви'!Y25+'Социально-коммуникативное разви'!Z25+'Социально-коммуникативное разви'!AU25+'Социально-коммуникативное разви'!#REF!+'Социально-коммуникативное разви'!AZ25+'Социально-коммуникативное разви'!BA25+'Социально-коммуникативное разви'!BB25+'Познавательное развитие'!G25+'Познавательное развитие'!#REF!+'Познавательное развитие'!H25+'Познавательное развитие'!#REF!+'Познавательное развитие'!T25+'Познавательное развитие'!#REF!+'Познавательное развитие'!U25+'Познавательное развитие'!W25+'Познавательное развитие'!X25+'Познавательное развитие'!AB25+'Познавательное развитие'!AC25+'Познавательное развитие'!AD25+'Познавательное развитие'!AE25+'Познавательное развитие'!AF25+'Познавательное развитие'!#REF!+'Познавательное развитие'!AG25+'Познавательное развитие'!AH25+'Познавательное развитие'!#REF!+'Познавательное развитие'!AI25+'Познавательное развитие'!AJ25+'Познавательное развитие'!AK25+'Познавательное развитие'!AL25+'Речевое развитие'!Q24+'Речевое развитие'!R24+'Речевое развитие'!S24+'Речевое развитие'!T24+'Речевое развитие'!U24+'Речевое развитие'!#REF!+'Художественно-эстетическое разв'!S25+'Художественно-эстетическое разв'!T25+'Художественно-эстетическое разв'!#REF!+'Физическое развитие'!T24+'Физическое развитие'!U24+'Физическое развитие'!V24+'Физическое развитие'!#REF!)/53)))))))))))))))))))))))))))))))))))))))))))))))))))))</f>
        <v/>
      </c>
      <c r="FS23" s="82" t="str">
        <f>'Целевые ориентиры'!EC24</f>
        <v/>
      </c>
    </row>
    <row r="24" spans="1:175" x14ac:dyDescent="0.25">
      <c r="A24" s="82">
        <f>список!A23</f>
        <v>22</v>
      </c>
      <c r="B24" s="82" t="str">
        <f>IF(список!B23="","",список!B23)</f>
        <v/>
      </c>
      <c r="C24" s="82">
        <f>список!C23</f>
        <v>0</v>
      </c>
      <c r="D24" s="82" t="str">
        <f>IF('Социально-коммуникативное разви'!AA26="","",IF('Социально-коммуникативное разви'!AA26=2,"сформирован",IF('Социально-коммуникативное разви'!AA26=0,"не сформирован", "в стадии формирования")))</f>
        <v/>
      </c>
      <c r="E24" s="82" t="str">
        <f>IF('Социально-коммуникативное разви'!AF26="","",IF('Социально-коммуникативное разви'!AF26=2,"сформирован",IF('Социально-коммуникативное разви'!AF26=0,"не сформирован", "в стадии формирования")))</f>
        <v/>
      </c>
      <c r="F24" s="82" t="str">
        <f>IF('Социально-коммуникативное разви'!AG26="","",IF('Социально-коммуникативное разви'!AG26=2,"сформирован",IF('Социально-коммуникативное разви'!AG26=0,"не сформирован", "в стадии формирования")))</f>
        <v/>
      </c>
      <c r="G24" s="82" t="str">
        <f>IF('Социально-коммуникативное разви'!AH26="","",IF('Социально-коммуникативное разви'!AH26=2,"сформирован",IF('Социально-коммуникативное разви'!AH26=0,"не сформирован", "в стадии формирования")))</f>
        <v/>
      </c>
      <c r="H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4" s="82" t="str">
        <f>IF('Социально-коммуникативное разви'!AJ26="","",IF('Социально-коммуникативное разви'!AJ26=2,"сформирован",IF('Социально-коммуникативное разви'!AJ26=0,"не сформирован", "в стадии формирования")))</f>
        <v/>
      </c>
      <c r="K24" s="82" t="str">
        <f>IF('Социально-коммуникативное разви'!AK26="","",IF('Социально-коммуникативное разви'!AK26=2,"сформирован",IF('Социально-коммуникативное разви'!AK26=0,"не сформирован", "в стадии формирования")))</f>
        <v/>
      </c>
      <c r="L24" s="82" t="e">
        <f>IF('Познавательное развитие'!#REF!="","",IF('Познавательное развитие'!#REF!=2,"сформирован",IF('Познавательное развитие'!#REF!=0,"не сформирован", "в стадии формирования")))</f>
        <v>#REF!</v>
      </c>
      <c r="M24" s="82" t="str">
        <f>IF('Познавательное развитие'!D26="","",IF('Познавательное развитие'!D26=2,"сформирован",IF('Познавательное развитие'!D26=0,"не сформирован", "в стадии формирования")))</f>
        <v/>
      </c>
      <c r="N24" s="82" t="e">
        <f>IF('Познавательное развитие'!#REF!="","",IF('Познавательное развитие'!#REF!=2,"сформирован",IF('Познавательное развитие'!#REF!=0,"не сформирован", "в стадии формирования")))</f>
        <v>#REF!</v>
      </c>
      <c r="O24" s="82" t="str">
        <f>IF('Познавательное развитие'!I26="","",IF('Познавательное развитие'!I26=2,"сформирован",IF('Познавательное развитие'!I26=0,"не сформирован", "в стадии формирования")))</f>
        <v/>
      </c>
      <c r="P24" s="82" t="str">
        <f>IF('Познавательное развитие'!M26="","",IF('Познавательное развитие'!M26=2,"сформирован",IF('Познавательное развитие'!M26=0,"не сформирован", "в стадии формирования")))</f>
        <v/>
      </c>
      <c r="Q24" s="82" t="str">
        <f>IF('Познавательное развитие'!N26="","",IF('Познавательное развитие'!N26=2,"сформирован",IF('Познавательное развитие'!N26=0,"не сформирован", "в стадии формирования")))</f>
        <v/>
      </c>
      <c r="R24" s="82" t="str">
        <f>IF('Познавательное развитие'!O26="","",IF('Познавательное развитие'!O26=2,"сформирован",IF('Познавательное развитие'!O26=0,"не сформирован", "в стадии формирования")))</f>
        <v/>
      </c>
      <c r="S24" s="82" t="str">
        <f>IF('Познавательное развитие'!P26="","",IF('Познавательное развитие'!P26=2,"сформирован",IF('Познавательное развитие'!P26=0,"не сформирован", "в стадии формирования")))</f>
        <v/>
      </c>
      <c r="T24" s="82" t="str">
        <f>IF('Познавательное развитие'!Q26="","",IF('Познавательное развитие'!Q26=2,"сформирован",IF('Познавательное развитие'!Q26=0,"не сформирован", "в стадии формирования")))</f>
        <v/>
      </c>
      <c r="U24" s="82" t="str">
        <f>IF('Познавательное развитие'!Y26="","",IF('Познавательное развитие'!Y26=2,"сформирован",IF('Познавательное развитие'!Y26=0,"не сформирован", "в стадии формирования")))</f>
        <v/>
      </c>
      <c r="V24" s="82" t="str">
        <f>IF('Художественно-эстетическое разв'!D26="","",IF('Художественно-эстетическое разв'!D26=2,"сформирован",IF('Художественно-эстетическое разв'!D26=0,"не сформирован", "в стадии формирования")))</f>
        <v/>
      </c>
      <c r="W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4" s="82" t="str">
        <f>IF('Художественно-эстетическое разв'!G26="","",IF('Художественно-эстетическое разв'!G26=2,"сформирован",IF('Художественно-эстетическое разв'!G26=0,"не сформирован", "в стадии формирования")))</f>
        <v/>
      </c>
      <c r="Y24" s="82" t="str">
        <f>IF('Художественно-эстетическое разв'!H26="","",IF('Художественно-эстетическое разв'!H26=2,"сформирован",IF('Художественно-эстетическое разв'!H26=0,"не сформирован", "в стадии формирования")))</f>
        <v/>
      </c>
      <c r="Z24" s="82" t="str">
        <f>IF('Художественно-эстетическое разв'!I26="","",IF('Художественно-эстетическое разв'!I26=2,"сформирован",IF('Художественно-эстетическое разв'!I26=0,"не сформирован", "в стадии формирования")))</f>
        <v/>
      </c>
      <c r="AA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4" s="82" t="str">
        <f>IF('Художественно-эстетическое разв'!L26="","",IF('Художественно-эстетическое разв'!L26=2,"сформирован",IF('Художественно-эстетическое разв'!L26=0,"не сформирован", "в стадии формирования")))</f>
        <v/>
      </c>
      <c r="AC24" s="82" t="str">
        <f>IF('Художественно-эстетическое разв'!M26="","",IF('Художественно-эстетическое разв'!M26=2,"сформирован",IF('Художественно-эстетическое разв'!M26=0,"не сформирован", "в стадии формирования")))</f>
        <v/>
      </c>
      <c r="AD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4" s="82" t="str">
        <f>IF('Художественно-эстетическое разв'!U26="","",IF('Художественно-эстетическое разв'!U26=2,"сформирован",IF('Художественно-эстетическое разв'!U26=0,"не сформирован", "в стадии формирования")))</f>
        <v/>
      </c>
      <c r="AG24" s="82" t="str">
        <f>IF('Физическое развитие'!W25="","",IF('Физическое развитие'!W25=2,"сформирован",IF('Физическое развитие'!W25=0,"не сформирован", "в стадии формирования")))</f>
        <v/>
      </c>
      <c r="AH24" s="214" t="str">
        <f>IF('Социально-коммуникативное разви'!AA26="","",IF('Социально-коммуникативное разви'!AF26="","",IF('Социально-коммуникативное разви'!AG26="","",IF('Социально-коммуникативное разви'!AH26="","",IF('Социально-коммуникативное разви'!#REF!="","",IF('Социально-коммуникативное разви'!#REF!="","",IF('Социально-коммуникативное разви'!AJ26="","",IF('Социально-коммуникативное разви'!AK26="","",IF('Познавательное развитие'!#REF!="","",IF('Познавательное развитие'!D26="","",IF('Познавательное развитие'!#REF!="","",IF('Познавательное развитие'!I26="","",IF('Познавательное развитие'!M26="","",IF('Познавательное развитие'!N26="","",IF('Познавательное развитие'!O26="","",IF('Познавательное развитие'!P26="","",IF('Познавательное развитие'!Q26="","",IF('Познавательное развитие'!Y26="","",IF('Художественно-эстетическое разв'!D26="","",IF('Художественно-эстетическое разв'!#REF!="","",IF('Художественно-эстетическое разв'!G26="","",IF('Художественно-эстетическое разв'!H26="","",IF('Художественно-эстетическое разв'!I26="","",IF('Художественно-эстетическое разв'!#REF!="","",IF('Художественно-эстетическое разв'!L26="","",IF('Художественно-эстетическое разв'!M26="","",IF('Художественно-эстетическое разв'!#REF!="","",IF('Художественно-эстетическое разв'!#REF!="","",IF('Художественно-эстетическое разв'!U26="","",IF('Физическое развитие'!#REF!="","",('Социально-коммуникативное разви'!AA26+'Социально-коммуникативное разви'!AF26+'Социально-коммуникативное разви'!AG26+'Социально-коммуникативное разви'!AH26+'Социально-коммуникативное разви'!#REF!+'Социально-коммуникативное разви'!#REF!+'Социально-коммуникативное разви'!AJ26+'Социально-коммуникативное разви'!AK26+'Познавательное развитие'!#REF!+'Познавательное развитие'!D26+'Познавательное развитие'!#REF!+'Познавательное развитие'!I26+'Познавательное развитие'!M26+'Познавательное развитие'!N26+'Познавательное развитие'!O26+'Познавательное развитие'!P26+'Познавательное развитие'!Q26+'Познавательное развитие'!Y26+'Художественно-эстетическое разв'!D26+'Художественно-эстетическое разв'!#REF!+'Художественно-эстетическое разв'!G26+'Художественно-эстетическое разв'!H26+'Художественно-эстетическое разв'!I26+'Художественно-эстетическое разв'!#REF!+'Художественно-эстетическое разв'!L26+'Художественно-эстетическое разв'!M26+'Художественно-эстетическое разв'!#REF!+'Художественно-эстетическое разв'!#REF!+'Художественно-эстетическое разв'!U26+'Физическое развитие'!#REF!)/30))))))))))))))))))))))))))))))</f>
        <v/>
      </c>
      <c r="AI24" s="82" t="str">
        <f>'Целевые ориентиры'!AA25</f>
        <v/>
      </c>
      <c r="AJ24" s="82" t="str">
        <f>IF('Социально-коммуникативное разви'!G26="","",IF('Социально-коммуникативное разви'!G26=2,"сформирован",IF('Социально-коммуникативное разви'!G26=0,"не сформирован", "в стадии формирования")))</f>
        <v/>
      </c>
      <c r="AK24" s="82" t="str">
        <f>IF('Социально-коммуникативное разви'!H26="","",IF('Социально-коммуникативное разви'!H26=2,"сформирован",IF('Социально-коммуникативное разви'!H26=0,"не сформирован", "в стадии формирования")))</f>
        <v/>
      </c>
      <c r="AL24" s="82" t="str">
        <f>IF('Социально-коммуникативное разви'!I26="","",IF('Социально-коммуникативное разви'!I26=2,"сформирован",IF('Социально-коммуникативное разви'!I26=0,"не сформирован", "в стадии формирования")))</f>
        <v/>
      </c>
      <c r="AM24" s="82" t="str">
        <f>IF('Социально-коммуникативное разви'!J26="","",IF('Социально-коммуникативное разви'!J26=2,"сформирован",IF('Социально-коммуникативное разви'!J26=0,"не сформирован", "в стадии формирования")))</f>
        <v/>
      </c>
      <c r="AN24" s="82" t="str">
        <f>IF('Социально-коммуникативное разви'!K26="","",IF('Социально-коммуникативное разви'!K26=2,"сформирован",IF('Социально-коммуникативное разви'!K26=0,"не сформирован", "в стадии формирования")))</f>
        <v/>
      </c>
      <c r="AO24" s="82" t="str">
        <f>IF('Социально-коммуникативное разви'!L26="","",IF('Социально-коммуникативное разви'!L26=2,"сформирован",IF('Социально-коммуникативное разви'!L26=0,"не сформирован", "в стадии формирования")))</f>
        <v/>
      </c>
      <c r="AP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4" s="82" t="str">
        <f>IF('Социально-коммуникативное разви'!X26="","",IF('Социально-коммуникативное разви'!X26=2,"сформирован",IF('Социально-коммуникативное разви'!X26=0,"не сформирован", "в стадии формирования")))</f>
        <v/>
      </c>
      <c r="AR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4" s="82" t="e">
        <f>IF('Познавательное развитие'!#REF!="","",IF('Познавательное развитие'!#REF!=2,"сформирован",IF('Познавательное развитие'!#REF!=0,"не сформирован", "в стадии формирования")))</f>
        <v>#REF!</v>
      </c>
      <c r="AT24" s="82" t="str">
        <f>IF('Познавательное развитие'!V26="","",IF('Познавательное развитие'!V26=2,"сформирован",IF('Познавательное развитие'!V26=0,"не сформирован", "в стадии формирования")))</f>
        <v/>
      </c>
      <c r="AU24" s="82" t="str">
        <f>IF('Художественно-эстетическое разв'!Z26="","",IF('Художественно-эстетическое разв'!Z26=2,"сформирован",IF('Художественно-эстетическое разв'!Z26=0,"не сформирован", "в стадии формирования")))</f>
        <v/>
      </c>
      <c r="AV24" s="82" t="str">
        <f>IF('Художественно-эстетическое разв'!AE26="","",IF('Художественно-эстетическое разв'!AE26=2,"сформирован",IF('Художественно-эстетическое разв'!AE26=0,"не сформирован", "в стадии формирования")))</f>
        <v/>
      </c>
      <c r="AW24" s="82" t="e">
        <f>IF('Физическое развитие'!#REF!="","",IF('Физическое развитие'!#REF!=2,"сформирован",IF('Физическое развитие'!#REF!=0,"не сформирован", "в стадии формирования")))</f>
        <v>#REF!</v>
      </c>
      <c r="AX24" s="82" t="e">
        <f>IF('Физическое развитие'!#REF!="","",IF('Физическое развитие'!#REF!=2,"сформирован",IF('Физическое развитие'!#REF!=0,"не сформирован", "в стадии формирования")))</f>
        <v>#REF!</v>
      </c>
      <c r="AY24" s="214" t="str">
        <f>IF('Социально-коммуникативное разви'!G26="","",IF('Социально-коммуникативное разви'!H26="","",IF('Социально-коммуникативное разви'!I26="","",IF('Социально-коммуникативное разви'!J26="","",IF('Социально-коммуникативное разви'!K26="","",IF('Социально-коммуникативное разви'!L26="","",IF('Социально-коммуникативное разви'!#REF!="","",IF('Социально-коммуникативное разви'!X26="","",IF('Социально-коммуникативное разви'!#REF!="","",IF('Познавательное развитие'!#REF!="","",IF('Познавательное развитие'!V26="","",IF('Художественно-эстетическое разв'!Z26="","",IF('Художественно-эстетическое разв'!AE26="","",IF('Физическое развитие'!#REF!="","",IF('Физическое развитие'!#REF!="","",('Социально-коммуникативное разви'!G26+'Социально-коммуникативное разви'!H26+'Социально-коммуникативное разви'!I26+'Социально-коммуникативное разви'!J26+'Социально-коммуникативное разви'!K26+'Социально-коммуникативное разви'!L26+'Социально-коммуникативное разви'!#REF!+'Социально-коммуникативное разви'!X26+'Социально-коммуникативное разви'!#REF!+'Познавательное развитие'!#REF!+'Познавательное развитие'!V26+'Художественно-эстетическое разв'!Z26+'Художественно-эстетическое разв'!AE26+'Физическое развитие'!#REF!+'Физическое развитие'!#REF!)/15)))))))))))))))</f>
        <v/>
      </c>
      <c r="AZ24" s="82" t="str">
        <f>'Целевые ориентиры'!AM25</f>
        <v/>
      </c>
      <c r="BA24" s="82" t="str">
        <f>IF('Социально-коммуникативное разви'!U26="","",IF('Социально-коммуникативное разви'!U26=2,"сформирован",IF('Социально-коммуникативное разви'!U26=0,"не сформирован", "в стадии формирования")))</f>
        <v/>
      </c>
      <c r="BB24" s="82" t="str">
        <f>IF('Социально-коммуникативное разви'!V26="","",IF('Социально-коммуникативное разви'!V26=2,"сформирован",IF('Социально-коммуникативное разви'!V26=0,"не сформирован", "в стадии формирования")))</f>
        <v/>
      </c>
      <c r="BC24" s="82" t="str">
        <f>IF('Социально-коммуникативное разви'!W26="","",IF('Социально-коммуникативное разви'!W26=2,"сформирован",IF('Социально-коммуникативное разви'!W26=0,"не сформирован", "в стадии формирования")))</f>
        <v/>
      </c>
      <c r="BD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4" s="82" t="str">
        <f>IF('Художественно-эстетическое разв'!AC26="","",IF('Художественно-эстетическое разв'!AC26=2,"сформирован",IF('Художественно-эстетическое разв'!AC26=0,"не сформирован", "в стадии формирования")))</f>
        <v/>
      </c>
      <c r="BG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4" s="82" t="str">
        <f>IF('Художественно-эстетическое разв'!AD26="","",IF('Художественно-эстетическое разв'!AD26=2,"сформирован",IF('Художественно-эстетическое разв'!AD26=0,"не сформирован", "в стадии формирования")))</f>
        <v/>
      </c>
      <c r="BI24" s="214" t="str">
        <f>IF('Социально-коммуникативное разви'!U26="","",IF('Социально-коммуникативное разви'!V26="","",IF('Социально-коммуникативное разви'!W26="","",IF('Художественно-эстетическое разв'!#REF!="","",IF('Художественно-эстетическое разв'!#REF!="","",IF('Художественно-эстетическое разв'!AC26="","",IF('Художественно-эстетическое разв'!#REF!="","",IF('Художественно-эстетическое разв'!AD26="","",('Социально-коммуникативное разви'!U26+'Социально-коммуникативное разви'!V26+'Социально-коммуникативное разви'!W26+'Художественно-эстетическое разв'!#REF!+'Художественно-эстетическое разв'!#REF!+'Художественно-эстетическое разв'!AC26+'Художественно-эстетическое разв'!#REF!+'Художественно-эстетическое разв'!AD26)/8))))))))</f>
        <v/>
      </c>
      <c r="BJ24" s="82" t="str">
        <f>'Целевые ориентиры'!AT25</f>
        <v/>
      </c>
      <c r="BK24" s="82" t="str">
        <f>IF('Речевое развитие'!D25="","",IF('Речевое развитие'!D25=2,"сформирован",IF('Речевое развитие'!D25=0,"не сформирован", "в стадии формирования")))</f>
        <v/>
      </c>
      <c r="BL24" s="82" t="e">
        <f>IF('Речевое развитие'!#REF!="","",IF('Речевое развитие'!#REF!=2,"сформирован",IF('Речевое развитие'!#REF!=0,"не сформирован", "в стадии формирования")))</f>
        <v>#REF!</v>
      </c>
      <c r="BM24" s="82" t="str">
        <f>IF('Речевое развитие'!E25="","",IF('Речевое развитие'!E25=2,"сформирован",IF('Речевое развитие'!E25=0,"не сформирован", "в стадии формирования")))</f>
        <v/>
      </c>
      <c r="BN24" s="82" t="str">
        <f>IF('Речевое развитие'!F25="","",IF('Речевое развитие'!F25=2,"сформирован",IF('Речевое развитие'!F25=0,"не сформирован", "в стадии формирования")))</f>
        <v/>
      </c>
      <c r="BO24" s="82" t="str">
        <f>IF('Речевое развитие'!G25="","",IF('Речевое развитие'!G25=2,"сформирован",IF('Речевое развитие'!G25=0,"не сформирован", "в стадии формирования")))</f>
        <v/>
      </c>
      <c r="BP24" s="82" t="str">
        <f>IF('Речевое развитие'!H25="","",IF('Речевое развитие'!H25=2,"сформирован",IF('Речевое развитие'!H25=0,"не сформирован", "в стадии формирования")))</f>
        <v/>
      </c>
      <c r="BQ24" s="82" t="e">
        <f>IF('Речевое развитие'!#REF!="","",IF('Речевое развитие'!#REF!=2,"сформирован",IF('Речевое развитие'!#REF!=0,"не сформирован", "в стадии формирования")))</f>
        <v>#REF!</v>
      </c>
      <c r="BR24" s="82" t="str">
        <f>IF('Речевое развитие'!I25="","",IF('Речевое развитие'!I25=2,"сформирован",IF('Речевое развитие'!I25=0,"не сформирован", "в стадии формирования")))</f>
        <v/>
      </c>
      <c r="BS24" s="82" t="str">
        <f>IF('Речевое развитие'!J25="","",IF('Речевое развитие'!J25=2,"сформирован",IF('Речевое развитие'!J25=0,"не сформирован", "в стадии формирования")))</f>
        <v/>
      </c>
      <c r="BT24" s="82" t="str">
        <f>IF('Речевое развитие'!K25="","",IF('Речевое развитие'!K25=2,"сформирован",IF('Речевое развитие'!K25=0,"не сформирован", "в стадии формирования")))</f>
        <v/>
      </c>
      <c r="BU24" s="82" t="str">
        <f>IF('Речевое развитие'!L25="","",IF('Речевое развитие'!L25=2,"сформирован",IF('Речевое развитие'!L25=0,"не сформирован", "в стадии формирования")))</f>
        <v/>
      </c>
      <c r="BV24" s="82" t="str">
        <f>IF('Речевое развитие'!M25="","",IF('Речевое развитие'!M25=2,"сформирован",IF('Речевое развитие'!M25=0,"не сформирован", "в стадии формирования")))</f>
        <v/>
      </c>
      <c r="BW24" s="82" t="str">
        <f>IF('Речевое развитие'!N25="","",IF('Речевое развитие'!N25=2,"сформирован",IF('Речевое развитие'!N25=0,"не сформирован", "в стадии формирования")))</f>
        <v/>
      </c>
      <c r="BX24" s="214" t="str">
        <f>IF('Речевое развитие'!D25="","",IF('Речевое развитие'!#REF!="","",IF('Речевое развитие'!E25="","",IF('Речевое развитие'!F25="","",IF('Речевое развитие'!G25="","",IF('Речевое развитие'!H25="","",IF('Речевое развитие'!#REF!="","",IF('Речевое развитие'!I25="","",IF('Речевое развитие'!J25="","",IF('Речевое развитие'!K25="","",IF('Речевое развитие'!L25="","",IF('Речевое развитие'!M25="","",IF('Речевое развитие'!N25="","",('Речевое развитие'!D25+'Речевое развитие'!#REF!+'Речевое развитие'!E25+'Речевое развитие'!F25+'Речевое развитие'!G25+'Речевое развитие'!H25+'Речевое развитие'!#REF!+'Речевое развитие'!I25+'Речевое развитие'!J25+'Речевое развитие'!K25+'Речевое развитие'!L25+'Речевое развитие'!M25+'Речевое развитие'!N25)/13)))))))))))))</f>
        <v/>
      </c>
      <c r="BY24" s="82" t="str">
        <f>'Целевые ориентиры'!BG25</f>
        <v/>
      </c>
      <c r="BZ24" s="82" t="str">
        <f>IF('Художественно-эстетическое разв'!Y26="","",IF('Художественно-эстетическое разв'!Y26=2,"сформирован",IF('Художественно-эстетическое разв'!Y26=0,"не сформирован", "в стадии формирования")))</f>
        <v/>
      </c>
      <c r="CA24" s="82" t="e">
        <f>IF('Физическое развитие'!#REF!="","",IF('Физическое развитие'!#REF!=2,"сформирован",IF('Физическое развитие'!#REF!=0,"не сформирован", "в стадии формирования")))</f>
        <v>#REF!</v>
      </c>
      <c r="CB24" s="82" t="e">
        <f>IF('Физическое развитие'!#REF!="","",IF('Физическое развитие'!#REF!=2,"сформирован",IF('Физическое развитие'!#REF!=0,"не сформирован", "в стадии формирования")))</f>
        <v>#REF!</v>
      </c>
      <c r="CC24" s="82" t="str">
        <f>IF('Физическое развитие'!D25="","",IF('Физическое развитие'!D25=2,"сформирован",IF('Физическое развитие'!D25=0,"не сформирован", "в стадии формирования")))</f>
        <v/>
      </c>
      <c r="CD24" s="82" t="str">
        <f>IF('Физическое развитие'!E25="","",IF('Физическое развитие'!E25=2,"сформирован",IF('Физическое развитие'!E25=0,"не сформирован", "в стадии формирования")))</f>
        <v/>
      </c>
      <c r="CE24" s="82" t="str">
        <f>IF('Физическое развитие'!F25="","",IF('Физическое развитие'!F25=2,"сформирован",IF('Физическое развитие'!F25=0,"не сформирован", "в стадии формирования")))</f>
        <v/>
      </c>
      <c r="CF24" s="82" t="str">
        <f>IF('Физическое развитие'!H25="","",IF('Физическое развитие'!H25=2,"сформирован",IF('Физическое развитие'!H25=0,"не сформирован", "в стадии формирования")))</f>
        <v/>
      </c>
      <c r="CG24" s="82" t="str">
        <f>IF('Физическое развитие'!I25="","",IF('Физическое развитие'!I25=2,"сформирован",IF('Физическое развитие'!I25=0,"не сформирован", "в стадии формирования")))</f>
        <v/>
      </c>
      <c r="CH24" s="82" t="str">
        <f>IF('Физическое развитие'!J25="","",IF('Физическое развитие'!J25=2,"сформирован",IF('Физическое развитие'!J25=0,"не сформирован", "в стадии формирования")))</f>
        <v/>
      </c>
      <c r="CI24" s="82" t="str">
        <f>IF('Физическое развитие'!L25="","",IF('Физическое развитие'!L25=2,"сформирован",IF('Физическое развитие'!L25=0,"не сформирован", "в стадии формирования")))</f>
        <v/>
      </c>
      <c r="CJ24" s="82" t="str">
        <f>IF('Физическое развитие'!M25="","",IF('Физическое развитие'!M25=2,"сформирован",IF('Физическое развитие'!M25=0,"не сформирован", "в стадии формирования")))</f>
        <v/>
      </c>
      <c r="CK24" s="82" t="e">
        <f>IF('Физическое развитие'!#REF!="","",IF('Физическое развитие'!#REF!=2,"сформирован",IF('Физическое развитие'!#REF!=0,"не сформирован", "в стадии формирования")))</f>
        <v>#REF!</v>
      </c>
      <c r="CL24" s="82" t="e">
        <f>IF('Физическое развитие'!#REF!="","",IF('Физическое развитие'!#REF!=2,"сформирован",IF('Физическое развитие'!#REF!=0,"не сформирован", "в стадии формирования")))</f>
        <v>#REF!</v>
      </c>
      <c r="CM24" s="82" t="e">
        <f>IF('Физическое развитие'!#REF!="","",IF('Физическое развитие'!#REF!=2,"сформирован",IF('Физическое развитие'!#REF!=0,"не сформирован", "в стадии формирования")))</f>
        <v>#REF!</v>
      </c>
      <c r="CN24" s="82" t="str">
        <f>IF('Физическое развитие'!N25="","",IF('Физическое развитие'!N25=2,"сформирован",IF('Физическое развитие'!N25=0,"не сформирован", "в стадии формирования")))</f>
        <v/>
      </c>
      <c r="CO24" s="82" t="str">
        <f>IF('Физическое развитие'!O25="","",IF('Физическое развитие'!O25=2,"сформирован",IF('Физическое развитие'!O25=0,"не сформирован", "в стадии формирования")))</f>
        <v/>
      </c>
      <c r="CP24" s="82" t="str">
        <f>IF('Физическое развитие'!P25="","",IF('Физическое развитие'!P25=2,"сформирован",IF('Физическое развитие'!P25=0,"не сформирован", "в стадии формирования")))</f>
        <v/>
      </c>
      <c r="CQ24" s="82" t="str">
        <f>IF('Физическое развитие'!Q25="","",IF('Физическое развитие'!Q25=2,"сформирован",IF('Физическое развитие'!Q25=0,"не сформирован", "в стадии формирования")))</f>
        <v/>
      </c>
      <c r="CR24" s="214" t="str">
        <f>IF('Художественно-эстетическое разв'!Y26="","",IF('Физическое развитие'!#REF!="","",IF('Физическое развитие'!#REF!="","",IF('Физическое развитие'!D25="","",IF('Физическое развитие'!E25="","",IF('Физическое развитие'!F25="","",IF('Физическое развитие'!H25="","",IF('Физическое развитие'!I25="","",IF('Физическое развитие'!J25="","",IF('Физическое развитие'!L25="","",IF('Физическое развитие'!M25="","",IF('Физическое развитие'!#REF!="","",IF('Физическое развитие'!#REF!="","",IF('Физическое развитие'!#REF!="","",IF('Физическое развитие'!N25="","",IF('Физическое развитие'!O25="","",IF('Физическое развитие'!P25="","",IF('Физическое развитие'!Q25="","",('Художественно-эстетическое разв'!Y26+'Физическое развитие'!#REF!+'Физическое развитие'!#REF!+'Физическое развитие'!D25+'Физическое развитие'!E25+'Физическое развитие'!F25+'Физическое развитие'!H25+'Физическое развитие'!I25+'Физическое развитие'!J25+'Физическое развитие'!L25+'Физическое развитие'!M25+'Физическое развитие'!#REF!+'Физическое развитие'!#REF!+'Физическое развитие'!#REF!+'Физическое развитие'!N25+'Физическое развитие'!O25+'Физическое развитие'!P25+'Физическое развитие'!Q25)/18))))))))))))))))))</f>
        <v/>
      </c>
      <c r="CS24" s="82" t="str">
        <f>'Целевые ориентиры'!BW25</f>
        <v/>
      </c>
      <c r="CT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4" s="82" t="str">
        <f>IF('Социально-коммуникативное разви'!M26="","",IF('Социально-коммуникативное разви'!M26=2,"сформирован",IF('Социально-коммуникативное разви'!M26=0,"не сформирован", "в стадии формирования")))</f>
        <v/>
      </c>
      <c r="CV24" s="82" t="str">
        <f>IF('Социально-коммуникативное разви'!N26="","",IF('Социально-коммуникативное разви'!N26=2,"сформирован",IF('Социально-коммуникативное разви'!N26=0,"не сформирован", "в стадии формирования")))</f>
        <v/>
      </c>
      <c r="CW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4" s="82" t="str">
        <f>IF('Социально-коммуникативное разви'!AI26="","",IF('Социально-коммуникативное разви'!AI26=2,"сформирован",IF('Социально-коммуникативное разви'!AI26=0,"не сформирован", "в стадии формирования")))</f>
        <v/>
      </c>
      <c r="CY24" s="82" t="str">
        <f>IF('Социально-коммуникативное разви'!AN26="","",IF('Социально-коммуникативное разви'!AN26=2,"сформирован",IF('Социально-коммуникативное разви'!AN26=0,"не сформирован", "в стадии формирования")))</f>
        <v/>
      </c>
      <c r="CZ24" s="82" t="str">
        <f>IF('Социально-коммуникативное разви'!AO26="","",IF('Социально-коммуникативное разви'!AO26=2,"сформирован",IF('Социально-коммуникативное разви'!AO26=0,"не сформирован", "в стадии формирования")))</f>
        <v/>
      </c>
      <c r="DA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4" s="82" t="str">
        <f>IF('Социально-коммуникативное разви'!AP26="","",IF('Социально-коммуникативное разви'!AP26=2,"сформирован",IF('Социально-коммуникативное разви'!AP26=0,"не сформирован", "в стадии формирования")))</f>
        <v/>
      </c>
      <c r="DC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4" s="82" t="str">
        <f>IF('Социально-коммуникативное разви'!AQ26="","",IF('Социально-коммуникативное разви'!AQ26=2,"сформирован",IF('Социально-коммуникативное разви'!AQ26=0,"не сформирован", "в стадии формирования")))</f>
        <v/>
      </c>
      <c r="DE24" s="82" t="str">
        <f>IF('Социально-коммуникативное разви'!AR26="","",IF('Социально-коммуникативное разви'!AR26=2,"сформирован",IF('Социально-коммуникативное разви'!AR26=0,"не сформирован", "в стадии формирования")))</f>
        <v/>
      </c>
      <c r="DF24" s="82" t="str">
        <f>IF('Социально-коммуникативное разви'!AS26="","",IF('Социально-коммуникативное разви'!AS26=2,"сформирован",IF('Социально-коммуникативное разви'!AS26=0,"не сформирован", "в стадии формирования")))</f>
        <v/>
      </c>
      <c r="DG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4" s="82" t="str">
        <f>IF('Социально-коммуникативное разви'!AT26="","",IF('Социально-коммуникативное разви'!AT26=2,"сформирован",IF('Социально-коммуникативное разви'!AT26=0,"не сформирован", "в стадии формирования")))</f>
        <v/>
      </c>
      <c r="DI24" s="82" t="str">
        <f>IF('Социально-коммуникативное разви'!AV26="","",IF('Социально-коммуникативное разви'!AV26=2,"сформирован",IF('Социально-коммуникативное разви'!AV26=0,"не сформирован", "в стадии формирования")))</f>
        <v/>
      </c>
      <c r="DJ24" s="82" t="str">
        <f>IF('Социально-коммуникативное разви'!AW26="","",IF('Социально-коммуникативное разви'!AW26=2,"сформирован",IF('Социально-коммуникативное разви'!AW26=0,"не сформирован", "в стадии формирования")))</f>
        <v/>
      </c>
      <c r="DK24" s="82" t="str">
        <f>IF('Социально-коммуникативное разви'!AX26="","",IF('Социально-коммуникативное разви'!AX26=2,"сформирован",IF('Социально-коммуникативное разви'!AX26=0,"не сформирован", "в стадии формирования")))</f>
        <v/>
      </c>
      <c r="DL24" s="82" t="str">
        <f>IF('Социально-коммуникативное разви'!AY26="","",IF('Социально-коммуникативное разви'!AY26=2,"сформирован",IF('Социально-коммуникативное разви'!AY26=0,"не сформирован", "в стадии формирования")))</f>
        <v/>
      </c>
      <c r="DM24" s="82" t="str">
        <f>IF('Физическое развитие'!K25="","",IF('Физическое развитие'!K25=2,"сформирован",IF('Физическое развитие'!K25=0,"не сформирован", "в стадии формирования")))</f>
        <v/>
      </c>
      <c r="DN24" s="82" t="e">
        <f>IF('Физическое развитие'!#REF!="","",IF('Физическое развитие'!#REF!=2,"сформирован",IF('Физическое развитие'!#REF!=0,"не сформирован", "в стадии формирования")))</f>
        <v>#REF!</v>
      </c>
      <c r="DO24" s="214" t="e">
        <f>IF('Социально-коммуникативное разви'!#REF!="","",IF('Социально-коммуникативное разви'!M26="","",IF('Социально-коммуникативное разви'!N26="","",IF('Социально-коммуникативное разви'!#REF!="","",IF('Социально-коммуникативное разви'!AI26="","",IF('Социально-коммуникативное разви'!AN26="","",IF('Социально-коммуникативное разви'!AO26="","",IF('Социально-коммуникативное разви'!#REF!="","",IF('Социально-коммуникативное разви'!AP26="","",IF('Социально-коммуникативное разви'!#REF!="","",IF('Социально-коммуникативное разви'!AQ26="","",IF('Социально-коммуникативное разви'!AR26="","",IF('Социально-коммуникативное разви'!AS26="","",IF('Социально-коммуникативное разви'!#REF!="","",IF('Социально-коммуникативное разви'!AT26="","",IF('Социально-коммуникативное разви'!AV26="","",IF('Социально-коммуникативное разви'!AW26="","",IF('Социально-коммуникативное разви'!AX26="","",IF('Социально-коммуникативное разви'!AY26="","",IF('Физическое развитие'!K25="","",IF('Физическое развитие'!#REF!="","",('Социально-коммуникативное разви'!#REF!+'Социально-коммуникативное разви'!M26+'Социально-коммуникативное разви'!N26+'Социально-коммуникативное разви'!#REF!+'Социально-коммуникативное разви'!AI26+'Социально-коммуникативное разви'!AN26+'Социально-коммуникативное разви'!AO26+'Социально-коммуникативное разви'!#REF!+'Социально-коммуникативное разви'!AP26+'Социально-коммуникативное разви'!#REF!+'Социально-коммуникативное разви'!AQ26+'Социально-коммуникативное разви'!AR26+'Социально-коммуникативное разви'!AS26+'Социально-коммуникативное разви'!#REF!+'Социально-коммуникативное разви'!AT26+'Социально-коммуникативное разви'!AV26+'Социально-коммуникативное разви'!AW26+'Социально-коммуникативное разви'!AX26+'Социально-коммуникативное разви'!AY26+'Физическое развитие'!K25+'Физическое развитие'!#REF!)/21)))))))))))))))))))))</f>
        <v>#REF!</v>
      </c>
      <c r="DP24" s="82" t="str">
        <f>'Целевые ориентиры'!CN25</f>
        <v/>
      </c>
      <c r="DQ24" s="82" t="str">
        <f>IF('Социально-коммуникативное разви'!D26="","",IF('Социально-коммуникативное разви'!D26=2,"сформирован",IF('Социально-коммуникативное разви'!D26=0,"не сформирован", "в стадии формирования")))</f>
        <v/>
      </c>
      <c r="DR24" s="82" t="str">
        <f>IF('Социально-коммуникативное разви'!E26="","",IF('Социально-коммуникативное разви'!E26=2,"сформирован",IF('Социально-коммуникативное разви'!E26=0,"не сформирован", "в стадии формирования")))</f>
        <v/>
      </c>
      <c r="DS24" s="82" t="str">
        <f>IF('Социально-коммуникативное разви'!F26="","",IF('Социально-коммуникативное разви'!F26=2,"сформирован",IF('Социально-коммуникативное разви'!F26=0,"не сформирован", "в стадии формирования")))</f>
        <v/>
      </c>
      <c r="DT24" s="82" t="str">
        <f>IF('Социально-коммуникативное разви'!G26="","",IF('Социально-коммуникативное разви'!G26=2,"сформирован",IF('Социально-коммуникативное разви'!G26=0,"не сформирован", "в стадии формирования")))</f>
        <v/>
      </c>
      <c r="DU24" s="82" t="str">
        <f>IF('Социально-коммуникативное разви'!Q26="","",IF('Социально-коммуникативное разви'!Q26=2,"сформирован",IF('Социально-коммуникативное разви'!Q26=0,"не сформирован", "в стадии формирования")))</f>
        <v/>
      </c>
      <c r="DV24" s="82" t="str">
        <f>IF('Социально-коммуникативное разви'!R26="","",IF('Социально-коммуникативное разви'!R26=2,"сформирован",IF('Социально-коммуникативное разви'!R26=0,"не сформирован", "в стадии формирования")))</f>
        <v/>
      </c>
      <c r="DW24" s="82" t="str">
        <f>IF('Социально-коммуникативное разви'!S26="","",IF('Социально-коммуникативное разви'!S26=2,"сформирован",IF('Социально-коммуникативное разви'!S26=0,"не сформирован", "в стадии формирования")))</f>
        <v/>
      </c>
      <c r="DX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4" s="82" t="str">
        <f>IF('Социально-коммуникативное разви'!T26="","",IF('Социально-коммуникативное разви'!T26=2,"сформирован",IF('Социально-коммуникативное разви'!T26=0,"не сформирован", "в стадии формирования")))</f>
        <v/>
      </c>
      <c r="EB24" s="82" t="str">
        <f>IF('Социально-коммуникативное разви'!Y26="","",IF('Социально-коммуникативное разви'!Y26=2,"сформирован",IF('Социально-коммуникативное разви'!Y26=0,"не сформирован", "в стадии формирования")))</f>
        <v/>
      </c>
      <c r="EC24" s="82" t="str">
        <f>IF('Социально-коммуникативное разви'!Z26="","",IF('Социально-коммуникативное разви'!Z26=2,"сформирован",IF('Социально-коммуникативное разви'!Z26=0,"не сформирован", "в стадии формирования")))</f>
        <v/>
      </c>
      <c r="ED24" s="82" t="str">
        <f>IF('Социально-коммуникативное разви'!AU26="","",IF('Социально-коммуникативное разви'!AU26=2,"сформирован",IF('Социально-коммуникативное разви'!AU26=0,"не сформирован", "в стадии формирования")))</f>
        <v/>
      </c>
      <c r="EE2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4" s="82" t="str">
        <f>IF('Социально-коммуникативное разви'!AZ26="","",IF('Социально-коммуникативное разви'!AZ26=2,"сформирован",IF('Социально-коммуникативное разви'!AZ26=0,"не сформирован", "в стадии формирования")))</f>
        <v/>
      </c>
      <c r="EG24" s="82" t="str">
        <f>IF('Социально-коммуникативное разви'!BA26="","",IF('Социально-коммуникативное разви'!BA26=2,"сформирован",IF('Социально-коммуникативное разви'!BA26=0,"не сформирован", "в стадии формирования")))</f>
        <v/>
      </c>
      <c r="EH24" s="82" t="str">
        <f>IF('Социально-коммуникативное разви'!BB26="","",IF('Социально-коммуникативное разви'!BB26=2,"сформирован",IF('Социально-коммуникативное разви'!BB26=0,"не сформирован", "в стадии формирования")))</f>
        <v/>
      </c>
      <c r="EI24" s="82" t="str">
        <f>IF('Познавательное развитие'!G26="","",IF('Познавательное развитие'!G26=2,"сформирован",IF('Познавательное развитие'!G26=0,"не сформирован", "в стадии формирования")))</f>
        <v/>
      </c>
      <c r="EJ24" s="82" t="e">
        <f>IF('Познавательное развитие'!#REF!="","",IF('Познавательное развитие'!#REF!=2,"сформирован",IF('Познавательное развитие'!#REF!=0,"не сформирован", "в стадии формирования")))</f>
        <v>#REF!</v>
      </c>
      <c r="EK24" s="82" t="str">
        <f>IF('Познавательное развитие'!H26="","",IF('Познавательное развитие'!H26=2,"сформирован",IF('Познавательное развитие'!H26=0,"не сформирован", "в стадии формирования")))</f>
        <v/>
      </c>
      <c r="EL24" s="82" t="e">
        <f>IF('Познавательное развитие'!#REF!="","",IF('Познавательное развитие'!#REF!=2,"сформирован",IF('Познавательное развитие'!#REF!=0,"не сформирован", "в стадии формирования")))</f>
        <v>#REF!</v>
      </c>
      <c r="EM24" s="82" t="str">
        <f>IF('Познавательное развитие'!T26="","",IF('Познавательное развитие'!T26=2,"сформирован",IF('Познавательное развитие'!T26=0,"не сформирован", "в стадии формирования")))</f>
        <v/>
      </c>
      <c r="EN24" s="82" t="e">
        <f>IF('Познавательное развитие'!#REF!="","",IF('Познавательное развитие'!#REF!=2,"сформирован",IF('Познавательное развитие'!#REF!=0,"не сформирован", "в стадии формирования")))</f>
        <v>#REF!</v>
      </c>
      <c r="EO24" s="82" t="str">
        <f>IF('Познавательное развитие'!U26="","",IF('Познавательное развитие'!U26=2,"сформирован",IF('Познавательное развитие'!U26=0,"не сформирован", "в стадии формирования")))</f>
        <v/>
      </c>
      <c r="EP24" s="82" t="str">
        <f>IF('Познавательное развитие'!W26="","",IF('Познавательное развитие'!W26=2,"сформирован",IF('Познавательное развитие'!W26=0,"не сформирован", "в стадии формирования")))</f>
        <v/>
      </c>
      <c r="EQ24" s="82" t="str">
        <f>IF('Познавательное развитие'!X26="","",IF('Познавательное развитие'!X26=2,"сформирован",IF('Познавательное развитие'!X26=0,"не сформирован", "в стадии формирования")))</f>
        <v/>
      </c>
      <c r="ER24" s="82" t="str">
        <f>IF('Познавательное развитие'!AB26="","",IF('Познавательное развитие'!AB26=2,"сформирован",IF('Познавательное развитие'!AB26=0,"не сформирован", "в стадии формирования")))</f>
        <v/>
      </c>
      <c r="ES24" s="82" t="str">
        <f>IF('Познавательное развитие'!AC26="","",IF('Познавательное развитие'!AC26=2,"сформирован",IF('Познавательное развитие'!AC26=0,"не сформирован", "в стадии формирования")))</f>
        <v/>
      </c>
      <c r="ET24" s="82" t="str">
        <f>IF('Познавательное развитие'!AD26="","",IF('Познавательное развитие'!AD26=2,"сформирован",IF('Познавательное развитие'!AD26=0,"не сформирован", "в стадии формирования")))</f>
        <v/>
      </c>
      <c r="EU24" s="82" t="str">
        <f>IF('Познавательное развитие'!AE26="","",IF('Познавательное развитие'!AE26=2,"сформирован",IF('Познавательное развитие'!AE26=0,"не сформирован", "в стадии формирования")))</f>
        <v/>
      </c>
      <c r="EV24" s="82" t="str">
        <f>IF('Познавательное развитие'!AF26="","",IF('Познавательное развитие'!AF26=2,"сформирован",IF('Познавательное развитие'!AF26=0,"не сформирован", "в стадии формирования")))</f>
        <v/>
      </c>
      <c r="EW24" s="82" t="e">
        <f>IF('Познавательное развитие'!#REF!="","",IF('Познавательное развитие'!#REF!=2,"сформирован",IF('Познавательное развитие'!#REF!=0,"не сформирован", "в стадии формирования")))</f>
        <v>#REF!</v>
      </c>
      <c r="EX24" s="82" t="str">
        <f>IF('Познавательное развитие'!AG26="","",IF('Познавательное развитие'!AG26=2,"сформирован",IF('Познавательное развитие'!AG26=0,"не сформирован", "в стадии формирования")))</f>
        <v/>
      </c>
      <c r="EY24" s="82" t="str">
        <f>IF('Познавательное развитие'!AH26="","",IF('Познавательное развитие'!AH26=2,"сформирован",IF('Познавательное развитие'!AH26=0,"не сформирован", "в стадии формирования")))</f>
        <v/>
      </c>
      <c r="EZ24" s="82" t="e">
        <f>IF('Познавательное развитие'!#REF!="","",IF('Познавательное развитие'!#REF!=2,"сформирован",IF('Познавательное развитие'!#REF!=0,"не сформирован", "в стадии формирования")))</f>
        <v>#REF!</v>
      </c>
      <c r="FA24" s="82" t="str">
        <f>IF('Познавательное развитие'!AI26="","",IF('Познавательное развитие'!AI26=2,"сформирован",IF('Познавательное развитие'!AI26=0,"не сформирован", "в стадии формирования")))</f>
        <v/>
      </c>
      <c r="FB24" s="82" t="str">
        <f>IF('Познавательное развитие'!AJ26="","",IF('Познавательное развитие'!AJ26=2,"сформирован",IF('Познавательное развитие'!AJ26=0,"не сформирован", "в стадии формирования")))</f>
        <v/>
      </c>
      <c r="FC24" s="82" t="str">
        <f>IF('Познавательное развитие'!AK26="","",IF('Познавательное развитие'!AK26=2,"сформирован",IF('Познавательное развитие'!AK26=0,"не сформирован", "в стадии формирования")))</f>
        <v/>
      </c>
      <c r="FD24" s="82" t="str">
        <f>IF('Познавательное развитие'!AL26="","",IF('Познавательное развитие'!AL26=2,"сформирован",IF('Познавательное развитие'!AL26=0,"не сформирован", "в стадии формирования")))</f>
        <v/>
      </c>
      <c r="FE24" s="82" t="str">
        <f>IF('Речевое развитие'!Q26="","",IF('Речевое развитие'!Q26=2,"сформирован",IF('Речевое развитие'!Q26=0,"не сформирован", "в стадии формирования")))</f>
        <v/>
      </c>
      <c r="FF24" s="82" t="str">
        <f>IF('Речевое развитие'!R25="","",IF('Речевое развитие'!R25=2,"сформирован",IF('Речевое развитие'!R25=0,"не сформирован", "в стадии формирования")))</f>
        <v/>
      </c>
      <c r="FG24" s="82" t="str">
        <f>IF('Речевое развитие'!S25="","",IF('Речевое развитие'!S25=2,"сформирован",IF('Речевое развитие'!S25=0,"не сформирован", "в стадии формирования")))</f>
        <v/>
      </c>
      <c r="FH24" s="82" t="str">
        <f>IF('Речевое развитие'!T25="","",IF('Речевое развитие'!T25=2,"сформирован",IF('Речевое развитие'!T25=0,"не сформирован", "в стадии формирования")))</f>
        <v/>
      </c>
      <c r="FI24" s="82" t="str">
        <f>IF('Речевое развитие'!U25="","",IF('Речевое развитие'!U25=2,"сформирован",IF('Речевое развитие'!U25=0,"не сформирован", "в стадии формирования")))</f>
        <v/>
      </c>
      <c r="FJ24" s="82" t="e">
        <f>IF('Речевое развитие'!#REF!="","",IF('Речевое развитие'!#REF!=2,"сформирован",IF('Речевое развитие'!#REF!=0,"не сформирован", "в стадии формирования")))</f>
        <v>#REF!</v>
      </c>
      <c r="FK24" s="82" t="str">
        <f>IF('Художественно-эстетическое разв'!S26="","",IF('Художественно-эстетическое разв'!S26=2,"сформирован",IF('Художественно-эстетическое разв'!S26=0,"не сформирован", "в стадии формирования")))</f>
        <v/>
      </c>
      <c r="FL24" s="82" t="str">
        <f>IF('Художественно-эстетическое разв'!T26="","",IF('Художественно-эстетическое разв'!T26=2,"сформирован",IF('Художественно-эстетическое разв'!T26=0,"не сформирован", "в стадии формирования")))</f>
        <v/>
      </c>
      <c r="FM2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4" s="82" t="str">
        <f>IF('Физическое развитие'!T25="","",IF('Физическое развитие'!T25=2,"сформирован",IF('Физическое развитие'!T25=0,"не сформирован", "в стадии формирования")))</f>
        <v/>
      </c>
      <c r="FO24" s="82" t="str">
        <f>IF('Физическое развитие'!U25="","",IF('Физическое развитие'!U25=2,"сформирован",IF('Физическое развитие'!U25=0,"не сформирован", "в стадии формирования")))</f>
        <v/>
      </c>
      <c r="FP24" s="82" t="str">
        <f>IF('Физическое развитие'!V25="","",IF('Физическое развитие'!V25=2,"сформирован",IF('Физическое развитие'!V25=0,"не сформирован", "в стадии формирования")))</f>
        <v/>
      </c>
      <c r="FQ24" s="82" t="e">
        <f>IF('Физическое развитие'!#REF!="","",IF('Физическое развитие'!#REF!=2,"сформирован",IF('Физическое развитие'!#REF!=0,"не сформирован", "в стадии формирования")))</f>
        <v>#REF!</v>
      </c>
      <c r="FR24" s="214" t="str">
        <f>IF('Социально-коммуникативное разви'!D26="","",IF('Социально-коммуникативное разви'!E26="","",IF('Социально-коммуникативное разви'!F26="","",IF('Социально-коммуникативное разви'!G26="","",IF('Социально-коммуникативное разви'!Q26="","",IF('Социально-коммуникативное разви'!R26="","",IF('Социально-коммуникативное разви'!S26="","",IF('Социально-коммуникативное разви'!#REF!="","",IF('Социально-коммуникативное разви'!#REF!="","",IF('Социально-коммуникативное разви'!#REF!="","",IF('Социально-коммуникативное разви'!T26="","",IF('Социально-коммуникативное разви'!Y26="","",IF('Социально-коммуникативное разви'!Z26="","",IF('Социально-коммуникативное разви'!AU26="","",IF('Социально-коммуникативное разви'!#REF!="","",IF('Социально-коммуникативное разви'!AZ26="","",IF('Социально-коммуникативное разви'!BA26="","",IF('Социально-коммуникативное разви'!BB26="","",IF('Познавательное развитие'!G26="","",IF('Познавательное развитие'!#REF!="","",IF('Познавательное развитие'!H26="","",IF('Познавательное развитие'!#REF!="","",IF('Познавательное развитие'!T26="","",IF('Познавательное развитие'!#REF!="","",IF('Познавательное развитие'!U26="","",IF('Познавательное развитие'!W26="","",IF('Познавательное развитие'!X26="","",IF('Познавательное развитие'!AB26="","",IF('Познавательное развитие'!AC26="","",IF('Познавательное развитие'!AD26="","",IF('Познавательное развитие'!AE26="","",IF('Познавательное развитие'!AF26="","",IF('Познавательное развитие'!#REF!="","",IF('Познавательное развитие'!AG26="","",IF('Познавательное развитие'!AH26="","",IF('Познавательное развитие'!#REF!="","",IF('Познавательное развитие'!AI26="","",IF('Познавательное развитие'!AJ26="","",IF('Познавательное развитие'!AK26="","",IF('Познавательное развитие'!AL26="","",IF('Речевое развитие'!Q26="","",IF('Речевое развитие'!R25="","",IF('Речевое развитие'!S25="","",IF('Речевое развитие'!T25="","",IF('Речевое развитие'!U25="","",IF('Речевое развитие'!#REF!="","",IF('Художественно-эстетическое разв'!S26="","",IF('Художественно-эстетическое разв'!T26="","",IF('Художественно-эстетическое разв'!#REF!="","",IF('Физическое развитие'!T25="","",IF('Физическое развитие'!U25="","",IF('Физическое развитие'!V25="","",IF('Физическое развитие'!#REF!="","",('Социально-коммуникативное разви'!D26+'Социально-коммуникативное разви'!E26+'Социально-коммуникативное разви'!F26+'Социально-коммуникативное разви'!G26+'Социально-коммуникативное разви'!Q26+'Социально-коммуникативное разви'!R26+'Социально-коммуникативное разви'!S26+'Социально-коммуникативное разви'!#REF!+'Социально-коммуникативное разви'!#REF!+'Социально-коммуникативное разви'!#REF!+'Социально-коммуникативное разви'!T26+'Социально-коммуникативное разви'!Y26+'Социально-коммуникативное разви'!Z26+'Социально-коммуникативное разви'!AU26+'Социально-коммуникативное разви'!#REF!+'Социально-коммуникативное разви'!AZ26+'Социально-коммуникативное разви'!BA26+'Социально-коммуникативное разви'!BB26+'Познавательное развитие'!G26+'Познавательное развитие'!#REF!+'Познавательное развитие'!H26+'Познавательное развитие'!#REF!+'Познавательное развитие'!T26+'Познавательное развитие'!#REF!+'Познавательное развитие'!U26+'Познавательное развитие'!W26+'Познавательное развитие'!X26+'Познавательное развитие'!AB26+'Познавательное развитие'!AC26+'Познавательное развитие'!AD26+'Познавательное развитие'!AE26+'Познавательное развитие'!AF26+'Познавательное развитие'!#REF!+'Познавательное развитие'!AG26+'Познавательное развитие'!AH26+'Познавательное развитие'!#REF!+'Познавательное развитие'!AI26+'Познавательное развитие'!AJ26+'Познавательное развитие'!AK26+'Познавательное развитие'!AL26+'Речевое развитие'!Q26+'Речевое развитие'!R25+'Речевое развитие'!S25+'Речевое развитие'!T25+'Речевое развитие'!U25+'Речевое развитие'!#REF!+'Художественно-эстетическое разв'!S26+'Художественно-эстетическое разв'!T26+'Художественно-эстетическое разв'!#REF!+'Физическое развитие'!T25+'Физическое развитие'!U25+'Физическое развитие'!V25+'Физическое развитие'!#REF!)/53)))))))))))))))))))))))))))))))))))))))))))))))))))))</f>
        <v/>
      </c>
      <c r="FS24" s="82" t="str">
        <f>'Целевые ориентиры'!EC25</f>
        <v/>
      </c>
    </row>
    <row r="25" spans="1:175" x14ac:dyDescent="0.25">
      <c r="A25" s="82">
        <f>список!A24</f>
        <v>23</v>
      </c>
      <c r="B25" s="82" t="str">
        <f>IF(список!B24="","",список!B24)</f>
        <v/>
      </c>
      <c r="C25" s="82">
        <f>список!C24</f>
        <v>0</v>
      </c>
      <c r="D25" s="82" t="str">
        <f>IF('Социально-коммуникативное разви'!AA27="","",IF('Социально-коммуникативное разви'!AA27=2,"сформирован",IF('Социально-коммуникативное разви'!AA27=0,"не сформирован", "в стадии формирования")))</f>
        <v/>
      </c>
      <c r="E25" s="82" t="str">
        <f>IF('Социально-коммуникативное разви'!AF27="","",IF('Социально-коммуникативное разви'!AF27=2,"сформирован",IF('Социально-коммуникативное разви'!AF27=0,"не сформирован", "в стадии формирования")))</f>
        <v/>
      </c>
      <c r="F25" s="82" t="str">
        <f>IF('Социально-коммуникативное разви'!AG27="","",IF('Социально-коммуникативное разви'!AG27=2,"сформирован",IF('Социально-коммуникативное разви'!AG27=0,"не сформирован", "в стадии формирования")))</f>
        <v/>
      </c>
      <c r="G25" s="82" t="str">
        <f>IF('Социально-коммуникативное разви'!AH27="","",IF('Социально-коммуникативное разви'!AH27=2,"сформирован",IF('Социально-коммуникативное разви'!AH27=0,"не сформирован", "в стадии формирования")))</f>
        <v/>
      </c>
      <c r="H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5" s="82" t="str">
        <f>IF('Социально-коммуникативное разви'!AJ27="","",IF('Социально-коммуникативное разви'!AJ27=2,"сформирован",IF('Социально-коммуникативное разви'!AJ27=0,"не сформирован", "в стадии формирования")))</f>
        <v/>
      </c>
      <c r="K25" s="82" t="str">
        <f>IF('Социально-коммуникативное разви'!AK27="","",IF('Социально-коммуникативное разви'!AK27=2,"сформирован",IF('Социально-коммуникативное разви'!AK27=0,"не сформирован", "в стадии формирования")))</f>
        <v/>
      </c>
      <c r="L25" s="82" t="e">
        <f>IF('Познавательное развитие'!#REF!="","",IF('Познавательное развитие'!#REF!=2,"сформирован",IF('Познавательное развитие'!#REF!=0,"не сформирован", "в стадии формирования")))</f>
        <v>#REF!</v>
      </c>
      <c r="M25" s="82" t="str">
        <f>IF('Познавательное развитие'!D27="","",IF('Познавательное развитие'!D27=2,"сформирован",IF('Познавательное развитие'!D27=0,"не сформирован", "в стадии формирования")))</f>
        <v/>
      </c>
      <c r="N25" s="82" t="e">
        <f>IF('Познавательное развитие'!#REF!="","",IF('Познавательное развитие'!#REF!=2,"сформирован",IF('Познавательное развитие'!#REF!=0,"не сформирован", "в стадии формирования")))</f>
        <v>#REF!</v>
      </c>
      <c r="O25" s="82" t="str">
        <f>IF('Познавательное развитие'!I27="","",IF('Познавательное развитие'!I27=2,"сформирован",IF('Познавательное развитие'!I27=0,"не сформирован", "в стадии формирования")))</f>
        <v/>
      </c>
      <c r="P25" s="82" t="str">
        <f>IF('Познавательное развитие'!M27="","",IF('Познавательное развитие'!M27=2,"сформирован",IF('Познавательное развитие'!M27=0,"не сформирован", "в стадии формирования")))</f>
        <v/>
      </c>
      <c r="Q25" s="82" t="str">
        <f>IF('Познавательное развитие'!N27="","",IF('Познавательное развитие'!N27=2,"сформирован",IF('Познавательное развитие'!N27=0,"не сформирован", "в стадии формирования")))</f>
        <v/>
      </c>
      <c r="R25" s="82" t="str">
        <f>IF('Познавательное развитие'!O27="","",IF('Познавательное развитие'!O27=2,"сформирован",IF('Познавательное развитие'!O27=0,"не сформирован", "в стадии формирования")))</f>
        <v/>
      </c>
      <c r="S25" s="82" t="str">
        <f>IF('Познавательное развитие'!P27="","",IF('Познавательное развитие'!P27=2,"сформирован",IF('Познавательное развитие'!P27=0,"не сформирован", "в стадии формирования")))</f>
        <v/>
      </c>
      <c r="T25" s="82" t="str">
        <f>IF('Познавательное развитие'!Q27="","",IF('Познавательное развитие'!Q27=2,"сформирован",IF('Познавательное развитие'!Q27=0,"не сформирован", "в стадии формирования")))</f>
        <v/>
      </c>
      <c r="U25" s="82" t="str">
        <f>IF('Познавательное развитие'!Y27="","",IF('Познавательное развитие'!Y27=2,"сформирован",IF('Познавательное развитие'!Y27=0,"не сформирован", "в стадии формирования")))</f>
        <v/>
      </c>
      <c r="V25" s="82" t="str">
        <f>IF('Художественно-эстетическое разв'!D27="","",IF('Художественно-эстетическое разв'!D27=2,"сформирован",IF('Художественно-эстетическое разв'!D27=0,"не сформирован", "в стадии формирования")))</f>
        <v/>
      </c>
      <c r="W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5" s="82" t="str">
        <f>IF('Художественно-эстетическое разв'!G27="","",IF('Художественно-эстетическое разв'!G27=2,"сформирован",IF('Художественно-эстетическое разв'!G27=0,"не сформирован", "в стадии формирования")))</f>
        <v/>
      </c>
      <c r="Y25" s="82" t="str">
        <f>IF('Художественно-эстетическое разв'!H27="","",IF('Художественно-эстетическое разв'!H27=2,"сформирован",IF('Художественно-эстетическое разв'!H27=0,"не сформирован", "в стадии формирования")))</f>
        <v/>
      </c>
      <c r="Z25" s="82" t="str">
        <f>IF('Художественно-эстетическое разв'!I27="","",IF('Художественно-эстетическое разв'!I27=2,"сформирован",IF('Художественно-эстетическое разв'!I27=0,"не сформирован", "в стадии формирования")))</f>
        <v/>
      </c>
      <c r="AA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5" s="82" t="str">
        <f>IF('Художественно-эстетическое разв'!L27="","",IF('Художественно-эстетическое разв'!L27=2,"сформирован",IF('Художественно-эстетическое разв'!L27=0,"не сформирован", "в стадии формирования")))</f>
        <v/>
      </c>
      <c r="AC25" s="82" t="str">
        <f>IF('Художественно-эстетическое разв'!M27="","",IF('Художественно-эстетическое разв'!M27=2,"сформирован",IF('Художественно-эстетическое разв'!M27=0,"не сформирован", "в стадии формирования")))</f>
        <v/>
      </c>
      <c r="AD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5" s="82" t="str">
        <f>IF('Художественно-эстетическое разв'!U27="","",IF('Художественно-эстетическое разв'!U27=2,"сформирован",IF('Художественно-эстетическое разв'!U27=0,"не сформирован", "в стадии формирования")))</f>
        <v/>
      </c>
      <c r="AG25" s="82" t="str">
        <f>IF('Физическое развитие'!W26="","",IF('Физическое развитие'!W26=2,"сформирован",IF('Физическое развитие'!W26=0,"не сформирован", "в стадии формирования")))</f>
        <v/>
      </c>
      <c r="AH25" s="214" t="str">
        <f>IF('Социально-коммуникативное разви'!AA27="","",IF('Социально-коммуникативное разви'!AF27="","",IF('Социально-коммуникативное разви'!AG27="","",IF('Социально-коммуникативное разви'!AH27="","",IF('Социально-коммуникативное разви'!#REF!="","",IF('Социально-коммуникативное разви'!#REF!="","",IF('Социально-коммуникативное разви'!AJ27="","",IF('Социально-коммуникативное разви'!AK27="","",IF('Познавательное развитие'!#REF!="","",IF('Познавательное развитие'!D27="","",IF('Познавательное развитие'!#REF!="","",IF('Познавательное развитие'!I27="","",IF('Познавательное развитие'!M27="","",IF('Познавательное развитие'!N27="","",IF('Познавательное развитие'!O27="","",IF('Познавательное развитие'!P27="","",IF('Познавательное развитие'!Q27="","",IF('Познавательное развитие'!Y27="","",IF('Художественно-эстетическое разв'!D27="","",IF('Художественно-эстетическое разв'!#REF!="","",IF('Художественно-эстетическое разв'!G27="","",IF('Художественно-эстетическое разв'!H27="","",IF('Художественно-эстетическое разв'!I27="","",IF('Художественно-эстетическое разв'!#REF!="","",IF('Художественно-эстетическое разв'!L27="","",IF('Художественно-эстетическое разв'!M27="","",IF('Художественно-эстетическое разв'!#REF!="","",IF('Художественно-эстетическое разв'!#REF!="","",IF('Художественно-эстетическое разв'!U27="","",IF('Физическое развитие'!#REF!="","",('Социально-коммуникативное разви'!AA27+'Социально-коммуникативное разви'!AF27+'Социально-коммуникативное разви'!AG27+'Социально-коммуникативное разви'!AH27+'Социально-коммуникативное разви'!#REF!+'Социально-коммуникативное разви'!#REF!+'Социально-коммуникативное разви'!AJ27+'Социально-коммуникативное разви'!AK27+'Познавательное развитие'!#REF!+'Познавательное развитие'!D27+'Познавательное развитие'!#REF!+'Познавательное развитие'!I27+'Познавательное развитие'!M27+'Познавательное развитие'!N27+'Познавательное развитие'!O27+'Познавательное развитие'!P27+'Познавательное развитие'!Q27+'Познавательное развитие'!Y27+'Художественно-эстетическое разв'!D27+'Художественно-эстетическое разв'!#REF!+'Художественно-эстетическое разв'!G27+'Художественно-эстетическое разв'!H27+'Художественно-эстетическое разв'!I27+'Художественно-эстетическое разв'!#REF!+'Художественно-эстетическое разв'!L27+'Художественно-эстетическое разв'!M27+'Художественно-эстетическое разв'!#REF!+'Художественно-эстетическое разв'!#REF!+'Художественно-эстетическое разв'!U27+'Физическое развитие'!#REF!)/30))))))))))))))))))))))))))))))</f>
        <v/>
      </c>
      <c r="AI25" s="82" t="str">
        <f>'Целевые ориентиры'!AA26</f>
        <v/>
      </c>
      <c r="AJ25" s="82" t="str">
        <f>IF('Социально-коммуникативное разви'!G27="","",IF('Социально-коммуникативное разви'!G27=2,"сформирован",IF('Социально-коммуникативное разви'!G27=0,"не сформирован", "в стадии формирования")))</f>
        <v/>
      </c>
      <c r="AK25" s="82" t="str">
        <f>IF('Социально-коммуникативное разви'!H27="","",IF('Социально-коммуникативное разви'!H27=2,"сформирован",IF('Социально-коммуникативное разви'!H27=0,"не сформирован", "в стадии формирования")))</f>
        <v/>
      </c>
      <c r="AL25" s="82" t="str">
        <f>IF('Социально-коммуникативное разви'!I27="","",IF('Социально-коммуникативное разви'!I27=2,"сформирован",IF('Социально-коммуникативное разви'!I27=0,"не сформирован", "в стадии формирования")))</f>
        <v/>
      </c>
      <c r="AM25" s="82" t="str">
        <f>IF('Социально-коммуникативное разви'!J27="","",IF('Социально-коммуникативное разви'!J27=2,"сформирован",IF('Социально-коммуникативное разви'!J27=0,"не сформирован", "в стадии формирования")))</f>
        <v/>
      </c>
      <c r="AN25" s="82" t="str">
        <f>IF('Социально-коммуникативное разви'!K27="","",IF('Социально-коммуникативное разви'!K27=2,"сформирован",IF('Социально-коммуникативное разви'!K27=0,"не сформирован", "в стадии формирования")))</f>
        <v/>
      </c>
      <c r="AO25" s="82" t="str">
        <f>IF('Социально-коммуникативное разви'!L27="","",IF('Социально-коммуникативное разви'!L27=2,"сформирован",IF('Социально-коммуникативное разви'!L27=0,"не сформирован", "в стадии формирования")))</f>
        <v/>
      </c>
      <c r="AP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5" s="82" t="str">
        <f>IF('Социально-коммуникативное разви'!X27="","",IF('Социально-коммуникативное разви'!X27=2,"сформирован",IF('Социально-коммуникативное разви'!X27=0,"не сформирован", "в стадии формирования")))</f>
        <v/>
      </c>
      <c r="AR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5" s="82" t="e">
        <f>IF('Познавательное развитие'!#REF!="","",IF('Познавательное развитие'!#REF!=2,"сформирован",IF('Познавательное развитие'!#REF!=0,"не сформирован", "в стадии формирования")))</f>
        <v>#REF!</v>
      </c>
      <c r="AT25" s="82" t="str">
        <f>IF('Познавательное развитие'!V27="","",IF('Познавательное развитие'!V27=2,"сформирован",IF('Познавательное развитие'!V27=0,"не сформирован", "в стадии формирования")))</f>
        <v/>
      </c>
      <c r="AU25" s="82" t="str">
        <f>IF('Художественно-эстетическое разв'!Z27="","",IF('Художественно-эстетическое разв'!Z27=2,"сформирован",IF('Художественно-эстетическое разв'!Z27=0,"не сформирован", "в стадии формирования")))</f>
        <v/>
      </c>
      <c r="AV25" s="82" t="str">
        <f>IF('Художественно-эстетическое разв'!AE27="","",IF('Художественно-эстетическое разв'!AE27=2,"сформирован",IF('Художественно-эстетическое разв'!AE27=0,"не сформирован", "в стадии формирования")))</f>
        <v/>
      </c>
      <c r="AW25" s="82" t="e">
        <f>IF('Физическое развитие'!#REF!="","",IF('Физическое развитие'!#REF!=2,"сформирован",IF('Физическое развитие'!#REF!=0,"не сформирован", "в стадии формирования")))</f>
        <v>#REF!</v>
      </c>
      <c r="AX25" s="82" t="e">
        <f>IF('Физическое развитие'!#REF!="","",IF('Физическое развитие'!#REF!=2,"сформирован",IF('Физическое развитие'!#REF!=0,"не сформирован", "в стадии формирования")))</f>
        <v>#REF!</v>
      </c>
      <c r="AY25" s="214" t="str">
        <f>IF('Социально-коммуникативное разви'!G27="","",IF('Социально-коммуникативное разви'!H27="","",IF('Социально-коммуникативное разви'!I27="","",IF('Социально-коммуникативное разви'!J27="","",IF('Социально-коммуникативное разви'!K27="","",IF('Социально-коммуникативное разви'!L27="","",IF('Социально-коммуникативное разви'!#REF!="","",IF('Социально-коммуникативное разви'!X27="","",IF('Социально-коммуникативное разви'!#REF!="","",IF('Познавательное развитие'!#REF!="","",IF('Познавательное развитие'!V27="","",IF('Художественно-эстетическое разв'!Z27="","",IF('Художественно-эстетическое разв'!AE27="","",IF('Физическое развитие'!#REF!="","",IF('Физическое развитие'!#REF!="","",('Социально-коммуникативное разви'!G27+'Социально-коммуникативное разви'!H27+'Социально-коммуникативное разви'!I27+'Социально-коммуникативное разви'!J27+'Социально-коммуникативное разви'!K27+'Социально-коммуникативное разви'!L27+'Социально-коммуникативное разви'!#REF!+'Социально-коммуникативное разви'!X27+'Социально-коммуникативное разви'!#REF!+'Познавательное развитие'!#REF!+'Познавательное развитие'!V27+'Художественно-эстетическое разв'!Z27+'Художественно-эстетическое разв'!AE27+'Физическое развитие'!#REF!+'Физическое развитие'!#REF!)/15)))))))))))))))</f>
        <v/>
      </c>
      <c r="AZ25" s="82" t="str">
        <f>'Целевые ориентиры'!AM26</f>
        <v/>
      </c>
      <c r="BA25" s="82" t="str">
        <f>IF('Социально-коммуникативное разви'!U27="","",IF('Социально-коммуникативное разви'!U27=2,"сформирован",IF('Социально-коммуникативное разви'!U27=0,"не сформирован", "в стадии формирования")))</f>
        <v/>
      </c>
      <c r="BB25" s="82" t="str">
        <f>IF('Социально-коммуникативное разви'!V27="","",IF('Социально-коммуникативное разви'!V27=2,"сформирован",IF('Социально-коммуникативное разви'!V27=0,"не сформирован", "в стадии формирования")))</f>
        <v/>
      </c>
      <c r="BC25" s="82" t="str">
        <f>IF('Социально-коммуникативное разви'!W27="","",IF('Социально-коммуникативное разви'!W27=2,"сформирован",IF('Социально-коммуникативное разви'!W27=0,"не сформирован", "в стадии формирования")))</f>
        <v/>
      </c>
      <c r="BD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5" s="82" t="str">
        <f>IF('Художественно-эстетическое разв'!AC27="","",IF('Художественно-эстетическое разв'!AC27=2,"сформирован",IF('Художественно-эстетическое разв'!AC27=0,"не сформирован", "в стадии формирования")))</f>
        <v/>
      </c>
      <c r="BG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5" s="82" t="str">
        <f>IF('Художественно-эстетическое разв'!AD27="","",IF('Художественно-эстетическое разв'!AD27=2,"сформирован",IF('Художественно-эстетическое разв'!AD27=0,"не сформирован", "в стадии формирования")))</f>
        <v/>
      </c>
      <c r="BI25" s="214" t="str">
        <f>IF('Социально-коммуникативное разви'!U27="","",IF('Социально-коммуникативное разви'!V27="","",IF('Социально-коммуникативное разви'!W27="","",IF('Художественно-эстетическое разв'!#REF!="","",IF('Художественно-эстетическое разв'!#REF!="","",IF('Художественно-эстетическое разв'!AC27="","",IF('Художественно-эстетическое разв'!#REF!="","",IF('Художественно-эстетическое разв'!AD27="","",('Социально-коммуникативное разви'!U27+'Социально-коммуникативное разви'!V27+'Социально-коммуникативное разви'!W27+'Художественно-эстетическое разв'!#REF!+'Художественно-эстетическое разв'!#REF!+'Художественно-эстетическое разв'!AC27+'Художественно-эстетическое разв'!#REF!+'Художественно-эстетическое разв'!AD27)/8))))))))</f>
        <v/>
      </c>
      <c r="BJ25" s="82" t="str">
        <f>'Целевые ориентиры'!AT26</f>
        <v/>
      </c>
      <c r="BK25" s="82" t="str">
        <f>IF('Речевое развитие'!D27="","",IF('Речевое развитие'!D27=2,"сформирован",IF('Речевое развитие'!D27=0,"не сформирован", "в стадии формирования")))</f>
        <v/>
      </c>
      <c r="BL25" s="82" t="e">
        <f>IF('Речевое развитие'!#REF!="","",IF('Речевое развитие'!#REF!=2,"сформирован",IF('Речевое развитие'!#REF!=0,"не сформирован", "в стадии формирования")))</f>
        <v>#REF!</v>
      </c>
      <c r="BM25" s="82" t="str">
        <f>IF('Речевое развитие'!E26="","",IF('Речевое развитие'!E26=2,"сформирован",IF('Речевое развитие'!E26=0,"не сформирован", "в стадии формирования")))</f>
        <v/>
      </c>
      <c r="BN25" s="82" t="str">
        <f>IF('Речевое развитие'!F26="","",IF('Речевое развитие'!F26=2,"сформирован",IF('Речевое развитие'!F26=0,"не сформирован", "в стадии формирования")))</f>
        <v/>
      </c>
      <c r="BO25" s="82" t="str">
        <f>IF('Речевое развитие'!G26="","",IF('Речевое развитие'!G26=2,"сформирован",IF('Речевое развитие'!G26=0,"не сформирован", "в стадии формирования")))</f>
        <v/>
      </c>
      <c r="BP25" s="82" t="str">
        <f>IF('Речевое развитие'!H26="","",IF('Речевое развитие'!H26=2,"сформирован",IF('Речевое развитие'!H26=0,"не сформирован", "в стадии формирования")))</f>
        <v/>
      </c>
      <c r="BQ25" s="82" t="e">
        <f>IF('Речевое развитие'!#REF!="","",IF('Речевое развитие'!#REF!=2,"сформирован",IF('Речевое развитие'!#REF!=0,"не сформирован", "в стадии формирования")))</f>
        <v>#REF!</v>
      </c>
      <c r="BR25" s="82" t="str">
        <f>IF('Речевое развитие'!I26="","",IF('Речевое развитие'!I26=2,"сформирован",IF('Речевое развитие'!I26=0,"не сформирован", "в стадии формирования")))</f>
        <v/>
      </c>
      <c r="BS25" s="82" t="str">
        <f>IF('Речевое развитие'!J26="","",IF('Речевое развитие'!J26=2,"сформирован",IF('Речевое развитие'!J26=0,"не сформирован", "в стадии формирования")))</f>
        <v/>
      </c>
      <c r="BT25" s="82" t="str">
        <f>IF('Речевое развитие'!K26="","",IF('Речевое развитие'!K26=2,"сформирован",IF('Речевое развитие'!K26=0,"не сформирован", "в стадии формирования")))</f>
        <v/>
      </c>
      <c r="BU25" s="82" t="str">
        <f>IF('Речевое развитие'!L26="","",IF('Речевое развитие'!L26=2,"сформирован",IF('Речевое развитие'!L26=0,"не сформирован", "в стадии формирования")))</f>
        <v/>
      </c>
      <c r="BV25" s="82" t="str">
        <f>IF('Речевое развитие'!M26="","",IF('Речевое развитие'!M26=2,"сформирован",IF('Речевое развитие'!M26=0,"не сформирован", "в стадии формирования")))</f>
        <v/>
      </c>
      <c r="BW25" s="82" t="str">
        <f>IF('Речевое развитие'!N26="","",IF('Речевое развитие'!N26=2,"сформирован",IF('Речевое развитие'!N26=0,"не сформирован", "в стадии формирования")))</f>
        <v/>
      </c>
      <c r="BX25" s="214" t="str">
        <f>IF('Речевое развитие'!D27="","",IF('Речевое развитие'!#REF!="","",IF('Речевое развитие'!E26="","",IF('Речевое развитие'!F26="","",IF('Речевое развитие'!G26="","",IF('Речевое развитие'!H26="","",IF('Речевое развитие'!#REF!="","",IF('Речевое развитие'!I26="","",IF('Речевое развитие'!J26="","",IF('Речевое развитие'!K26="","",IF('Речевое развитие'!L26="","",IF('Речевое развитие'!M26="","",IF('Речевое развитие'!N26="","",('Речевое развитие'!D27+'Речевое развитие'!#REF!+'Речевое развитие'!E26+'Речевое развитие'!F26+'Речевое развитие'!G26+'Речевое развитие'!H26+'Речевое развитие'!#REF!+'Речевое развитие'!I26+'Речевое развитие'!J26+'Речевое развитие'!K26+'Речевое развитие'!L26+'Речевое развитие'!M26+'Речевое развитие'!N26)/13)))))))))))))</f>
        <v/>
      </c>
      <c r="BY25" s="82" t="str">
        <f>'Целевые ориентиры'!BG26</f>
        <v/>
      </c>
      <c r="BZ25" s="82" t="str">
        <f>IF('Художественно-эстетическое разв'!Y27="","",IF('Художественно-эстетическое разв'!Y27=2,"сформирован",IF('Художественно-эстетическое разв'!Y27=0,"не сформирован", "в стадии формирования")))</f>
        <v/>
      </c>
      <c r="CA25" s="82" t="e">
        <f>IF('Физическое развитие'!#REF!="","",IF('Физическое развитие'!#REF!=2,"сформирован",IF('Физическое развитие'!#REF!=0,"не сформирован", "в стадии формирования")))</f>
        <v>#REF!</v>
      </c>
      <c r="CB25" s="82" t="e">
        <f>IF('Физическое развитие'!#REF!="","",IF('Физическое развитие'!#REF!=2,"сформирован",IF('Физическое развитие'!#REF!=0,"не сформирован", "в стадии формирования")))</f>
        <v>#REF!</v>
      </c>
      <c r="CC25" s="82" t="str">
        <f>IF('Физическое развитие'!D26="","",IF('Физическое развитие'!D26=2,"сформирован",IF('Физическое развитие'!D26=0,"не сформирован", "в стадии формирования")))</f>
        <v/>
      </c>
      <c r="CD25" s="82" t="str">
        <f>IF('Физическое развитие'!E26="","",IF('Физическое развитие'!E26=2,"сформирован",IF('Физическое развитие'!E26=0,"не сформирован", "в стадии формирования")))</f>
        <v/>
      </c>
      <c r="CE25" s="82" t="str">
        <f>IF('Физическое развитие'!F26="","",IF('Физическое развитие'!F26=2,"сформирован",IF('Физическое развитие'!F26=0,"не сформирован", "в стадии формирования")))</f>
        <v/>
      </c>
      <c r="CF25" s="82" t="str">
        <f>IF('Физическое развитие'!H26="","",IF('Физическое развитие'!H26=2,"сформирован",IF('Физическое развитие'!H26=0,"не сформирован", "в стадии формирования")))</f>
        <v/>
      </c>
      <c r="CG25" s="82" t="str">
        <f>IF('Физическое развитие'!I26="","",IF('Физическое развитие'!I26=2,"сформирован",IF('Физическое развитие'!I26=0,"не сформирован", "в стадии формирования")))</f>
        <v/>
      </c>
      <c r="CH25" s="82" t="str">
        <f>IF('Физическое развитие'!J26="","",IF('Физическое развитие'!J26=2,"сформирован",IF('Физическое развитие'!J26=0,"не сформирован", "в стадии формирования")))</f>
        <v/>
      </c>
      <c r="CI25" s="82" t="str">
        <f>IF('Физическое развитие'!L26="","",IF('Физическое развитие'!L26=2,"сформирован",IF('Физическое развитие'!L26=0,"не сформирован", "в стадии формирования")))</f>
        <v/>
      </c>
      <c r="CJ25" s="82" t="str">
        <f>IF('Физическое развитие'!M26="","",IF('Физическое развитие'!M26=2,"сформирован",IF('Физическое развитие'!M26=0,"не сформирован", "в стадии формирования")))</f>
        <v/>
      </c>
      <c r="CK25" s="82" t="e">
        <f>IF('Физическое развитие'!#REF!="","",IF('Физическое развитие'!#REF!=2,"сформирован",IF('Физическое развитие'!#REF!=0,"не сформирован", "в стадии формирования")))</f>
        <v>#REF!</v>
      </c>
      <c r="CL25" s="82" t="e">
        <f>IF('Физическое развитие'!#REF!="","",IF('Физическое развитие'!#REF!=2,"сформирован",IF('Физическое развитие'!#REF!=0,"не сформирован", "в стадии формирования")))</f>
        <v>#REF!</v>
      </c>
      <c r="CM25" s="82" t="e">
        <f>IF('Физическое развитие'!#REF!="","",IF('Физическое развитие'!#REF!=2,"сформирован",IF('Физическое развитие'!#REF!=0,"не сформирован", "в стадии формирования")))</f>
        <v>#REF!</v>
      </c>
      <c r="CN25" s="82" t="str">
        <f>IF('Физическое развитие'!N26="","",IF('Физическое развитие'!N26=2,"сформирован",IF('Физическое развитие'!N26=0,"не сформирован", "в стадии формирования")))</f>
        <v/>
      </c>
      <c r="CO25" s="82" t="str">
        <f>IF('Физическое развитие'!O26="","",IF('Физическое развитие'!O26=2,"сформирован",IF('Физическое развитие'!O26=0,"не сформирован", "в стадии формирования")))</f>
        <v/>
      </c>
      <c r="CP25" s="82" t="str">
        <f>IF('Физическое развитие'!P26="","",IF('Физическое развитие'!P26=2,"сформирован",IF('Физическое развитие'!P26=0,"не сформирован", "в стадии формирования")))</f>
        <v/>
      </c>
      <c r="CQ25" s="82" t="str">
        <f>IF('Физическое развитие'!Q26="","",IF('Физическое развитие'!Q26=2,"сформирован",IF('Физическое развитие'!Q26=0,"не сформирован", "в стадии формирования")))</f>
        <v/>
      </c>
      <c r="CR25" s="214" t="str">
        <f>IF('Художественно-эстетическое разв'!Y27="","",IF('Физическое развитие'!#REF!="","",IF('Физическое развитие'!#REF!="","",IF('Физическое развитие'!D26="","",IF('Физическое развитие'!E26="","",IF('Физическое развитие'!F26="","",IF('Физическое развитие'!H26="","",IF('Физическое развитие'!I26="","",IF('Физическое развитие'!J26="","",IF('Физическое развитие'!L26="","",IF('Физическое развитие'!M26="","",IF('Физическое развитие'!#REF!="","",IF('Физическое развитие'!#REF!="","",IF('Физическое развитие'!#REF!="","",IF('Физическое развитие'!N26="","",IF('Физическое развитие'!O26="","",IF('Физическое развитие'!P26="","",IF('Физическое развитие'!Q26="","",('Художественно-эстетическое разв'!Y27+'Физическое развитие'!#REF!+'Физическое развитие'!#REF!+'Физическое развитие'!D26+'Физическое развитие'!E26+'Физическое развитие'!F26+'Физическое развитие'!H26+'Физическое развитие'!I26+'Физическое развитие'!J26+'Физическое развитие'!L26+'Физическое развитие'!M26+'Физическое развитие'!#REF!+'Физическое развитие'!#REF!+'Физическое развитие'!#REF!+'Физическое развитие'!N26+'Физическое развитие'!O26+'Физическое развитие'!P26+'Физическое развитие'!Q26)/18))))))))))))))))))</f>
        <v/>
      </c>
      <c r="CS25" s="82" t="str">
        <f>'Целевые ориентиры'!BW26</f>
        <v/>
      </c>
      <c r="CT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5" s="82" t="str">
        <f>IF('Социально-коммуникативное разви'!M27="","",IF('Социально-коммуникативное разви'!M27=2,"сформирован",IF('Социально-коммуникативное разви'!M27=0,"не сформирован", "в стадии формирования")))</f>
        <v/>
      </c>
      <c r="CV25" s="82" t="str">
        <f>IF('Социально-коммуникативное разви'!N27="","",IF('Социально-коммуникативное разви'!N27=2,"сформирован",IF('Социально-коммуникативное разви'!N27=0,"не сформирован", "в стадии формирования")))</f>
        <v/>
      </c>
      <c r="CW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5" s="82" t="str">
        <f>IF('Социально-коммуникативное разви'!AI27="","",IF('Социально-коммуникативное разви'!AI27=2,"сформирован",IF('Социально-коммуникативное разви'!AI27=0,"не сформирован", "в стадии формирования")))</f>
        <v/>
      </c>
      <c r="CY25" s="82" t="str">
        <f>IF('Социально-коммуникативное разви'!AN27="","",IF('Социально-коммуникативное разви'!AN27=2,"сформирован",IF('Социально-коммуникативное разви'!AN27=0,"не сформирован", "в стадии формирования")))</f>
        <v/>
      </c>
      <c r="CZ25" s="82" t="str">
        <f>IF('Социально-коммуникативное разви'!AO27="","",IF('Социально-коммуникативное разви'!AO27=2,"сформирован",IF('Социально-коммуникативное разви'!AO27=0,"не сформирован", "в стадии формирования")))</f>
        <v/>
      </c>
      <c r="DA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5" s="82" t="str">
        <f>IF('Социально-коммуникативное разви'!AP27="","",IF('Социально-коммуникативное разви'!AP27=2,"сформирован",IF('Социально-коммуникативное разви'!AP27=0,"не сформирован", "в стадии формирования")))</f>
        <v/>
      </c>
      <c r="DC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5" s="82" t="str">
        <f>IF('Социально-коммуникативное разви'!AQ27="","",IF('Социально-коммуникативное разви'!AQ27=2,"сформирован",IF('Социально-коммуникативное разви'!AQ27=0,"не сформирован", "в стадии формирования")))</f>
        <v/>
      </c>
      <c r="DE25" s="82" t="str">
        <f>IF('Социально-коммуникативное разви'!AR27="","",IF('Социально-коммуникативное разви'!AR27=2,"сформирован",IF('Социально-коммуникативное разви'!AR27=0,"не сформирован", "в стадии формирования")))</f>
        <v/>
      </c>
      <c r="DF25" s="82" t="str">
        <f>IF('Социально-коммуникативное разви'!AS27="","",IF('Социально-коммуникативное разви'!AS27=2,"сформирован",IF('Социально-коммуникативное разви'!AS27=0,"не сформирован", "в стадии формирования")))</f>
        <v/>
      </c>
      <c r="DG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5" s="82" t="str">
        <f>IF('Социально-коммуникативное разви'!AT27="","",IF('Социально-коммуникативное разви'!AT27=2,"сформирован",IF('Социально-коммуникативное разви'!AT27=0,"не сформирован", "в стадии формирования")))</f>
        <v/>
      </c>
      <c r="DI25" s="82" t="str">
        <f>IF('Социально-коммуникативное разви'!AV27="","",IF('Социально-коммуникативное разви'!AV27=2,"сформирован",IF('Социально-коммуникативное разви'!AV27=0,"не сформирован", "в стадии формирования")))</f>
        <v/>
      </c>
      <c r="DJ25" s="82" t="str">
        <f>IF('Социально-коммуникативное разви'!AW27="","",IF('Социально-коммуникативное разви'!AW27=2,"сформирован",IF('Социально-коммуникативное разви'!AW27=0,"не сформирован", "в стадии формирования")))</f>
        <v/>
      </c>
      <c r="DK25" s="82" t="str">
        <f>IF('Социально-коммуникативное разви'!AX27="","",IF('Социально-коммуникативное разви'!AX27=2,"сформирован",IF('Социально-коммуникативное разви'!AX27=0,"не сформирован", "в стадии формирования")))</f>
        <v/>
      </c>
      <c r="DL25" s="82" t="str">
        <f>IF('Социально-коммуникативное разви'!AY27="","",IF('Социально-коммуникативное разви'!AY27=2,"сформирован",IF('Социально-коммуникативное разви'!AY27=0,"не сформирован", "в стадии формирования")))</f>
        <v/>
      </c>
      <c r="DM25" s="82" t="str">
        <f>IF('Физическое развитие'!K26="","",IF('Физическое развитие'!K26=2,"сформирован",IF('Физическое развитие'!K26=0,"не сформирован", "в стадии формирования")))</f>
        <v/>
      </c>
      <c r="DN25" s="82" t="e">
        <f>IF('Физическое развитие'!#REF!="","",IF('Физическое развитие'!#REF!=2,"сформирован",IF('Физическое развитие'!#REF!=0,"не сформирован", "в стадии формирования")))</f>
        <v>#REF!</v>
      </c>
      <c r="DO25" s="214" t="e">
        <f>IF('Социально-коммуникативное разви'!#REF!="","",IF('Социально-коммуникативное разви'!M27="","",IF('Социально-коммуникативное разви'!N27="","",IF('Социально-коммуникативное разви'!#REF!="","",IF('Социально-коммуникативное разви'!AI27="","",IF('Социально-коммуникативное разви'!AN27="","",IF('Социально-коммуникативное разви'!AO27="","",IF('Социально-коммуникативное разви'!#REF!="","",IF('Социально-коммуникативное разви'!AP27="","",IF('Социально-коммуникативное разви'!#REF!="","",IF('Социально-коммуникативное разви'!AQ27="","",IF('Социально-коммуникативное разви'!AR27="","",IF('Социально-коммуникативное разви'!AS27="","",IF('Социально-коммуникативное разви'!#REF!="","",IF('Социально-коммуникативное разви'!AT27="","",IF('Социально-коммуникативное разви'!AV27="","",IF('Социально-коммуникативное разви'!AW27="","",IF('Социально-коммуникативное разви'!AX27="","",IF('Социально-коммуникативное разви'!AY27="","",IF('Физическое развитие'!K26="","",IF('Физическое развитие'!#REF!="","",('Социально-коммуникативное разви'!#REF!+'Социально-коммуникативное разви'!M27+'Социально-коммуникативное разви'!N27+'Социально-коммуникативное разви'!#REF!+'Социально-коммуникативное разви'!AI27+'Социально-коммуникативное разви'!AN27+'Социально-коммуникативное разви'!AO27+'Социально-коммуникативное разви'!#REF!+'Социально-коммуникативное разви'!AP27+'Социально-коммуникативное разви'!#REF!+'Социально-коммуникативное разви'!AQ27+'Социально-коммуникативное разви'!AR27+'Социально-коммуникативное разви'!AS27+'Социально-коммуникативное разви'!#REF!+'Социально-коммуникативное разви'!AT27+'Социально-коммуникативное разви'!AV27+'Социально-коммуникативное разви'!AW27+'Социально-коммуникативное разви'!AX27+'Социально-коммуникативное разви'!AY27+'Физическое развитие'!K26+'Физическое развитие'!#REF!)/21)))))))))))))))))))))</f>
        <v>#REF!</v>
      </c>
      <c r="DP25" s="82" t="str">
        <f>'Целевые ориентиры'!CN26</f>
        <v/>
      </c>
      <c r="DQ25" s="82" t="str">
        <f>IF('Социально-коммуникативное разви'!D27="","",IF('Социально-коммуникативное разви'!D27=2,"сформирован",IF('Социально-коммуникативное разви'!D27=0,"не сформирован", "в стадии формирования")))</f>
        <v/>
      </c>
      <c r="DR25" s="82" t="str">
        <f>IF('Социально-коммуникативное разви'!E27="","",IF('Социально-коммуникативное разви'!E27=2,"сформирован",IF('Социально-коммуникативное разви'!E27=0,"не сформирован", "в стадии формирования")))</f>
        <v/>
      </c>
      <c r="DS25" s="82" t="str">
        <f>IF('Социально-коммуникативное разви'!F27="","",IF('Социально-коммуникативное разви'!F27=2,"сформирован",IF('Социально-коммуникативное разви'!F27=0,"не сформирован", "в стадии формирования")))</f>
        <v/>
      </c>
      <c r="DT25" s="82" t="str">
        <f>IF('Социально-коммуникативное разви'!G27="","",IF('Социально-коммуникативное разви'!G27=2,"сформирован",IF('Социально-коммуникативное разви'!G27=0,"не сформирован", "в стадии формирования")))</f>
        <v/>
      </c>
      <c r="DU25" s="82" t="str">
        <f>IF('Социально-коммуникативное разви'!Q27="","",IF('Социально-коммуникативное разви'!Q27=2,"сформирован",IF('Социально-коммуникативное разви'!Q27=0,"не сформирован", "в стадии формирования")))</f>
        <v/>
      </c>
      <c r="DV25" s="82" t="str">
        <f>IF('Социально-коммуникативное разви'!R27="","",IF('Социально-коммуникативное разви'!R27=2,"сформирован",IF('Социально-коммуникативное разви'!R27=0,"не сформирован", "в стадии формирования")))</f>
        <v/>
      </c>
      <c r="DW25" s="82" t="str">
        <f>IF('Социально-коммуникативное разви'!S27="","",IF('Социально-коммуникативное разви'!S27=2,"сформирован",IF('Социально-коммуникативное разви'!S27=0,"не сформирован", "в стадии формирования")))</f>
        <v/>
      </c>
      <c r="DX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5" s="82" t="str">
        <f>IF('Социально-коммуникативное разви'!T27="","",IF('Социально-коммуникативное разви'!T27=2,"сформирован",IF('Социально-коммуникативное разви'!T27=0,"не сформирован", "в стадии формирования")))</f>
        <v/>
      </c>
      <c r="EB25" s="82" t="str">
        <f>IF('Социально-коммуникативное разви'!Y27="","",IF('Социально-коммуникативное разви'!Y27=2,"сформирован",IF('Социально-коммуникативное разви'!Y27=0,"не сформирован", "в стадии формирования")))</f>
        <v/>
      </c>
      <c r="EC25" s="82" t="str">
        <f>IF('Социально-коммуникативное разви'!Z27="","",IF('Социально-коммуникативное разви'!Z27=2,"сформирован",IF('Социально-коммуникативное разви'!Z27=0,"не сформирован", "в стадии формирования")))</f>
        <v/>
      </c>
      <c r="ED25" s="82" t="str">
        <f>IF('Социально-коммуникативное разви'!AU27="","",IF('Социально-коммуникативное разви'!AU27=2,"сформирован",IF('Социально-коммуникативное разви'!AU27=0,"не сформирован", "в стадии формирования")))</f>
        <v/>
      </c>
      <c r="EE2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5" s="82" t="str">
        <f>IF('Социально-коммуникативное разви'!AZ27="","",IF('Социально-коммуникативное разви'!AZ27=2,"сформирован",IF('Социально-коммуникативное разви'!AZ27=0,"не сформирован", "в стадии формирования")))</f>
        <v/>
      </c>
      <c r="EG25" s="82" t="str">
        <f>IF('Социально-коммуникативное разви'!BA27="","",IF('Социально-коммуникативное разви'!BA27=2,"сформирован",IF('Социально-коммуникативное разви'!BA27=0,"не сформирован", "в стадии формирования")))</f>
        <v/>
      </c>
      <c r="EH25" s="82" t="str">
        <f>IF('Социально-коммуникативное разви'!BB27="","",IF('Социально-коммуникативное разви'!BB27=2,"сформирован",IF('Социально-коммуникативное разви'!BB27=0,"не сформирован", "в стадии формирования")))</f>
        <v/>
      </c>
      <c r="EI25" s="82" t="str">
        <f>IF('Познавательное развитие'!G27="","",IF('Познавательное развитие'!G27=2,"сформирован",IF('Познавательное развитие'!G27=0,"не сформирован", "в стадии формирования")))</f>
        <v/>
      </c>
      <c r="EJ25" s="82" t="e">
        <f>IF('Познавательное развитие'!#REF!="","",IF('Познавательное развитие'!#REF!=2,"сформирован",IF('Познавательное развитие'!#REF!=0,"не сформирован", "в стадии формирования")))</f>
        <v>#REF!</v>
      </c>
      <c r="EK25" s="82" t="str">
        <f>IF('Познавательное развитие'!H27="","",IF('Познавательное развитие'!H27=2,"сформирован",IF('Познавательное развитие'!H27=0,"не сформирован", "в стадии формирования")))</f>
        <v/>
      </c>
      <c r="EL25" s="82" t="e">
        <f>IF('Познавательное развитие'!#REF!="","",IF('Познавательное развитие'!#REF!=2,"сформирован",IF('Познавательное развитие'!#REF!=0,"не сформирован", "в стадии формирования")))</f>
        <v>#REF!</v>
      </c>
      <c r="EM25" s="82" t="str">
        <f>IF('Познавательное развитие'!T27="","",IF('Познавательное развитие'!T27=2,"сформирован",IF('Познавательное развитие'!T27=0,"не сформирован", "в стадии формирования")))</f>
        <v/>
      </c>
      <c r="EN25" s="82" t="e">
        <f>IF('Познавательное развитие'!#REF!="","",IF('Познавательное развитие'!#REF!=2,"сформирован",IF('Познавательное развитие'!#REF!=0,"не сформирован", "в стадии формирования")))</f>
        <v>#REF!</v>
      </c>
      <c r="EO25" s="82" t="str">
        <f>IF('Познавательное развитие'!U27="","",IF('Познавательное развитие'!U27=2,"сформирован",IF('Познавательное развитие'!U27=0,"не сформирован", "в стадии формирования")))</f>
        <v/>
      </c>
      <c r="EP25" s="82" t="str">
        <f>IF('Познавательное развитие'!W27="","",IF('Познавательное развитие'!W27=2,"сформирован",IF('Познавательное развитие'!W27=0,"не сформирован", "в стадии формирования")))</f>
        <v/>
      </c>
      <c r="EQ25" s="82" t="str">
        <f>IF('Познавательное развитие'!X27="","",IF('Познавательное развитие'!X27=2,"сформирован",IF('Познавательное развитие'!X27=0,"не сформирован", "в стадии формирования")))</f>
        <v/>
      </c>
      <c r="ER25" s="82" t="str">
        <f>IF('Познавательное развитие'!AB27="","",IF('Познавательное развитие'!AB27=2,"сформирован",IF('Познавательное развитие'!AB27=0,"не сформирован", "в стадии формирования")))</f>
        <v/>
      </c>
      <c r="ES25" s="82" t="str">
        <f>IF('Познавательное развитие'!AC27="","",IF('Познавательное развитие'!AC27=2,"сформирован",IF('Познавательное развитие'!AC27=0,"не сформирован", "в стадии формирования")))</f>
        <v/>
      </c>
      <c r="ET25" s="82" t="str">
        <f>IF('Познавательное развитие'!AD27="","",IF('Познавательное развитие'!AD27=2,"сформирован",IF('Познавательное развитие'!AD27=0,"не сформирован", "в стадии формирования")))</f>
        <v/>
      </c>
      <c r="EU25" s="82" t="str">
        <f>IF('Познавательное развитие'!AE27="","",IF('Познавательное развитие'!AE27=2,"сформирован",IF('Познавательное развитие'!AE27=0,"не сформирован", "в стадии формирования")))</f>
        <v/>
      </c>
      <c r="EV25" s="82" t="str">
        <f>IF('Познавательное развитие'!AF27="","",IF('Познавательное развитие'!AF27=2,"сформирован",IF('Познавательное развитие'!AF27=0,"не сформирован", "в стадии формирования")))</f>
        <v/>
      </c>
      <c r="EW25" s="82" t="e">
        <f>IF('Познавательное развитие'!#REF!="","",IF('Познавательное развитие'!#REF!=2,"сформирован",IF('Познавательное развитие'!#REF!=0,"не сформирован", "в стадии формирования")))</f>
        <v>#REF!</v>
      </c>
      <c r="EX25" s="82" t="str">
        <f>IF('Познавательное развитие'!AG27="","",IF('Познавательное развитие'!AG27=2,"сформирован",IF('Познавательное развитие'!AG27=0,"не сформирован", "в стадии формирования")))</f>
        <v/>
      </c>
      <c r="EY25" s="82" t="str">
        <f>IF('Познавательное развитие'!AH27="","",IF('Познавательное развитие'!AH27=2,"сформирован",IF('Познавательное развитие'!AH27=0,"не сформирован", "в стадии формирования")))</f>
        <v/>
      </c>
      <c r="EZ25" s="82" t="e">
        <f>IF('Познавательное развитие'!#REF!="","",IF('Познавательное развитие'!#REF!=2,"сформирован",IF('Познавательное развитие'!#REF!=0,"не сформирован", "в стадии формирования")))</f>
        <v>#REF!</v>
      </c>
      <c r="FA25" s="82" t="str">
        <f>IF('Познавательное развитие'!AI27="","",IF('Познавательное развитие'!AI27=2,"сформирован",IF('Познавательное развитие'!AI27=0,"не сформирован", "в стадии формирования")))</f>
        <v/>
      </c>
      <c r="FB25" s="82" t="str">
        <f>IF('Познавательное развитие'!AJ27="","",IF('Познавательное развитие'!AJ27=2,"сформирован",IF('Познавательное развитие'!AJ27=0,"не сформирован", "в стадии формирования")))</f>
        <v/>
      </c>
      <c r="FC25" s="82" t="str">
        <f>IF('Познавательное развитие'!AK27="","",IF('Познавательное развитие'!AK27=2,"сформирован",IF('Познавательное развитие'!AK27=0,"не сформирован", "в стадии формирования")))</f>
        <v/>
      </c>
      <c r="FD25" s="82" t="str">
        <f>IF('Познавательное развитие'!AL27="","",IF('Познавательное развитие'!AL27=2,"сформирован",IF('Познавательное развитие'!AL27=0,"не сформирован", "в стадии формирования")))</f>
        <v/>
      </c>
      <c r="FE25" s="82" t="e">
        <f>IF('Речевое развитие'!#REF!="","",IF('Речевое развитие'!#REF!=2,"сформирован",IF('Речевое развитие'!#REF!=0,"не сформирован", "в стадии формирования")))</f>
        <v>#REF!</v>
      </c>
      <c r="FF25" s="82" t="str">
        <f>IF('Речевое развитие'!R26="","",IF('Речевое развитие'!R26=2,"сформирован",IF('Речевое развитие'!R26=0,"не сформирован", "в стадии формирования")))</f>
        <v/>
      </c>
      <c r="FG25" s="82" t="str">
        <f>IF('Речевое развитие'!S26="","",IF('Речевое развитие'!S26=2,"сформирован",IF('Речевое развитие'!S26=0,"не сформирован", "в стадии формирования")))</f>
        <v/>
      </c>
      <c r="FH25" s="82" t="str">
        <f>IF('Речевое развитие'!T26="","",IF('Речевое развитие'!T26=2,"сформирован",IF('Речевое развитие'!T26=0,"не сформирован", "в стадии формирования")))</f>
        <v/>
      </c>
      <c r="FI25" s="82" t="str">
        <f>IF('Речевое развитие'!U26="","",IF('Речевое развитие'!U26=2,"сформирован",IF('Речевое развитие'!U26=0,"не сформирован", "в стадии формирования")))</f>
        <v/>
      </c>
      <c r="FJ25" s="82" t="e">
        <f>IF('Речевое развитие'!#REF!="","",IF('Речевое развитие'!#REF!=2,"сформирован",IF('Речевое развитие'!#REF!=0,"не сформирован", "в стадии формирования")))</f>
        <v>#REF!</v>
      </c>
      <c r="FK25" s="82" t="str">
        <f>IF('Художественно-эстетическое разв'!S27="","",IF('Художественно-эстетическое разв'!S27=2,"сформирован",IF('Художественно-эстетическое разв'!S27=0,"не сформирован", "в стадии формирования")))</f>
        <v/>
      </c>
      <c r="FL25" s="82" t="str">
        <f>IF('Художественно-эстетическое разв'!T27="","",IF('Художественно-эстетическое разв'!T27=2,"сформирован",IF('Художественно-эстетическое разв'!T27=0,"не сформирован", "в стадии формирования")))</f>
        <v/>
      </c>
      <c r="FM2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5" s="82" t="str">
        <f>IF('Физическое развитие'!T26="","",IF('Физическое развитие'!T26=2,"сформирован",IF('Физическое развитие'!T26=0,"не сформирован", "в стадии формирования")))</f>
        <v/>
      </c>
      <c r="FO25" s="82" t="str">
        <f>IF('Физическое развитие'!U26="","",IF('Физическое развитие'!U26=2,"сформирован",IF('Физическое развитие'!U26=0,"не сформирован", "в стадии формирования")))</f>
        <v/>
      </c>
      <c r="FP25" s="82" t="str">
        <f>IF('Физическое развитие'!V26="","",IF('Физическое развитие'!V26=2,"сформирован",IF('Физическое развитие'!V26=0,"не сформирован", "в стадии формирования")))</f>
        <v/>
      </c>
      <c r="FQ25" s="82" t="e">
        <f>IF('Физическое развитие'!#REF!="","",IF('Физическое развитие'!#REF!=2,"сформирован",IF('Физическое развитие'!#REF!=0,"не сформирован", "в стадии формирования")))</f>
        <v>#REF!</v>
      </c>
      <c r="FR25" s="214" t="str">
        <f>IF('Социально-коммуникативное разви'!D27="","",IF('Социально-коммуникативное разви'!E27="","",IF('Социально-коммуникативное разви'!F27="","",IF('Социально-коммуникативное разви'!G27="","",IF('Социально-коммуникативное разви'!Q27="","",IF('Социально-коммуникативное разви'!R27="","",IF('Социально-коммуникативное разви'!S27="","",IF('Социально-коммуникативное разви'!#REF!="","",IF('Социально-коммуникативное разви'!#REF!="","",IF('Социально-коммуникативное разви'!#REF!="","",IF('Социально-коммуникативное разви'!T27="","",IF('Социально-коммуникативное разви'!Y27="","",IF('Социально-коммуникативное разви'!Z27="","",IF('Социально-коммуникативное разви'!AU27="","",IF('Социально-коммуникативное разви'!#REF!="","",IF('Социально-коммуникативное разви'!AZ27="","",IF('Социально-коммуникативное разви'!BA27="","",IF('Социально-коммуникативное разви'!BB27="","",IF('Познавательное развитие'!G27="","",IF('Познавательное развитие'!#REF!="","",IF('Познавательное развитие'!H27="","",IF('Познавательное развитие'!#REF!="","",IF('Познавательное развитие'!T27="","",IF('Познавательное развитие'!#REF!="","",IF('Познавательное развитие'!U27="","",IF('Познавательное развитие'!W27="","",IF('Познавательное развитие'!X27="","",IF('Познавательное развитие'!AB27="","",IF('Познавательное развитие'!AC27="","",IF('Познавательное развитие'!AD27="","",IF('Познавательное развитие'!AE27="","",IF('Познавательное развитие'!AF27="","",IF('Познавательное развитие'!#REF!="","",IF('Познавательное развитие'!AG27="","",IF('Познавательное развитие'!AH27="","",IF('Познавательное развитие'!#REF!="","",IF('Познавательное развитие'!AI27="","",IF('Познавательное развитие'!AJ27="","",IF('Познавательное развитие'!AK27="","",IF('Познавательное развитие'!AL27="","",IF('Речевое развитие'!#REF!="","",IF('Речевое развитие'!R26="","",IF('Речевое развитие'!S26="","",IF('Речевое развитие'!T26="","",IF('Речевое развитие'!U26="","",IF('Речевое развитие'!#REF!="","",IF('Художественно-эстетическое разв'!S27="","",IF('Художественно-эстетическое разв'!T27="","",IF('Художественно-эстетическое разв'!#REF!="","",IF('Физическое развитие'!T26="","",IF('Физическое развитие'!U26="","",IF('Физическое развитие'!V26="","",IF('Физическое развитие'!#REF!="","",('Социально-коммуникативное разви'!D27+'Социально-коммуникативное разви'!E27+'Социально-коммуникативное разви'!F27+'Социально-коммуникативное разви'!G27+'Социально-коммуникативное разви'!Q27+'Социально-коммуникативное разви'!R27+'Социально-коммуникативное разви'!S27+'Социально-коммуникативное разви'!#REF!+'Социально-коммуникативное разви'!#REF!+'Социально-коммуникативное разви'!#REF!+'Социально-коммуникативное разви'!T27+'Социально-коммуникативное разви'!Y27+'Социально-коммуникативное разви'!Z27+'Социально-коммуникативное разви'!AU27+'Социально-коммуникативное разви'!#REF!+'Социально-коммуникативное разви'!AZ27+'Социально-коммуникативное разви'!BA27+'Социально-коммуникативное разви'!BB27+'Познавательное развитие'!G27+'Познавательное развитие'!#REF!+'Познавательное развитие'!H27+'Познавательное развитие'!#REF!+'Познавательное развитие'!T27+'Познавательное развитие'!#REF!+'Познавательное развитие'!U27+'Познавательное развитие'!W27+'Познавательное развитие'!X27+'Познавательное развитие'!AB27+'Познавательное развитие'!AC27+'Познавательное развитие'!AD27+'Познавательное развитие'!AE27+'Познавательное развитие'!AF27+'Познавательное развитие'!#REF!+'Познавательное развитие'!AG27+'Познавательное развитие'!AH27+'Познавательное развитие'!#REF!+'Познавательное развитие'!AI27+'Познавательное развитие'!AJ27+'Познавательное развитие'!AK27+'Познавательное развитие'!AL27+'Речевое развитие'!#REF!+'Речевое развитие'!R26+'Речевое развитие'!S26+'Речевое развитие'!T26+'Речевое развитие'!U26+'Речевое развитие'!#REF!+'Художественно-эстетическое разв'!S27+'Художественно-эстетическое разв'!T27+'Художественно-эстетическое разв'!#REF!+'Физическое развитие'!T26+'Физическое развитие'!U26+'Физическое развитие'!V26+'Физическое развитие'!#REF!)/53)))))))))))))))))))))))))))))))))))))))))))))))))))))</f>
        <v/>
      </c>
      <c r="FS25" s="82" t="str">
        <f>'Целевые ориентиры'!EC26</f>
        <v/>
      </c>
    </row>
    <row r="26" spans="1:175" x14ac:dyDescent="0.25">
      <c r="A26" s="82">
        <f>список!A25</f>
        <v>24</v>
      </c>
      <c r="B26" s="82" t="str">
        <f>IF(список!B25="","",список!B25)</f>
        <v/>
      </c>
      <c r="C26" s="82">
        <f>список!C25</f>
        <v>0</v>
      </c>
      <c r="D26" s="82" t="str">
        <f>IF('Социально-коммуникативное разви'!AA28="","",IF('Социально-коммуникативное разви'!AA28=2,"сформирован",IF('Социально-коммуникативное разви'!AA28=0,"не сформирован", "в стадии формирования")))</f>
        <v/>
      </c>
      <c r="E26" s="82" t="str">
        <f>IF('Социально-коммуникативное разви'!AF28="","",IF('Социально-коммуникативное разви'!AF28=2,"сформирован",IF('Социально-коммуникативное разви'!AF28=0,"не сформирован", "в стадии формирования")))</f>
        <v/>
      </c>
      <c r="F26" s="82" t="str">
        <f>IF('Социально-коммуникативное разви'!AG28="","",IF('Социально-коммуникативное разви'!AG28=2,"сформирован",IF('Социально-коммуникативное разви'!AG28=0,"не сформирован", "в стадии формирования")))</f>
        <v/>
      </c>
      <c r="G26" s="82" t="str">
        <f>IF('Социально-коммуникативное разви'!AH28="","",IF('Социально-коммуникативное разви'!AH28=2,"сформирован",IF('Социально-коммуникативное разви'!AH28=0,"не сформирован", "в стадии формирования")))</f>
        <v/>
      </c>
      <c r="H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6" s="82" t="str">
        <f>IF('Социально-коммуникативное разви'!AJ28="","",IF('Социально-коммуникативное разви'!AJ28=2,"сформирован",IF('Социально-коммуникативное разви'!AJ28=0,"не сформирован", "в стадии формирования")))</f>
        <v/>
      </c>
      <c r="K26" s="82" t="str">
        <f>IF('Социально-коммуникативное разви'!AK28="","",IF('Социально-коммуникативное разви'!AK28=2,"сформирован",IF('Социально-коммуникативное разви'!AK28=0,"не сформирован", "в стадии формирования")))</f>
        <v/>
      </c>
      <c r="L26" s="82" t="e">
        <f>IF('Познавательное развитие'!#REF!="","",IF('Познавательное развитие'!#REF!=2,"сформирован",IF('Познавательное развитие'!#REF!=0,"не сформирован", "в стадии формирования")))</f>
        <v>#REF!</v>
      </c>
      <c r="M26" s="82" t="str">
        <f>IF('Познавательное развитие'!D28="","",IF('Познавательное развитие'!D28=2,"сформирован",IF('Познавательное развитие'!D28=0,"не сформирован", "в стадии формирования")))</f>
        <v/>
      </c>
      <c r="N26" s="82" t="e">
        <f>IF('Познавательное развитие'!#REF!="","",IF('Познавательное развитие'!#REF!=2,"сформирован",IF('Познавательное развитие'!#REF!=0,"не сформирован", "в стадии формирования")))</f>
        <v>#REF!</v>
      </c>
      <c r="O26" s="82" t="str">
        <f>IF('Познавательное развитие'!I28="","",IF('Познавательное развитие'!I28=2,"сформирован",IF('Познавательное развитие'!I28=0,"не сформирован", "в стадии формирования")))</f>
        <v/>
      </c>
      <c r="P26" s="82" t="str">
        <f>IF('Познавательное развитие'!M28="","",IF('Познавательное развитие'!M28=2,"сформирован",IF('Познавательное развитие'!M28=0,"не сформирован", "в стадии формирования")))</f>
        <v/>
      </c>
      <c r="Q26" s="82" t="str">
        <f>IF('Познавательное развитие'!N28="","",IF('Познавательное развитие'!N28=2,"сформирован",IF('Познавательное развитие'!N28=0,"не сформирован", "в стадии формирования")))</f>
        <v/>
      </c>
      <c r="R26" s="82" t="str">
        <f>IF('Познавательное развитие'!O28="","",IF('Познавательное развитие'!O28=2,"сформирован",IF('Познавательное развитие'!O28=0,"не сформирован", "в стадии формирования")))</f>
        <v/>
      </c>
      <c r="S26" s="82" t="str">
        <f>IF('Познавательное развитие'!P28="","",IF('Познавательное развитие'!P28=2,"сформирован",IF('Познавательное развитие'!P28=0,"не сформирован", "в стадии формирования")))</f>
        <v/>
      </c>
      <c r="T26" s="82" t="str">
        <f>IF('Познавательное развитие'!Q28="","",IF('Познавательное развитие'!Q28=2,"сформирован",IF('Познавательное развитие'!Q28=0,"не сформирован", "в стадии формирования")))</f>
        <v/>
      </c>
      <c r="U26" s="82" t="str">
        <f>IF('Познавательное развитие'!Y28="","",IF('Познавательное развитие'!Y28=2,"сформирован",IF('Познавательное развитие'!Y28=0,"не сформирован", "в стадии формирования")))</f>
        <v/>
      </c>
      <c r="V26" s="82" t="str">
        <f>IF('Художественно-эстетическое разв'!D28="","",IF('Художественно-эстетическое разв'!D28=2,"сформирован",IF('Художественно-эстетическое разв'!D28=0,"не сформирован", "в стадии формирования")))</f>
        <v/>
      </c>
      <c r="W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6" s="82" t="str">
        <f>IF('Художественно-эстетическое разв'!G28="","",IF('Художественно-эстетическое разв'!G28=2,"сформирован",IF('Художественно-эстетическое разв'!G28=0,"не сформирован", "в стадии формирования")))</f>
        <v/>
      </c>
      <c r="Y26" s="82" t="str">
        <f>IF('Художественно-эстетическое разв'!H28="","",IF('Художественно-эстетическое разв'!H28=2,"сформирован",IF('Художественно-эстетическое разв'!H28=0,"не сформирован", "в стадии формирования")))</f>
        <v/>
      </c>
      <c r="Z26" s="82" t="str">
        <f>IF('Художественно-эстетическое разв'!I28="","",IF('Художественно-эстетическое разв'!I28=2,"сформирован",IF('Художественно-эстетическое разв'!I28=0,"не сформирован", "в стадии формирования")))</f>
        <v/>
      </c>
      <c r="AA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6" s="82" t="str">
        <f>IF('Художественно-эстетическое разв'!L28="","",IF('Художественно-эстетическое разв'!L28=2,"сформирован",IF('Художественно-эстетическое разв'!L28=0,"не сформирован", "в стадии формирования")))</f>
        <v/>
      </c>
      <c r="AC26" s="82" t="str">
        <f>IF('Художественно-эстетическое разв'!M28="","",IF('Художественно-эстетическое разв'!M28=2,"сформирован",IF('Художественно-эстетическое разв'!M28=0,"не сформирован", "в стадии формирования")))</f>
        <v/>
      </c>
      <c r="AD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6" s="82" t="str">
        <f>IF('Художественно-эстетическое разв'!U28="","",IF('Художественно-эстетическое разв'!U28=2,"сформирован",IF('Художественно-эстетическое разв'!U28=0,"не сформирован", "в стадии формирования")))</f>
        <v/>
      </c>
      <c r="AG26" s="82" t="str">
        <f>IF('Физическое развитие'!W27="","",IF('Физическое развитие'!W27=2,"сформирован",IF('Физическое развитие'!W27=0,"не сформирован", "в стадии формирования")))</f>
        <v/>
      </c>
      <c r="AH26" s="214" t="str">
        <f>IF('Социально-коммуникативное разви'!AA28="","",IF('Социально-коммуникативное разви'!AF28="","",IF('Социально-коммуникативное разви'!AG28="","",IF('Социально-коммуникативное разви'!AH28="","",IF('Социально-коммуникативное разви'!#REF!="","",IF('Социально-коммуникативное разви'!#REF!="","",IF('Социально-коммуникативное разви'!AJ28="","",IF('Социально-коммуникативное разви'!AK28="","",IF('Познавательное развитие'!#REF!="","",IF('Познавательное развитие'!D28="","",IF('Познавательное развитие'!#REF!="","",IF('Познавательное развитие'!I28="","",IF('Познавательное развитие'!M28="","",IF('Познавательное развитие'!N28="","",IF('Познавательное развитие'!O28="","",IF('Познавательное развитие'!P28="","",IF('Познавательное развитие'!Q28="","",IF('Познавательное развитие'!Y28="","",IF('Художественно-эстетическое разв'!D28="","",IF('Художественно-эстетическое разв'!#REF!="","",IF('Художественно-эстетическое разв'!G28="","",IF('Художественно-эстетическое разв'!H28="","",IF('Художественно-эстетическое разв'!I28="","",IF('Художественно-эстетическое разв'!#REF!="","",IF('Художественно-эстетическое разв'!L28="","",IF('Художественно-эстетическое разв'!M28="","",IF('Художественно-эстетическое разв'!#REF!="","",IF('Художественно-эстетическое разв'!#REF!="","",IF('Художественно-эстетическое разв'!U28="","",IF('Физическое развитие'!#REF!="","",('Социально-коммуникативное разви'!AA28+'Социально-коммуникативное разви'!AF28+'Социально-коммуникативное разви'!AG28+'Социально-коммуникативное разви'!AH28+'Социально-коммуникативное разви'!#REF!+'Социально-коммуникативное разви'!#REF!+'Социально-коммуникативное разви'!AJ28+'Социально-коммуникативное разви'!AK28+'Познавательное развитие'!#REF!+'Познавательное развитие'!D28+'Познавательное развитие'!#REF!+'Познавательное развитие'!I28+'Познавательное развитие'!M28+'Познавательное развитие'!N28+'Познавательное развитие'!O28+'Познавательное развитие'!P28+'Познавательное развитие'!Q28+'Познавательное развитие'!Y28+'Художественно-эстетическое разв'!D28+'Художественно-эстетическое разв'!#REF!+'Художественно-эстетическое разв'!G28+'Художественно-эстетическое разв'!H28+'Художественно-эстетическое разв'!I28+'Художественно-эстетическое разв'!#REF!+'Художественно-эстетическое разв'!L28+'Художественно-эстетическое разв'!M28+'Художественно-эстетическое разв'!#REF!+'Художественно-эстетическое разв'!#REF!+'Художественно-эстетическое разв'!U28+'Физическое развитие'!#REF!)/30))))))))))))))))))))))))))))))</f>
        <v/>
      </c>
      <c r="AI26" s="82" t="str">
        <f>'Целевые ориентиры'!AA27</f>
        <v/>
      </c>
      <c r="AJ26" s="82" t="str">
        <f>IF('Социально-коммуникативное разви'!G28="","",IF('Социально-коммуникативное разви'!G28=2,"сформирован",IF('Социально-коммуникативное разви'!G28=0,"не сформирован", "в стадии формирования")))</f>
        <v/>
      </c>
      <c r="AK26" s="82" t="str">
        <f>IF('Социально-коммуникативное разви'!H28="","",IF('Социально-коммуникативное разви'!H28=2,"сформирован",IF('Социально-коммуникативное разви'!H28=0,"не сформирован", "в стадии формирования")))</f>
        <v/>
      </c>
      <c r="AL26" s="82" t="str">
        <f>IF('Социально-коммуникативное разви'!I28="","",IF('Социально-коммуникативное разви'!I28=2,"сформирован",IF('Социально-коммуникативное разви'!I28=0,"не сформирован", "в стадии формирования")))</f>
        <v/>
      </c>
      <c r="AM26" s="82" t="str">
        <f>IF('Социально-коммуникативное разви'!J28="","",IF('Социально-коммуникативное разви'!J28=2,"сформирован",IF('Социально-коммуникативное разви'!J28=0,"не сформирован", "в стадии формирования")))</f>
        <v/>
      </c>
      <c r="AN26" s="82" t="str">
        <f>IF('Социально-коммуникативное разви'!K28="","",IF('Социально-коммуникативное разви'!K28=2,"сформирован",IF('Социально-коммуникативное разви'!K28=0,"не сформирован", "в стадии формирования")))</f>
        <v/>
      </c>
      <c r="AO26" s="82" t="str">
        <f>IF('Социально-коммуникативное разви'!L28="","",IF('Социально-коммуникативное разви'!L28=2,"сформирован",IF('Социально-коммуникативное разви'!L28=0,"не сформирован", "в стадии формирования")))</f>
        <v/>
      </c>
      <c r="AP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6" s="82" t="str">
        <f>IF('Социально-коммуникативное разви'!X28="","",IF('Социально-коммуникативное разви'!X28=2,"сформирован",IF('Социально-коммуникативное разви'!X28=0,"не сформирован", "в стадии формирования")))</f>
        <v/>
      </c>
      <c r="AR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6" s="82" t="e">
        <f>IF('Познавательное развитие'!#REF!="","",IF('Познавательное развитие'!#REF!=2,"сформирован",IF('Познавательное развитие'!#REF!=0,"не сформирован", "в стадии формирования")))</f>
        <v>#REF!</v>
      </c>
      <c r="AT26" s="82" t="str">
        <f>IF('Познавательное развитие'!V28="","",IF('Познавательное развитие'!V28=2,"сформирован",IF('Познавательное развитие'!V28=0,"не сформирован", "в стадии формирования")))</f>
        <v/>
      </c>
      <c r="AU26" s="82" t="str">
        <f>IF('Художественно-эстетическое разв'!Z28="","",IF('Художественно-эстетическое разв'!Z28=2,"сформирован",IF('Художественно-эстетическое разв'!Z28=0,"не сформирован", "в стадии формирования")))</f>
        <v/>
      </c>
      <c r="AV26" s="82" t="str">
        <f>IF('Художественно-эстетическое разв'!AE28="","",IF('Художественно-эстетическое разв'!AE28=2,"сформирован",IF('Художественно-эстетическое разв'!AE28=0,"не сформирован", "в стадии формирования")))</f>
        <v/>
      </c>
      <c r="AW26" s="82" t="e">
        <f>IF('Физическое развитие'!#REF!="","",IF('Физическое развитие'!#REF!=2,"сформирован",IF('Физическое развитие'!#REF!=0,"не сформирован", "в стадии формирования")))</f>
        <v>#REF!</v>
      </c>
      <c r="AX26" s="82" t="e">
        <f>IF('Физическое развитие'!#REF!="","",IF('Физическое развитие'!#REF!=2,"сформирован",IF('Физическое развитие'!#REF!=0,"не сформирован", "в стадии формирования")))</f>
        <v>#REF!</v>
      </c>
      <c r="AY26" s="214" t="str">
        <f>IF('Социально-коммуникативное разви'!G28="","",IF('Социально-коммуникативное разви'!H28="","",IF('Социально-коммуникативное разви'!I28="","",IF('Социально-коммуникативное разви'!J28="","",IF('Социально-коммуникативное разви'!K28="","",IF('Социально-коммуникативное разви'!L28="","",IF('Социально-коммуникативное разви'!#REF!="","",IF('Социально-коммуникативное разви'!X28="","",IF('Социально-коммуникативное разви'!#REF!="","",IF('Познавательное развитие'!#REF!="","",IF('Познавательное развитие'!V28="","",IF('Художественно-эстетическое разв'!Z28="","",IF('Художественно-эстетическое разв'!AE28="","",IF('Физическое развитие'!#REF!="","",IF('Физическое развитие'!#REF!="","",('Социально-коммуникативное разви'!G28+'Социально-коммуникативное разви'!H28+'Социально-коммуникативное разви'!I28+'Социально-коммуникативное разви'!J28+'Социально-коммуникативное разви'!K28+'Социально-коммуникативное разви'!L28+'Социально-коммуникативное разви'!#REF!+'Социально-коммуникативное разви'!X28+'Социально-коммуникативное разви'!#REF!+'Познавательное развитие'!#REF!+'Познавательное развитие'!V28+'Художественно-эстетическое разв'!Z28+'Художественно-эстетическое разв'!AE28+'Физическое развитие'!#REF!+'Физическое развитие'!#REF!)/15)))))))))))))))</f>
        <v/>
      </c>
      <c r="AZ26" s="82" t="str">
        <f>'Целевые ориентиры'!AM27</f>
        <v/>
      </c>
      <c r="BA26" s="82" t="str">
        <f>IF('Социально-коммуникативное разви'!U28="","",IF('Социально-коммуникативное разви'!U28=2,"сформирован",IF('Социально-коммуникативное разви'!U28=0,"не сформирован", "в стадии формирования")))</f>
        <v/>
      </c>
      <c r="BB26" s="82" t="str">
        <f>IF('Социально-коммуникативное разви'!V28="","",IF('Социально-коммуникативное разви'!V28=2,"сформирован",IF('Социально-коммуникативное разви'!V28=0,"не сформирован", "в стадии формирования")))</f>
        <v/>
      </c>
      <c r="BC26" s="82" t="str">
        <f>IF('Социально-коммуникативное разви'!W28="","",IF('Социально-коммуникативное разви'!W28=2,"сформирован",IF('Социально-коммуникативное разви'!W28=0,"не сформирован", "в стадии формирования")))</f>
        <v/>
      </c>
      <c r="BD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6" s="82" t="str">
        <f>IF('Художественно-эстетическое разв'!AC28="","",IF('Художественно-эстетическое разв'!AC28=2,"сформирован",IF('Художественно-эстетическое разв'!AC28=0,"не сформирован", "в стадии формирования")))</f>
        <v/>
      </c>
      <c r="BG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6" s="82" t="str">
        <f>IF('Художественно-эстетическое разв'!AD28="","",IF('Художественно-эстетическое разв'!AD28=2,"сформирован",IF('Художественно-эстетическое разв'!AD28=0,"не сформирован", "в стадии формирования")))</f>
        <v/>
      </c>
      <c r="BI26" s="214" t="str">
        <f>IF('Социально-коммуникативное разви'!U28="","",IF('Социально-коммуникативное разви'!V28="","",IF('Социально-коммуникативное разви'!W28="","",IF('Художественно-эстетическое разв'!#REF!="","",IF('Художественно-эстетическое разв'!#REF!="","",IF('Художественно-эстетическое разв'!AC28="","",IF('Художественно-эстетическое разв'!#REF!="","",IF('Художественно-эстетическое разв'!AD28="","",('Социально-коммуникативное разви'!U28+'Социально-коммуникативное разви'!V28+'Социально-коммуникативное разви'!W28+'Художественно-эстетическое разв'!#REF!+'Художественно-эстетическое разв'!#REF!+'Художественно-эстетическое разв'!AC28+'Художественно-эстетическое разв'!#REF!+'Художественно-эстетическое разв'!AD28)/8))))))))</f>
        <v/>
      </c>
      <c r="BJ26" s="82" t="str">
        <f>'Целевые ориентиры'!AT27</f>
        <v/>
      </c>
      <c r="BK26" s="82" t="e">
        <f>IF('Речевое развитие'!#REF!="","",IF('Речевое развитие'!#REF!=2,"сформирован",IF('Речевое развитие'!#REF!=0,"не сформирован", "в стадии формирования")))</f>
        <v>#REF!</v>
      </c>
      <c r="BL26" s="82" t="e">
        <f>IF('Речевое развитие'!#REF!="","",IF('Речевое развитие'!#REF!=2,"сформирован",IF('Речевое развитие'!#REF!=0,"не сформирован", "в стадии формирования")))</f>
        <v>#REF!</v>
      </c>
      <c r="BM26" s="82" t="str">
        <f>IF('Речевое развитие'!E27="","",IF('Речевое развитие'!E27=2,"сформирован",IF('Речевое развитие'!E27=0,"не сформирован", "в стадии формирования")))</f>
        <v/>
      </c>
      <c r="BN26" s="82" t="str">
        <f>IF('Речевое развитие'!F27="","",IF('Речевое развитие'!F27=2,"сформирован",IF('Речевое развитие'!F27=0,"не сформирован", "в стадии формирования")))</f>
        <v/>
      </c>
      <c r="BO26" s="82" t="str">
        <f>IF('Речевое развитие'!G27="","",IF('Речевое развитие'!G27=2,"сформирован",IF('Речевое развитие'!G27=0,"не сформирован", "в стадии формирования")))</f>
        <v/>
      </c>
      <c r="BP26" s="82" t="str">
        <f>IF('Речевое развитие'!H27="","",IF('Речевое развитие'!H27=2,"сформирован",IF('Речевое развитие'!H27=0,"не сформирован", "в стадии формирования")))</f>
        <v/>
      </c>
      <c r="BQ26" s="82" t="e">
        <f>IF('Речевое развитие'!#REF!="","",IF('Речевое развитие'!#REF!=2,"сформирован",IF('Речевое развитие'!#REF!=0,"не сформирован", "в стадии формирования")))</f>
        <v>#REF!</v>
      </c>
      <c r="BR26" s="82" t="str">
        <f>IF('Речевое развитие'!I27="","",IF('Речевое развитие'!I27=2,"сформирован",IF('Речевое развитие'!I27=0,"не сформирован", "в стадии формирования")))</f>
        <v/>
      </c>
      <c r="BS26" s="82" t="str">
        <f>IF('Речевое развитие'!J27="","",IF('Речевое развитие'!J27=2,"сформирован",IF('Речевое развитие'!J27=0,"не сформирован", "в стадии формирования")))</f>
        <v/>
      </c>
      <c r="BT26" s="82" t="str">
        <f>IF('Речевое развитие'!K27="","",IF('Речевое развитие'!K27=2,"сформирован",IF('Речевое развитие'!K27=0,"не сформирован", "в стадии формирования")))</f>
        <v/>
      </c>
      <c r="BU26" s="82" t="str">
        <f>IF('Речевое развитие'!L27="","",IF('Речевое развитие'!L27=2,"сформирован",IF('Речевое развитие'!L27=0,"не сформирован", "в стадии формирования")))</f>
        <v/>
      </c>
      <c r="BV26" s="82" t="str">
        <f>IF('Речевое развитие'!M27="","",IF('Речевое развитие'!M27=2,"сформирован",IF('Речевое развитие'!M27=0,"не сформирован", "в стадии формирования")))</f>
        <v/>
      </c>
      <c r="BW26" s="82" t="str">
        <f>IF('Речевое развитие'!N27="","",IF('Речевое развитие'!N27=2,"сформирован",IF('Речевое развитие'!N27=0,"не сформирован", "в стадии формирования")))</f>
        <v/>
      </c>
      <c r="BX26" s="82" t="e">
        <f>IF('Речевое развитие'!#REF!="","",IF('Речевое развитие'!#REF!="","",IF('Речевое развитие'!E27="","",IF('Речевое развитие'!F27="","",IF('Речевое развитие'!G27="","",IF('Речевое развитие'!H27="","",IF('Речевое развитие'!#REF!="","",IF('Речевое развитие'!I27="","",IF('Речевое развитие'!J27="","",IF('Речевое развитие'!K27="","",IF('Речевое развитие'!L27="","",IF('Речевое развитие'!M27="","",IF('Речевое развитие'!N27="","",('Речевое развитие'!#REF!+'Речевое развитие'!#REF!+'Речевое развитие'!E27+'Речевое развитие'!F27+'Речевое развитие'!G27+'Речевое развитие'!H27+'Речевое развитие'!#REF!+'Речевое развитие'!I27+'Речевое развитие'!J27+'Речевое развитие'!K27+'Речевое развитие'!L27+'Речевое развитие'!M27+'Речевое развитие'!N27)/13)))))))))))))</f>
        <v>#REF!</v>
      </c>
      <c r="BY26" s="82" t="str">
        <f>'Целевые ориентиры'!BG27</f>
        <v/>
      </c>
      <c r="BZ26" s="82" t="str">
        <f>IF('Художественно-эстетическое разв'!Y28="","",IF('Художественно-эстетическое разв'!Y28=2,"сформирован",IF('Художественно-эстетическое разв'!Y28=0,"не сформирован", "в стадии формирования")))</f>
        <v/>
      </c>
      <c r="CA26" s="82" t="e">
        <f>IF('Физическое развитие'!#REF!="","",IF('Физическое развитие'!#REF!=2,"сформирован",IF('Физическое развитие'!#REF!=0,"не сформирован", "в стадии формирования")))</f>
        <v>#REF!</v>
      </c>
      <c r="CB26" s="82" t="e">
        <f>IF('Физическое развитие'!#REF!="","",IF('Физическое развитие'!#REF!=2,"сформирован",IF('Физическое развитие'!#REF!=0,"не сформирован", "в стадии формирования")))</f>
        <v>#REF!</v>
      </c>
      <c r="CC26" s="82" t="str">
        <f>IF('Физическое развитие'!D27="","",IF('Физическое развитие'!D27=2,"сформирован",IF('Физическое развитие'!D27=0,"не сформирован", "в стадии формирования")))</f>
        <v/>
      </c>
      <c r="CD26" s="82" t="str">
        <f>IF('Физическое развитие'!E27="","",IF('Физическое развитие'!E27=2,"сформирован",IF('Физическое развитие'!E27=0,"не сформирован", "в стадии формирования")))</f>
        <v/>
      </c>
      <c r="CE26" s="82" t="str">
        <f>IF('Физическое развитие'!F27="","",IF('Физическое развитие'!F27=2,"сформирован",IF('Физическое развитие'!F27=0,"не сформирован", "в стадии формирования")))</f>
        <v/>
      </c>
      <c r="CF26" s="82" t="str">
        <f>IF('Физическое развитие'!H27="","",IF('Физическое развитие'!H27=2,"сформирован",IF('Физическое развитие'!H27=0,"не сформирован", "в стадии формирования")))</f>
        <v/>
      </c>
      <c r="CG26" s="82" t="str">
        <f>IF('Физическое развитие'!I27="","",IF('Физическое развитие'!I27=2,"сформирован",IF('Физическое развитие'!I27=0,"не сформирован", "в стадии формирования")))</f>
        <v/>
      </c>
      <c r="CH26" s="82" t="str">
        <f>IF('Физическое развитие'!J27="","",IF('Физическое развитие'!J27=2,"сформирован",IF('Физическое развитие'!J27=0,"не сформирован", "в стадии формирования")))</f>
        <v/>
      </c>
      <c r="CI26" s="82" t="str">
        <f>IF('Физическое развитие'!L27="","",IF('Физическое развитие'!L27=2,"сформирован",IF('Физическое развитие'!L27=0,"не сформирован", "в стадии формирования")))</f>
        <v/>
      </c>
      <c r="CJ26" s="82" t="str">
        <f>IF('Физическое развитие'!M27="","",IF('Физическое развитие'!M27=2,"сформирован",IF('Физическое развитие'!M27=0,"не сформирован", "в стадии формирования")))</f>
        <v/>
      </c>
      <c r="CK26" s="82" t="e">
        <f>IF('Физическое развитие'!#REF!="","",IF('Физическое развитие'!#REF!=2,"сформирован",IF('Физическое развитие'!#REF!=0,"не сформирован", "в стадии формирования")))</f>
        <v>#REF!</v>
      </c>
      <c r="CL26" s="82" t="e">
        <f>IF('Физическое развитие'!#REF!="","",IF('Физическое развитие'!#REF!=2,"сформирован",IF('Физическое развитие'!#REF!=0,"не сформирован", "в стадии формирования")))</f>
        <v>#REF!</v>
      </c>
      <c r="CM26" s="82" t="e">
        <f>IF('Физическое развитие'!#REF!="","",IF('Физическое развитие'!#REF!=2,"сформирован",IF('Физическое развитие'!#REF!=0,"не сформирован", "в стадии формирования")))</f>
        <v>#REF!</v>
      </c>
      <c r="CN26" s="82" t="str">
        <f>IF('Физическое развитие'!N27="","",IF('Физическое развитие'!N27=2,"сформирован",IF('Физическое развитие'!N27=0,"не сформирован", "в стадии формирования")))</f>
        <v/>
      </c>
      <c r="CO26" s="82" t="str">
        <f>IF('Физическое развитие'!O27="","",IF('Физическое развитие'!O27=2,"сформирован",IF('Физическое развитие'!O27=0,"не сформирован", "в стадии формирования")))</f>
        <v/>
      </c>
      <c r="CP26" s="82" t="str">
        <f>IF('Физическое развитие'!P27="","",IF('Физическое развитие'!P27=2,"сформирован",IF('Физическое развитие'!P27=0,"не сформирован", "в стадии формирования")))</f>
        <v/>
      </c>
      <c r="CQ26" s="82" t="str">
        <f>IF('Физическое развитие'!Q27="","",IF('Физическое развитие'!Q27=2,"сформирован",IF('Физическое развитие'!Q27=0,"не сформирован", "в стадии формирования")))</f>
        <v/>
      </c>
      <c r="CR26" s="214" t="str">
        <f>IF('Художественно-эстетическое разв'!Y28="","",IF('Физическое развитие'!#REF!="","",IF('Физическое развитие'!#REF!="","",IF('Физическое развитие'!D27="","",IF('Физическое развитие'!E27="","",IF('Физическое развитие'!F27="","",IF('Физическое развитие'!H27="","",IF('Физическое развитие'!I27="","",IF('Физическое развитие'!J27="","",IF('Физическое развитие'!L27="","",IF('Физическое развитие'!M27="","",IF('Физическое развитие'!#REF!="","",IF('Физическое развитие'!#REF!="","",IF('Физическое развитие'!#REF!="","",IF('Физическое развитие'!N27="","",IF('Физическое развитие'!O27="","",IF('Физическое развитие'!P27="","",IF('Физическое развитие'!Q27="","",('Художественно-эстетическое разв'!Y28+'Физическое развитие'!#REF!+'Физическое развитие'!#REF!+'Физическое развитие'!D27+'Физическое развитие'!E27+'Физическое развитие'!F27+'Физическое развитие'!H27+'Физическое развитие'!I27+'Физическое развитие'!J27+'Физическое развитие'!L27+'Физическое развитие'!M27+'Физическое развитие'!#REF!+'Физическое развитие'!#REF!+'Физическое развитие'!#REF!+'Физическое развитие'!N27+'Физическое развитие'!O27+'Физическое развитие'!P27+'Физическое развитие'!Q27)/18))))))))))))))))))</f>
        <v/>
      </c>
      <c r="CS26" s="82" t="str">
        <f>'Целевые ориентиры'!BW27</f>
        <v/>
      </c>
      <c r="CT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6" s="82" t="str">
        <f>IF('Социально-коммуникативное разви'!M28="","",IF('Социально-коммуникативное разви'!M28=2,"сформирован",IF('Социально-коммуникативное разви'!M28=0,"не сформирован", "в стадии формирования")))</f>
        <v/>
      </c>
      <c r="CV26" s="82" t="str">
        <f>IF('Социально-коммуникативное разви'!N28="","",IF('Социально-коммуникативное разви'!N28=2,"сформирован",IF('Социально-коммуникативное разви'!N28=0,"не сформирован", "в стадии формирования")))</f>
        <v/>
      </c>
      <c r="CW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6" s="82" t="str">
        <f>IF('Социально-коммуникативное разви'!AI28="","",IF('Социально-коммуникативное разви'!AI28=2,"сформирован",IF('Социально-коммуникативное разви'!AI28=0,"не сформирован", "в стадии формирования")))</f>
        <v/>
      </c>
      <c r="CY26" s="82" t="str">
        <f>IF('Социально-коммуникативное разви'!AN28="","",IF('Социально-коммуникативное разви'!AN28=2,"сформирован",IF('Социально-коммуникативное разви'!AN28=0,"не сформирован", "в стадии формирования")))</f>
        <v/>
      </c>
      <c r="CZ26" s="82" t="str">
        <f>IF('Социально-коммуникативное разви'!AO28="","",IF('Социально-коммуникативное разви'!AO28=2,"сформирован",IF('Социально-коммуникативное разви'!AO28=0,"не сформирован", "в стадии формирования")))</f>
        <v/>
      </c>
      <c r="DA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6" s="82" t="str">
        <f>IF('Социально-коммуникативное разви'!AP28="","",IF('Социально-коммуникативное разви'!AP28=2,"сформирован",IF('Социально-коммуникативное разви'!AP28=0,"не сформирован", "в стадии формирования")))</f>
        <v/>
      </c>
      <c r="DC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6" s="82" t="str">
        <f>IF('Социально-коммуникативное разви'!AQ28="","",IF('Социально-коммуникативное разви'!AQ28=2,"сформирован",IF('Социально-коммуникативное разви'!AQ28=0,"не сформирован", "в стадии формирования")))</f>
        <v/>
      </c>
      <c r="DE26" s="82" t="str">
        <f>IF('Социально-коммуникативное разви'!AR28="","",IF('Социально-коммуникативное разви'!AR28=2,"сформирован",IF('Социально-коммуникативное разви'!AR28=0,"не сформирован", "в стадии формирования")))</f>
        <v/>
      </c>
      <c r="DF26" s="82" t="str">
        <f>IF('Социально-коммуникативное разви'!AS28="","",IF('Социально-коммуникативное разви'!AS28=2,"сформирован",IF('Социально-коммуникативное разви'!AS28=0,"не сформирован", "в стадии формирования")))</f>
        <v/>
      </c>
      <c r="DG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6" s="82" t="str">
        <f>IF('Социально-коммуникативное разви'!AT28="","",IF('Социально-коммуникативное разви'!AT28=2,"сформирован",IF('Социально-коммуникативное разви'!AT28=0,"не сформирован", "в стадии формирования")))</f>
        <v/>
      </c>
      <c r="DI26" s="82" t="str">
        <f>IF('Социально-коммуникативное разви'!AV28="","",IF('Социально-коммуникативное разви'!AV28=2,"сформирован",IF('Социально-коммуникативное разви'!AV28=0,"не сформирован", "в стадии формирования")))</f>
        <v/>
      </c>
      <c r="DJ26" s="82" t="str">
        <f>IF('Социально-коммуникативное разви'!AW28="","",IF('Социально-коммуникативное разви'!AW28=2,"сформирован",IF('Социально-коммуникативное разви'!AW28=0,"не сформирован", "в стадии формирования")))</f>
        <v/>
      </c>
      <c r="DK26" s="82" t="str">
        <f>IF('Социально-коммуникативное разви'!AX28="","",IF('Социально-коммуникативное разви'!AX28=2,"сформирован",IF('Социально-коммуникативное разви'!AX28=0,"не сформирован", "в стадии формирования")))</f>
        <v/>
      </c>
      <c r="DL26" s="82" t="str">
        <f>IF('Социально-коммуникативное разви'!AY28="","",IF('Социально-коммуникативное разви'!AY28=2,"сформирован",IF('Социально-коммуникативное разви'!AY28=0,"не сформирован", "в стадии формирования")))</f>
        <v/>
      </c>
      <c r="DM26" s="82" t="str">
        <f>IF('Физическое развитие'!K27="","",IF('Физическое развитие'!K27=2,"сформирован",IF('Физическое развитие'!K27=0,"не сформирован", "в стадии формирования")))</f>
        <v/>
      </c>
      <c r="DN26" s="82" t="e">
        <f>IF('Физическое развитие'!#REF!="","",IF('Физическое развитие'!#REF!=2,"сформирован",IF('Физическое развитие'!#REF!=0,"не сформирован", "в стадии формирования")))</f>
        <v>#REF!</v>
      </c>
      <c r="DO26" s="214" t="e">
        <f>IF('Социально-коммуникативное разви'!#REF!="","",IF('Социально-коммуникативное разви'!M28="","",IF('Социально-коммуникативное разви'!N28="","",IF('Социально-коммуникативное разви'!#REF!="","",IF('Социально-коммуникативное разви'!AI28="","",IF('Социально-коммуникативное разви'!AN28="","",IF('Социально-коммуникативное разви'!AO28="","",IF('Социально-коммуникативное разви'!#REF!="","",IF('Социально-коммуникативное разви'!AP28="","",IF('Социально-коммуникативное разви'!#REF!="","",IF('Социально-коммуникативное разви'!AQ28="","",IF('Социально-коммуникативное разви'!AR28="","",IF('Социально-коммуникативное разви'!AS28="","",IF('Социально-коммуникативное разви'!#REF!="","",IF('Социально-коммуникативное разви'!AT28="","",IF('Социально-коммуникативное разви'!AV28="","",IF('Социально-коммуникативное разви'!AW28="","",IF('Социально-коммуникативное разви'!AX28="","",IF('Социально-коммуникативное разви'!AY28="","",IF('Физическое развитие'!K27="","",IF('Физическое развитие'!#REF!="","",('Социально-коммуникативное разви'!#REF!+'Социально-коммуникативное разви'!M28+'Социально-коммуникативное разви'!N28+'Социально-коммуникативное разви'!#REF!+'Социально-коммуникативное разви'!AI28+'Социально-коммуникативное разви'!AN28+'Социально-коммуникативное разви'!AO28+'Социально-коммуникативное разви'!#REF!+'Социально-коммуникативное разви'!AP28+'Социально-коммуникативное разви'!#REF!+'Социально-коммуникативное разви'!AQ28+'Социально-коммуникативное разви'!AR28+'Социально-коммуникативное разви'!AS28+'Социально-коммуникативное разви'!#REF!+'Социально-коммуникативное разви'!AT28+'Социально-коммуникативное разви'!AV28+'Социально-коммуникативное разви'!AW28+'Социально-коммуникативное разви'!AX28+'Социально-коммуникативное разви'!AY28+'Физическое развитие'!K27+'Физическое развитие'!#REF!)/21)))))))))))))))))))))</f>
        <v>#REF!</v>
      </c>
      <c r="DP26" s="82" t="str">
        <f>'Целевые ориентиры'!CN27</f>
        <v/>
      </c>
      <c r="DQ26" s="82" t="str">
        <f>IF('Социально-коммуникативное разви'!D28="","",IF('Социально-коммуникативное разви'!D28=2,"сформирован",IF('Социально-коммуникативное разви'!D28=0,"не сформирован", "в стадии формирования")))</f>
        <v/>
      </c>
      <c r="DR26" s="82" t="str">
        <f>IF('Социально-коммуникативное разви'!E28="","",IF('Социально-коммуникативное разви'!E28=2,"сформирован",IF('Социально-коммуникативное разви'!E28=0,"не сформирован", "в стадии формирования")))</f>
        <v/>
      </c>
      <c r="DS26" s="82" t="str">
        <f>IF('Социально-коммуникативное разви'!F28="","",IF('Социально-коммуникативное разви'!F28=2,"сформирован",IF('Социально-коммуникативное разви'!F28=0,"не сформирован", "в стадии формирования")))</f>
        <v/>
      </c>
      <c r="DT26" s="82" t="str">
        <f>IF('Социально-коммуникативное разви'!G28="","",IF('Социально-коммуникативное разви'!G28=2,"сформирован",IF('Социально-коммуникативное разви'!G28=0,"не сформирован", "в стадии формирования")))</f>
        <v/>
      </c>
      <c r="DU26" s="82" t="str">
        <f>IF('Социально-коммуникативное разви'!Q28="","",IF('Социально-коммуникативное разви'!Q28=2,"сформирован",IF('Социально-коммуникативное разви'!Q28=0,"не сформирован", "в стадии формирования")))</f>
        <v/>
      </c>
      <c r="DV26" s="82" t="str">
        <f>IF('Социально-коммуникативное разви'!R28="","",IF('Социально-коммуникативное разви'!R28=2,"сформирован",IF('Социально-коммуникативное разви'!R28=0,"не сформирован", "в стадии формирования")))</f>
        <v/>
      </c>
      <c r="DW26" s="82" t="str">
        <f>IF('Социально-коммуникативное разви'!S28="","",IF('Социально-коммуникативное разви'!S28=2,"сформирован",IF('Социально-коммуникативное разви'!S28=0,"не сформирован", "в стадии формирования")))</f>
        <v/>
      </c>
      <c r="DX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6" s="82" t="str">
        <f>IF('Социально-коммуникативное разви'!T28="","",IF('Социально-коммуникативное разви'!T28=2,"сформирован",IF('Социально-коммуникативное разви'!T28=0,"не сформирован", "в стадии формирования")))</f>
        <v/>
      </c>
      <c r="EB26" s="82" t="str">
        <f>IF('Социально-коммуникативное разви'!Y28="","",IF('Социально-коммуникативное разви'!Y28=2,"сформирован",IF('Социально-коммуникативное разви'!Y28=0,"не сформирован", "в стадии формирования")))</f>
        <v/>
      </c>
      <c r="EC26" s="82" t="str">
        <f>IF('Социально-коммуникативное разви'!Z28="","",IF('Социально-коммуникативное разви'!Z28=2,"сформирован",IF('Социально-коммуникативное разви'!Z28=0,"не сформирован", "в стадии формирования")))</f>
        <v/>
      </c>
      <c r="ED26" s="82" t="str">
        <f>IF('Социально-коммуникативное разви'!AU28="","",IF('Социально-коммуникативное разви'!AU28=2,"сформирован",IF('Социально-коммуникативное разви'!AU28=0,"не сформирован", "в стадии формирования")))</f>
        <v/>
      </c>
      <c r="EE26"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6" s="82" t="str">
        <f>IF('Социально-коммуникативное разви'!AZ28="","",IF('Социально-коммуникативное разви'!AZ28=2,"сформирован",IF('Социально-коммуникативное разви'!AZ28=0,"не сформирован", "в стадии формирования")))</f>
        <v/>
      </c>
      <c r="EG26" s="82" t="str">
        <f>IF('Социально-коммуникативное разви'!BA28="","",IF('Социально-коммуникативное разви'!BA28=2,"сформирован",IF('Социально-коммуникативное разви'!BA28=0,"не сформирован", "в стадии формирования")))</f>
        <v/>
      </c>
      <c r="EH26" s="82" t="str">
        <f>IF('Социально-коммуникативное разви'!BB28="","",IF('Социально-коммуникативное разви'!BB28=2,"сформирован",IF('Социально-коммуникативное разви'!BB28=0,"не сформирован", "в стадии формирования")))</f>
        <v/>
      </c>
      <c r="EI26" s="82" t="str">
        <f>IF('Познавательное развитие'!G28="","",IF('Познавательное развитие'!G28=2,"сформирован",IF('Познавательное развитие'!G28=0,"не сформирован", "в стадии формирования")))</f>
        <v/>
      </c>
      <c r="EJ26" s="82" t="e">
        <f>IF('Познавательное развитие'!#REF!="","",IF('Познавательное развитие'!#REF!=2,"сформирован",IF('Познавательное развитие'!#REF!=0,"не сформирован", "в стадии формирования")))</f>
        <v>#REF!</v>
      </c>
      <c r="EK26" s="82" t="str">
        <f>IF('Познавательное развитие'!H28="","",IF('Познавательное развитие'!H28=2,"сформирован",IF('Познавательное развитие'!H28=0,"не сформирован", "в стадии формирования")))</f>
        <v/>
      </c>
      <c r="EL26" s="82" t="e">
        <f>IF('Познавательное развитие'!#REF!="","",IF('Познавательное развитие'!#REF!=2,"сформирован",IF('Познавательное развитие'!#REF!=0,"не сформирован", "в стадии формирования")))</f>
        <v>#REF!</v>
      </c>
      <c r="EM26" s="82" t="str">
        <f>IF('Познавательное развитие'!T28="","",IF('Познавательное развитие'!T28=2,"сформирован",IF('Познавательное развитие'!T28=0,"не сформирован", "в стадии формирования")))</f>
        <v/>
      </c>
      <c r="EN26" s="82" t="e">
        <f>IF('Познавательное развитие'!#REF!="","",IF('Познавательное развитие'!#REF!=2,"сформирован",IF('Познавательное развитие'!#REF!=0,"не сформирован", "в стадии формирования")))</f>
        <v>#REF!</v>
      </c>
      <c r="EO26" s="82" t="str">
        <f>IF('Познавательное развитие'!U28="","",IF('Познавательное развитие'!U28=2,"сформирован",IF('Познавательное развитие'!U28=0,"не сформирован", "в стадии формирования")))</f>
        <v/>
      </c>
      <c r="EP26" s="82" t="str">
        <f>IF('Познавательное развитие'!W28="","",IF('Познавательное развитие'!W28=2,"сформирован",IF('Познавательное развитие'!W28=0,"не сформирован", "в стадии формирования")))</f>
        <v/>
      </c>
      <c r="EQ26" s="82" t="str">
        <f>IF('Познавательное развитие'!X28="","",IF('Познавательное развитие'!X28=2,"сформирован",IF('Познавательное развитие'!X28=0,"не сформирован", "в стадии формирования")))</f>
        <v/>
      </c>
      <c r="ER26" s="82" t="str">
        <f>IF('Познавательное развитие'!AB28="","",IF('Познавательное развитие'!AB28=2,"сформирован",IF('Познавательное развитие'!AB28=0,"не сформирован", "в стадии формирования")))</f>
        <v/>
      </c>
      <c r="ES26" s="82" t="str">
        <f>IF('Познавательное развитие'!AC28="","",IF('Познавательное развитие'!AC28=2,"сформирован",IF('Познавательное развитие'!AC28=0,"не сформирован", "в стадии формирования")))</f>
        <v/>
      </c>
      <c r="ET26" s="82" t="str">
        <f>IF('Познавательное развитие'!AD28="","",IF('Познавательное развитие'!AD28=2,"сформирован",IF('Познавательное развитие'!AD28=0,"не сформирован", "в стадии формирования")))</f>
        <v/>
      </c>
      <c r="EU26" s="82" t="str">
        <f>IF('Познавательное развитие'!AE28="","",IF('Познавательное развитие'!AE28=2,"сформирован",IF('Познавательное развитие'!AE28=0,"не сформирован", "в стадии формирования")))</f>
        <v/>
      </c>
      <c r="EV26" s="82" t="str">
        <f>IF('Познавательное развитие'!AF28="","",IF('Познавательное развитие'!AF28=2,"сформирован",IF('Познавательное развитие'!AF28=0,"не сформирован", "в стадии формирования")))</f>
        <v/>
      </c>
      <c r="EW26" s="82" t="e">
        <f>IF('Познавательное развитие'!#REF!="","",IF('Познавательное развитие'!#REF!=2,"сформирован",IF('Познавательное развитие'!#REF!=0,"не сформирован", "в стадии формирования")))</f>
        <v>#REF!</v>
      </c>
      <c r="EX26" s="82" t="str">
        <f>IF('Познавательное развитие'!AG28="","",IF('Познавательное развитие'!AG28=2,"сформирован",IF('Познавательное развитие'!AG28=0,"не сформирован", "в стадии формирования")))</f>
        <v/>
      </c>
      <c r="EY26" s="82" t="str">
        <f>IF('Познавательное развитие'!AH28="","",IF('Познавательное развитие'!AH28=2,"сформирован",IF('Познавательное развитие'!AH28=0,"не сформирован", "в стадии формирования")))</f>
        <v/>
      </c>
      <c r="EZ26" s="82" t="e">
        <f>IF('Познавательное развитие'!#REF!="","",IF('Познавательное развитие'!#REF!=2,"сформирован",IF('Познавательное развитие'!#REF!=0,"не сформирован", "в стадии формирования")))</f>
        <v>#REF!</v>
      </c>
      <c r="FA26" s="82" t="str">
        <f>IF('Познавательное развитие'!AI28="","",IF('Познавательное развитие'!AI28=2,"сформирован",IF('Познавательное развитие'!AI28=0,"не сформирован", "в стадии формирования")))</f>
        <v/>
      </c>
      <c r="FB26" s="82" t="str">
        <f>IF('Познавательное развитие'!AJ28="","",IF('Познавательное развитие'!AJ28=2,"сформирован",IF('Познавательное развитие'!AJ28=0,"не сформирован", "в стадии формирования")))</f>
        <v/>
      </c>
      <c r="FC26" s="82" t="str">
        <f>IF('Познавательное развитие'!AK28="","",IF('Познавательное развитие'!AK28=2,"сформирован",IF('Познавательное развитие'!AK28=0,"не сформирован", "в стадии формирования")))</f>
        <v/>
      </c>
      <c r="FD26" s="82" t="str">
        <f>IF('Познавательное развитие'!AL28="","",IF('Познавательное развитие'!AL28=2,"сформирован",IF('Познавательное развитие'!AL28=0,"не сформирован", "в стадии формирования")))</f>
        <v/>
      </c>
      <c r="FE26" s="82" t="str">
        <f>IF('Речевое развитие'!Q27="","",IF('Речевое развитие'!Q27=2,"сформирован",IF('Речевое развитие'!Q27=0,"не сформирован", "в стадии формирования")))</f>
        <v/>
      </c>
      <c r="FF26" s="82" t="str">
        <f>IF('Речевое развитие'!R27="","",IF('Речевое развитие'!R27=2,"сформирован",IF('Речевое развитие'!R27=0,"не сформирован", "в стадии формирования")))</f>
        <v/>
      </c>
      <c r="FG26" s="82" t="str">
        <f>IF('Речевое развитие'!S27="","",IF('Речевое развитие'!S27=2,"сформирован",IF('Речевое развитие'!S27=0,"не сформирован", "в стадии формирования")))</f>
        <v/>
      </c>
      <c r="FH26" s="82" t="str">
        <f>IF('Речевое развитие'!T27="","",IF('Речевое развитие'!T27=2,"сформирован",IF('Речевое развитие'!T27=0,"не сформирован", "в стадии формирования")))</f>
        <v/>
      </c>
      <c r="FI26" s="82" t="str">
        <f>IF('Речевое развитие'!U27="","",IF('Речевое развитие'!U27=2,"сформирован",IF('Речевое развитие'!U27=0,"не сформирован", "в стадии формирования")))</f>
        <v/>
      </c>
      <c r="FJ26" s="82" t="e">
        <f>IF('Речевое развитие'!#REF!="","",IF('Речевое развитие'!#REF!=2,"сформирован",IF('Речевое развитие'!#REF!=0,"не сформирован", "в стадии формирования")))</f>
        <v>#REF!</v>
      </c>
      <c r="FK26" s="82" t="str">
        <f>IF('Художественно-эстетическое разв'!S28="","",IF('Художественно-эстетическое разв'!S28=2,"сформирован",IF('Художественно-эстетическое разв'!S28=0,"не сформирован", "в стадии формирования")))</f>
        <v/>
      </c>
      <c r="FL26" s="82" t="str">
        <f>IF('Художественно-эстетическое разв'!T28="","",IF('Художественно-эстетическое разв'!T28=2,"сформирован",IF('Художественно-эстетическое разв'!T28=0,"не сформирован", "в стадии формирования")))</f>
        <v/>
      </c>
      <c r="FM26"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6" s="82" t="str">
        <f>IF('Физическое развитие'!T27="","",IF('Физическое развитие'!T27=2,"сформирован",IF('Физическое развитие'!T27=0,"не сформирован", "в стадии формирования")))</f>
        <v/>
      </c>
      <c r="FO26" s="82" t="str">
        <f>IF('Физическое развитие'!U27="","",IF('Физическое развитие'!U27=2,"сформирован",IF('Физическое развитие'!U27=0,"не сформирован", "в стадии формирования")))</f>
        <v/>
      </c>
      <c r="FP26" s="82" t="str">
        <f>IF('Физическое развитие'!V27="","",IF('Физическое развитие'!V27=2,"сформирован",IF('Физическое развитие'!V27=0,"не сформирован", "в стадии формирования")))</f>
        <v/>
      </c>
      <c r="FQ26" s="82" t="e">
        <f>IF('Физическое развитие'!#REF!="","",IF('Физическое развитие'!#REF!=2,"сформирован",IF('Физическое развитие'!#REF!=0,"не сформирован", "в стадии формирования")))</f>
        <v>#REF!</v>
      </c>
      <c r="FR26" s="214" t="str">
        <f>IF('Социально-коммуникативное разви'!D28="","",IF('Социально-коммуникативное разви'!E28="","",IF('Социально-коммуникативное разви'!F28="","",IF('Социально-коммуникативное разви'!G28="","",IF('Социально-коммуникативное разви'!Q28="","",IF('Социально-коммуникативное разви'!R28="","",IF('Социально-коммуникативное разви'!S28="","",IF('Социально-коммуникативное разви'!#REF!="","",IF('Социально-коммуникативное разви'!#REF!="","",IF('Социально-коммуникативное разви'!#REF!="","",IF('Социально-коммуникативное разви'!T28="","",IF('Социально-коммуникативное разви'!Y28="","",IF('Социально-коммуникативное разви'!Z28="","",IF('Социально-коммуникативное разви'!AU28="","",IF('Социально-коммуникативное разви'!#REF!="","",IF('Социально-коммуникативное разви'!AZ28="","",IF('Социально-коммуникативное разви'!BA28="","",IF('Социально-коммуникативное разви'!BB28="","",IF('Познавательное развитие'!G28="","",IF('Познавательное развитие'!#REF!="","",IF('Познавательное развитие'!H28="","",IF('Познавательное развитие'!#REF!="","",IF('Познавательное развитие'!T28="","",IF('Познавательное развитие'!#REF!="","",IF('Познавательное развитие'!U28="","",IF('Познавательное развитие'!W28="","",IF('Познавательное развитие'!X28="","",IF('Познавательное развитие'!AB28="","",IF('Познавательное развитие'!AC28="","",IF('Познавательное развитие'!AD28="","",IF('Познавательное развитие'!AE28="","",IF('Познавательное развитие'!AF28="","",IF('Познавательное развитие'!#REF!="","",IF('Познавательное развитие'!AG28="","",IF('Познавательное развитие'!AH28="","",IF('Познавательное развитие'!#REF!="","",IF('Познавательное развитие'!AI28="","",IF('Познавательное развитие'!AJ28="","",IF('Познавательное развитие'!AK28="","",IF('Познавательное развитие'!AL28="","",IF('Речевое развитие'!Q27="","",IF('Речевое развитие'!R27="","",IF('Речевое развитие'!S27="","",IF('Речевое развитие'!T27="","",IF('Речевое развитие'!U27="","",IF('Речевое развитие'!#REF!="","",IF('Художественно-эстетическое разв'!S28="","",IF('Художественно-эстетическое разв'!T28="","",IF('Художественно-эстетическое разв'!#REF!="","",IF('Физическое развитие'!T27="","",IF('Физическое развитие'!U27="","",IF('Физическое развитие'!V27="","",IF('Физическое развитие'!#REF!="","",('Социально-коммуникативное разви'!D28+'Социально-коммуникативное разви'!E28+'Социально-коммуникативное разви'!F28+'Социально-коммуникативное разви'!G28+'Социально-коммуникативное разви'!Q28+'Социально-коммуникативное разви'!R28+'Социально-коммуникативное разви'!S28+'Социально-коммуникативное разви'!#REF!+'Социально-коммуникативное разви'!#REF!+'Социально-коммуникативное разви'!#REF!+'Социально-коммуникативное разви'!T28+'Социально-коммуникативное разви'!Y28+'Социально-коммуникативное разви'!Z28+'Социально-коммуникативное разви'!AU28+'Социально-коммуникативное разви'!#REF!+'Социально-коммуникативное разви'!AZ28+'Социально-коммуникативное разви'!BA28+'Социально-коммуникативное разви'!BB28+'Познавательное развитие'!G28+'Познавательное развитие'!#REF!+'Познавательное развитие'!H28+'Познавательное развитие'!#REF!+'Познавательное развитие'!T28+'Познавательное развитие'!#REF!+'Познавательное развитие'!U28+'Познавательное развитие'!W28+'Познавательное развитие'!X28+'Познавательное развитие'!AB28+'Познавательное развитие'!AC28+'Познавательное развитие'!AD28+'Познавательное развитие'!AE28+'Познавательное развитие'!AF28+'Познавательное развитие'!#REF!+'Познавательное развитие'!AG28+'Познавательное развитие'!AH28+'Познавательное развитие'!#REF!+'Познавательное развитие'!AI28+'Познавательное развитие'!AJ28+'Познавательное развитие'!AK28+'Познавательное развитие'!AL28+'Речевое развитие'!Q27+'Речевое развитие'!R27+'Речевое развитие'!S27+'Речевое развитие'!T27+'Речевое развитие'!U27+'Речевое развитие'!#REF!+'Художественно-эстетическое разв'!S28+'Художественно-эстетическое разв'!T28+'Художественно-эстетическое разв'!#REF!+'Физическое развитие'!T27+'Физическое развитие'!U27+'Физическое развитие'!V27+'Физическое развитие'!#REF!)/53)))))))))))))))))))))))))))))))))))))))))))))))))))))</f>
        <v/>
      </c>
      <c r="FS26" s="82" t="str">
        <f>'Целевые ориентиры'!EC27</f>
        <v/>
      </c>
    </row>
    <row r="27" spans="1:175" x14ac:dyDescent="0.25">
      <c r="A27" s="82">
        <f>список!A26</f>
        <v>25</v>
      </c>
      <c r="B27" s="82" t="str">
        <f>IF(список!B26="","",список!B26)</f>
        <v/>
      </c>
      <c r="C27" s="82">
        <f>список!C26</f>
        <v>0</v>
      </c>
      <c r="D27" s="82" t="str">
        <f>IF('Социально-коммуникативное разви'!AA29="","",IF('Социально-коммуникативное разви'!AA29=2,"сформирован",IF('Социально-коммуникативное разви'!AA29=0,"не сформирован", "в стадии формирования")))</f>
        <v/>
      </c>
      <c r="E27" s="82" t="str">
        <f>IF('Социально-коммуникативное разви'!AF29="","",IF('Социально-коммуникативное разви'!AF29=2,"сформирован",IF('Социально-коммуникативное разви'!AF29=0,"не сформирован", "в стадии формирования")))</f>
        <v/>
      </c>
      <c r="F27" s="82" t="str">
        <f>IF('Социально-коммуникативное разви'!AG29="","",IF('Социально-коммуникативное разви'!AG29=2,"сформирован",IF('Социально-коммуникативное разви'!AG29=0,"не сформирован", "в стадии формирования")))</f>
        <v/>
      </c>
      <c r="G27" s="82" t="str">
        <f>IF('Социально-коммуникативное разви'!AH29="","",IF('Социально-коммуникативное разви'!AH29=2,"сформирован",IF('Социально-коммуникативное разви'!AH29=0,"не сформирован", "в стадии формирования")))</f>
        <v/>
      </c>
      <c r="H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7" s="82" t="str">
        <f>IF('Социально-коммуникативное разви'!AJ29="","",IF('Социально-коммуникативное разви'!AJ29=2,"сформирован",IF('Социально-коммуникативное разви'!AJ29=0,"не сформирован", "в стадии формирования")))</f>
        <v/>
      </c>
      <c r="K27" s="82" t="str">
        <f>IF('Социально-коммуникативное разви'!AK29="","",IF('Социально-коммуникативное разви'!AK29=2,"сформирован",IF('Социально-коммуникативное разви'!AK29=0,"не сформирован", "в стадии формирования")))</f>
        <v/>
      </c>
      <c r="L27" s="82" t="e">
        <f>IF('Познавательное развитие'!#REF!="","",IF('Познавательное развитие'!#REF!=2,"сформирован",IF('Познавательное развитие'!#REF!=0,"не сформирован", "в стадии формирования")))</f>
        <v>#REF!</v>
      </c>
      <c r="M27" s="82" t="str">
        <f>IF('Познавательное развитие'!D29="","",IF('Познавательное развитие'!D29=2,"сформирован",IF('Познавательное развитие'!D29=0,"не сформирован", "в стадии формирования")))</f>
        <v/>
      </c>
      <c r="N27" s="82" t="e">
        <f>IF('Познавательное развитие'!#REF!="","",IF('Познавательное развитие'!#REF!=2,"сформирован",IF('Познавательное развитие'!#REF!=0,"не сформирован", "в стадии формирования")))</f>
        <v>#REF!</v>
      </c>
      <c r="O27" s="82" t="str">
        <f>IF('Познавательное развитие'!I29="","",IF('Познавательное развитие'!I29=2,"сформирован",IF('Познавательное развитие'!I29=0,"не сформирован", "в стадии формирования")))</f>
        <v/>
      </c>
      <c r="P27" s="82" t="str">
        <f>IF('Познавательное развитие'!M29="","",IF('Познавательное развитие'!M29=2,"сформирован",IF('Познавательное развитие'!M29=0,"не сформирован", "в стадии формирования")))</f>
        <v/>
      </c>
      <c r="Q27" s="82" t="str">
        <f>IF('Познавательное развитие'!N29="","",IF('Познавательное развитие'!N29=2,"сформирован",IF('Познавательное развитие'!N29=0,"не сформирован", "в стадии формирования")))</f>
        <v/>
      </c>
      <c r="R27" s="82" t="str">
        <f>IF('Познавательное развитие'!O29="","",IF('Познавательное развитие'!O29=2,"сформирован",IF('Познавательное развитие'!O29=0,"не сформирован", "в стадии формирования")))</f>
        <v/>
      </c>
      <c r="S27" s="82" t="str">
        <f>IF('Познавательное развитие'!P29="","",IF('Познавательное развитие'!P29=2,"сформирован",IF('Познавательное развитие'!P29=0,"не сформирован", "в стадии формирования")))</f>
        <v/>
      </c>
      <c r="T27" s="82" t="str">
        <f>IF('Познавательное развитие'!Q29="","",IF('Познавательное развитие'!Q29=2,"сформирован",IF('Познавательное развитие'!Q29=0,"не сформирован", "в стадии формирования")))</f>
        <v/>
      </c>
      <c r="U27" s="82" t="str">
        <f>IF('Познавательное развитие'!Y29="","",IF('Познавательное развитие'!Y29=2,"сформирован",IF('Познавательное развитие'!Y29=0,"не сформирован", "в стадии формирования")))</f>
        <v/>
      </c>
      <c r="V27" s="82" t="str">
        <f>IF('Художественно-эстетическое разв'!D29="","",IF('Художественно-эстетическое разв'!D29=2,"сформирован",IF('Художественно-эстетическое разв'!D29=0,"не сформирован", "в стадии формирования")))</f>
        <v/>
      </c>
      <c r="W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7" s="82" t="str">
        <f>IF('Художественно-эстетическое разв'!G29="","",IF('Художественно-эстетическое разв'!G29=2,"сформирован",IF('Художественно-эстетическое разв'!G29=0,"не сформирован", "в стадии формирования")))</f>
        <v/>
      </c>
      <c r="Y27" s="82" t="str">
        <f>IF('Художественно-эстетическое разв'!H30="","",IF('Художественно-эстетическое разв'!H30=2,"сформирован",IF('Художественно-эстетическое разв'!H30=0,"не сформирован", "в стадии формирования")))</f>
        <v/>
      </c>
      <c r="Z27" s="82" t="str">
        <f>IF('Художественно-эстетическое разв'!I29="","",IF('Художественно-эстетическое разв'!I29=2,"сформирован",IF('Художественно-эстетическое разв'!I29=0,"не сформирован", "в стадии формирования")))</f>
        <v/>
      </c>
      <c r="AA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7" s="82" t="str">
        <f>IF('Художественно-эстетическое разв'!L29="","",IF('Художественно-эстетическое разв'!L29=2,"сформирован",IF('Художественно-эстетическое разв'!L29=0,"не сформирован", "в стадии формирования")))</f>
        <v/>
      </c>
      <c r="AC27" s="82" t="str">
        <f>IF('Художественно-эстетическое разв'!M29="","",IF('Художественно-эстетическое разв'!M29=2,"сформирован",IF('Художественно-эстетическое разв'!M29=0,"не сформирован", "в стадии формирования")))</f>
        <v/>
      </c>
      <c r="AD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7" s="82" t="str">
        <f>IF('Художественно-эстетическое разв'!U29="","",IF('Художественно-эстетическое разв'!U29=2,"сформирован",IF('Художественно-эстетическое разв'!U29=0,"не сформирован", "в стадии формирования")))</f>
        <v/>
      </c>
      <c r="AG27" s="82" t="str">
        <f>IF('Физическое развитие'!W28="","",IF('Физическое развитие'!W28=2,"сформирован",IF('Физическое развитие'!W28=0,"не сформирован", "в стадии формирования")))</f>
        <v/>
      </c>
      <c r="AH27" s="214" t="str">
        <f>IF('Социально-коммуникативное разви'!AA29="","",IF('Социально-коммуникативное разви'!AF29="","",IF('Социально-коммуникативное разви'!AG29="","",IF('Социально-коммуникативное разви'!AH29="","",IF('Социально-коммуникативное разви'!#REF!="","",IF('Социально-коммуникативное разви'!#REF!="","",IF('Социально-коммуникативное разви'!AJ29="","",IF('Социально-коммуникативное разви'!AK29="","",IF('Познавательное развитие'!#REF!="","",IF('Познавательное развитие'!D29="","",IF('Познавательное развитие'!#REF!="","",IF('Познавательное развитие'!I29="","",IF('Познавательное развитие'!M29="","",IF('Познавательное развитие'!N29="","",IF('Познавательное развитие'!O29="","",IF('Познавательное развитие'!P29="","",IF('Познавательное развитие'!Q29="","",IF('Познавательное развитие'!Y29="","",IF('Художественно-эстетическое разв'!D29="","",IF('Художественно-эстетическое разв'!#REF!="","",IF('Художественно-эстетическое разв'!G29="","",IF('Художественно-эстетическое разв'!H30="","",IF('Художественно-эстетическое разв'!I29="","",IF('Художественно-эстетическое разв'!#REF!="","",IF('Художественно-эстетическое разв'!L29="","",IF('Художественно-эстетическое разв'!M29="","",IF('Художественно-эстетическое разв'!#REF!="","",IF('Художественно-эстетическое разв'!#REF!="","",IF('Художественно-эстетическое разв'!U29="","",IF('Физическое развитие'!#REF!="","",('Социально-коммуникативное разви'!AA29+'Социально-коммуникативное разви'!AF29+'Социально-коммуникативное разви'!AG29+'Социально-коммуникативное разви'!AH29+'Социально-коммуникативное разви'!#REF!+'Социально-коммуникативное разви'!#REF!+'Социально-коммуникативное разви'!AJ29+'Социально-коммуникативное разви'!AK29+'Познавательное развитие'!#REF!+'Познавательное развитие'!D29+'Познавательное развитие'!#REF!+'Познавательное развитие'!I29+'Познавательное развитие'!M29+'Познавательное развитие'!N29+'Познавательное развитие'!O29+'Познавательное развитие'!P29+'Познавательное развитие'!Q29+'Познавательное развитие'!Y29+'Художественно-эстетическое разв'!D29+'Художественно-эстетическое разв'!#REF!+'Художественно-эстетическое разв'!G29+'Художественно-эстетическое разв'!H30+'Художественно-эстетическое разв'!I29+'Художественно-эстетическое разв'!#REF!+'Художественно-эстетическое разв'!L29+'Художественно-эстетическое разв'!M29+'Художественно-эстетическое разв'!#REF!+'Художественно-эстетическое разв'!#REF!+'Художественно-эстетическое разв'!U29+'Физическое развитие'!#REF!)/30))))))))))))))))))))))))))))))</f>
        <v/>
      </c>
      <c r="AI27" s="82" t="str">
        <f>'Целевые ориентиры'!AA28</f>
        <v/>
      </c>
      <c r="AJ27" s="82" t="str">
        <f>IF('Социально-коммуникативное разви'!G29="","",IF('Социально-коммуникативное разви'!G29=2,"сформирован",IF('Социально-коммуникативное разви'!G29=0,"не сформирован", "в стадии формирования")))</f>
        <v/>
      </c>
      <c r="AK27" s="82" t="str">
        <f>IF('Социально-коммуникативное разви'!H29="","",IF('Социально-коммуникативное разви'!H29=2,"сформирован",IF('Социально-коммуникативное разви'!H29=0,"не сформирован", "в стадии формирования")))</f>
        <v/>
      </c>
      <c r="AL27" s="82" t="str">
        <f>IF('Социально-коммуникативное разви'!I29="","",IF('Социально-коммуникативное разви'!I29=2,"сформирован",IF('Социально-коммуникативное разви'!I29=0,"не сформирован", "в стадии формирования")))</f>
        <v/>
      </c>
      <c r="AM27" s="82" t="str">
        <f>IF('Социально-коммуникативное разви'!J29="","",IF('Социально-коммуникативное разви'!J29=2,"сформирован",IF('Социально-коммуникативное разви'!J29=0,"не сформирован", "в стадии формирования")))</f>
        <v/>
      </c>
      <c r="AN27" s="82" t="str">
        <f>IF('Социально-коммуникативное разви'!K29="","",IF('Социально-коммуникативное разви'!K29=2,"сформирован",IF('Социально-коммуникативное разви'!K29=0,"не сформирован", "в стадии формирования")))</f>
        <v/>
      </c>
      <c r="AO27" s="82" t="str">
        <f>IF('Социально-коммуникативное разви'!L29="","",IF('Социально-коммуникативное разви'!L29=2,"сформирован",IF('Социально-коммуникативное разви'!L29=0,"не сформирован", "в стадии формирования")))</f>
        <v/>
      </c>
      <c r="AP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7" s="82" t="str">
        <f>IF('Социально-коммуникативное разви'!X29="","",IF('Социально-коммуникативное разви'!X29=2,"сформирован",IF('Социально-коммуникативное разви'!X29=0,"не сформирован", "в стадии формирования")))</f>
        <v/>
      </c>
      <c r="AR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7" s="82" t="e">
        <f>IF('Познавательное развитие'!#REF!="","",IF('Познавательное развитие'!#REF!=2,"сформирован",IF('Познавательное развитие'!#REF!=0,"не сформирован", "в стадии формирования")))</f>
        <v>#REF!</v>
      </c>
      <c r="AT27" s="82" t="str">
        <f>IF('Познавательное развитие'!V29="","",IF('Познавательное развитие'!V29=2,"сформирован",IF('Познавательное развитие'!V29=0,"не сформирован", "в стадии формирования")))</f>
        <v/>
      </c>
      <c r="AU27" s="82" t="str">
        <f>IF('Художественно-эстетическое разв'!Z29="","",IF('Художественно-эстетическое разв'!Z29=2,"сформирован",IF('Художественно-эстетическое разв'!Z29=0,"не сформирован", "в стадии формирования")))</f>
        <v/>
      </c>
      <c r="AV27" s="82" t="str">
        <f>IF('Художественно-эстетическое разв'!AE29="","",IF('Художественно-эстетическое разв'!AE29=2,"сформирован",IF('Художественно-эстетическое разв'!AE29=0,"не сформирован", "в стадии формирования")))</f>
        <v/>
      </c>
      <c r="AW27" s="82" t="e">
        <f>IF('Физическое развитие'!#REF!="","",IF('Физическое развитие'!#REF!=2,"сформирован",IF('Физическое развитие'!#REF!=0,"не сформирован", "в стадии формирования")))</f>
        <v>#REF!</v>
      </c>
      <c r="AX27" s="82" t="e">
        <f>IF('Физическое развитие'!#REF!="","",IF('Физическое развитие'!#REF!=2,"сформирован",IF('Физическое развитие'!#REF!=0,"не сформирован", "в стадии формирования")))</f>
        <v>#REF!</v>
      </c>
      <c r="AY27" s="214" t="str">
        <f>IF('Социально-коммуникативное разви'!G29="","",IF('Социально-коммуникативное разви'!H29="","",IF('Социально-коммуникативное разви'!I29="","",IF('Социально-коммуникативное разви'!J29="","",IF('Социально-коммуникативное разви'!K29="","",IF('Социально-коммуникативное разви'!L29="","",IF('Социально-коммуникативное разви'!#REF!="","",IF('Социально-коммуникативное разви'!X29="","",IF('Социально-коммуникативное разви'!#REF!="","",IF('Познавательное развитие'!#REF!="","",IF('Познавательное развитие'!V29="","",IF('Художественно-эстетическое разв'!Z29="","",IF('Художественно-эстетическое разв'!AE29="","",IF('Физическое развитие'!#REF!="","",IF('Физическое развитие'!#REF!="","",('Социально-коммуникативное разви'!G29+'Социально-коммуникативное разви'!H29+'Социально-коммуникативное разви'!I29+'Социально-коммуникативное разви'!J29+'Социально-коммуникативное разви'!K29+'Социально-коммуникативное разви'!L29+'Социально-коммуникативное разви'!#REF!+'Социально-коммуникативное разви'!X29+'Социально-коммуникативное разви'!#REF!+'Познавательное развитие'!#REF!+'Познавательное развитие'!V29+'Художественно-эстетическое разв'!Z29+'Художественно-эстетическое разв'!AE29+'Физическое развитие'!#REF!+'Физическое развитие'!#REF!)/15)))))))))))))))</f>
        <v/>
      </c>
      <c r="AZ27" s="82" t="str">
        <f>'Целевые ориентиры'!AM28</f>
        <v/>
      </c>
      <c r="BA27" s="82" t="str">
        <f>IF('Социально-коммуникативное разви'!U29="","",IF('Социально-коммуникативное разви'!U29=2,"сформирован",IF('Социально-коммуникативное разви'!U29=0,"не сформирован", "в стадии формирования")))</f>
        <v/>
      </c>
      <c r="BB27" s="82" t="str">
        <f>IF('Социально-коммуникативное разви'!V29="","",IF('Социально-коммуникативное разви'!V29=2,"сформирован",IF('Социально-коммуникативное разви'!V29=0,"не сформирован", "в стадии формирования")))</f>
        <v/>
      </c>
      <c r="BC27" s="82" t="str">
        <f>IF('Социально-коммуникативное разви'!W29="","",IF('Социально-коммуникативное разви'!W29=2,"сформирован",IF('Социально-коммуникативное разви'!W29=0,"не сформирован", "в стадии формирования")))</f>
        <v/>
      </c>
      <c r="BD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7" s="82" t="str">
        <f>IF('Художественно-эстетическое разв'!AC29="","",IF('Художественно-эстетическое разв'!AC29=2,"сформирован",IF('Художественно-эстетическое разв'!AC29=0,"не сформирован", "в стадии формирования")))</f>
        <v/>
      </c>
      <c r="BG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7" s="82" t="str">
        <f>IF('Художественно-эстетическое разв'!AD29="","",IF('Художественно-эстетическое разв'!AD29=2,"сформирован",IF('Художественно-эстетическое разв'!AD29=0,"не сформирован", "в стадии формирования")))</f>
        <v/>
      </c>
      <c r="BI27" s="214" t="str">
        <f>IF('Социально-коммуникативное разви'!U29="","",IF('Социально-коммуникативное разви'!V29="","",IF('Социально-коммуникативное разви'!W29="","",IF('Художественно-эстетическое разв'!#REF!="","",IF('Художественно-эстетическое разв'!#REF!="","",IF('Художественно-эстетическое разв'!AC29="","",IF('Художественно-эстетическое разв'!#REF!="","",IF('Художественно-эстетическое разв'!AD29="","",('Социально-коммуникативное разви'!U29+'Социально-коммуникативное разви'!V29+'Социально-коммуникативное разви'!W29+'Художественно-эстетическое разв'!#REF!+'Художественно-эстетическое разв'!#REF!+'Художественно-эстетическое разв'!AC29+'Художественно-эстетическое разв'!#REF!+'Художественно-эстетическое разв'!AD29)/8))))))))</f>
        <v/>
      </c>
      <c r="BJ27" s="82" t="str">
        <f>'Целевые ориентиры'!AT28</f>
        <v/>
      </c>
      <c r="BK27" s="82" t="str">
        <f>IF('Речевое развитие'!D28="","",IF('Речевое развитие'!D28=2,"сформирован",IF('Речевое развитие'!D28=0,"не сформирован", "в стадии формирования")))</f>
        <v/>
      </c>
      <c r="BL27" s="82" t="e">
        <f>IF('Речевое развитие'!#REF!="","",IF('Речевое развитие'!#REF!=2,"сформирован",IF('Речевое развитие'!#REF!=0,"не сформирован", "в стадии формирования")))</f>
        <v>#REF!</v>
      </c>
      <c r="BM27" s="82" t="str">
        <f>IF('Речевое развитие'!E28="","",IF('Речевое развитие'!E28=2,"сформирован",IF('Речевое развитие'!E28=0,"не сформирован", "в стадии формирования")))</f>
        <v/>
      </c>
      <c r="BN27" s="82" t="str">
        <f>IF('Речевое развитие'!F28="","",IF('Речевое развитие'!F28=2,"сформирован",IF('Речевое развитие'!F28=0,"не сформирован", "в стадии формирования")))</f>
        <v/>
      </c>
      <c r="BO27" s="82" t="str">
        <f>IF('Речевое развитие'!G28="","",IF('Речевое развитие'!G28=2,"сформирован",IF('Речевое развитие'!G28=0,"не сформирован", "в стадии формирования")))</f>
        <v/>
      </c>
      <c r="BP27" s="82" t="str">
        <f>IF('Речевое развитие'!H28="","",IF('Речевое развитие'!H28=2,"сформирован",IF('Речевое развитие'!H28=0,"не сформирован", "в стадии формирования")))</f>
        <v/>
      </c>
      <c r="BQ27" s="82" t="e">
        <f>IF('Речевое развитие'!#REF!="","",IF('Речевое развитие'!#REF!=2,"сформирован",IF('Речевое развитие'!#REF!=0,"не сформирован", "в стадии формирования")))</f>
        <v>#REF!</v>
      </c>
      <c r="BR27" s="82" t="str">
        <f>IF('Речевое развитие'!I28="","",IF('Речевое развитие'!I28=2,"сформирован",IF('Речевое развитие'!I28=0,"не сформирован", "в стадии формирования")))</f>
        <v/>
      </c>
      <c r="BS27" s="82" t="str">
        <f>IF('Речевое развитие'!J28="","",IF('Речевое развитие'!J28=2,"сформирован",IF('Речевое развитие'!J28=0,"не сформирован", "в стадии формирования")))</f>
        <v/>
      </c>
      <c r="BT27" s="82" t="str">
        <f>IF('Речевое развитие'!K28="","",IF('Речевое развитие'!K28=2,"сформирован",IF('Речевое развитие'!K28=0,"не сформирован", "в стадии формирования")))</f>
        <v/>
      </c>
      <c r="BU27" s="82" t="str">
        <f>IF('Речевое развитие'!L28="","",IF('Речевое развитие'!L28=2,"сформирован",IF('Речевое развитие'!L28=0,"не сформирован", "в стадии формирования")))</f>
        <v/>
      </c>
      <c r="BV27" s="82" t="str">
        <f>IF('Речевое развитие'!M28="","",IF('Речевое развитие'!M28=2,"сформирован",IF('Речевое развитие'!M28=0,"не сформирован", "в стадии формирования")))</f>
        <v/>
      </c>
      <c r="BW27" s="82" t="str">
        <f>IF('Речевое развитие'!N28="","",IF('Речевое развитие'!N28=2,"сформирован",IF('Речевое развитие'!N28=0,"не сформирован", "в стадии формирования")))</f>
        <v/>
      </c>
      <c r="BX27" s="82" t="str">
        <f>IF('Речевое развитие'!D28="","",IF('Речевое развитие'!#REF!="","",IF('Речевое развитие'!E28="","",IF('Речевое развитие'!F28="","",IF('Речевое развитие'!G28="","",IF('Речевое развитие'!H28="","",IF('Речевое развитие'!#REF!="","",IF('Речевое развитие'!I28="","",IF('Речевое развитие'!J28="","",IF('Речевое развитие'!K28="","",IF('Речевое развитие'!L28="","",IF('Речевое развитие'!M28="","",IF('Речевое развитие'!N28="","",('Речевое развитие'!D28+'Речевое развитие'!#REF!+'Речевое развитие'!E28+'Речевое развитие'!F28+'Речевое развитие'!G28+'Речевое развитие'!H28+'Речевое развитие'!#REF!+'Речевое развитие'!I28+'Речевое развитие'!J28+'Речевое развитие'!K28+'Речевое развитие'!L28+'Речевое развитие'!M28+'Речевое развитие'!N28)/13)))))))))))))</f>
        <v/>
      </c>
      <c r="BY27" s="82" t="str">
        <f>'Целевые ориентиры'!BG28</f>
        <v/>
      </c>
      <c r="BZ27" s="82" t="str">
        <f>IF('Художественно-эстетическое разв'!Y29="","",IF('Художественно-эстетическое разв'!Y29=2,"сформирован",IF('Художественно-эстетическое разв'!Y29=0,"не сформирован", "в стадии формирования")))</f>
        <v/>
      </c>
      <c r="CA27" s="82" t="e">
        <f>IF('Физическое развитие'!#REF!="","",IF('Физическое развитие'!#REF!=2,"сформирован",IF('Физическое развитие'!#REF!=0,"не сформирован", "в стадии формирования")))</f>
        <v>#REF!</v>
      </c>
      <c r="CB27" s="82" t="e">
        <f>IF('Физическое развитие'!#REF!="","",IF('Физическое развитие'!#REF!=2,"сформирован",IF('Физическое развитие'!#REF!=0,"не сформирован", "в стадии формирования")))</f>
        <v>#REF!</v>
      </c>
      <c r="CC27" s="82" t="str">
        <f>IF('Физическое развитие'!D28="","",IF('Физическое развитие'!D28=2,"сформирован",IF('Физическое развитие'!D28=0,"не сформирован", "в стадии формирования")))</f>
        <v/>
      </c>
      <c r="CD27" s="82" t="str">
        <f>IF('Физическое развитие'!E28="","",IF('Физическое развитие'!E28=2,"сформирован",IF('Физическое развитие'!E28=0,"не сформирован", "в стадии формирования")))</f>
        <v/>
      </c>
      <c r="CE27" s="82" t="str">
        <f>IF('Физическое развитие'!F28="","",IF('Физическое развитие'!F28=2,"сформирован",IF('Физическое развитие'!F28=0,"не сформирован", "в стадии формирования")))</f>
        <v/>
      </c>
      <c r="CF27" s="82" t="str">
        <f>IF('Физическое развитие'!H28="","",IF('Физическое развитие'!H28=2,"сформирован",IF('Физическое развитие'!H28=0,"не сформирован", "в стадии формирования")))</f>
        <v/>
      </c>
      <c r="CG27" s="82" t="str">
        <f>IF('Физическое развитие'!I28="","",IF('Физическое развитие'!I28=2,"сформирован",IF('Физическое развитие'!I28=0,"не сформирован", "в стадии формирования")))</f>
        <v/>
      </c>
      <c r="CH27" s="82" t="str">
        <f>IF('Физическое развитие'!J28="","",IF('Физическое развитие'!J28=2,"сформирован",IF('Физическое развитие'!J28=0,"не сформирован", "в стадии формирования")))</f>
        <v/>
      </c>
      <c r="CI27" s="82" t="str">
        <f>IF('Физическое развитие'!L28="","",IF('Физическое развитие'!L28=2,"сформирован",IF('Физическое развитие'!L28=0,"не сформирован", "в стадии формирования")))</f>
        <v/>
      </c>
      <c r="CJ27" s="82" t="str">
        <f>IF('Физическое развитие'!M28="","",IF('Физическое развитие'!M28=2,"сформирован",IF('Физическое развитие'!M28=0,"не сформирован", "в стадии формирования")))</f>
        <v/>
      </c>
      <c r="CK27" s="82" t="e">
        <f>IF('Физическое развитие'!#REF!="","",IF('Физическое развитие'!#REF!=2,"сформирован",IF('Физическое развитие'!#REF!=0,"не сформирован", "в стадии формирования")))</f>
        <v>#REF!</v>
      </c>
      <c r="CL27" s="82" t="e">
        <f>IF('Физическое развитие'!#REF!="","",IF('Физическое развитие'!#REF!=2,"сформирован",IF('Физическое развитие'!#REF!=0,"не сформирован", "в стадии формирования")))</f>
        <v>#REF!</v>
      </c>
      <c r="CM27" s="82" t="e">
        <f>IF('Физическое развитие'!#REF!="","",IF('Физическое развитие'!#REF!=2,"сформирован",IF('Физическое развитие'!#REF!=0,"не сформирован", "в стадии формирования")))</f>
        <v>#REF!</v>
      </c>
      <c r="CN27" s="82" t="str">
        <f>IF('Физическое развитие'!N28="","",IF('Физическое развитие'!N28=2,"сформирован",IF('Физическое развитие'!N28=0,"не сформирован", "в стадии формирования")))</f>
        <v/>
      </c>
      <c r="CO27" s="82" t="str">
        <f>IF('Физическое развитие'!O28="","",IF('Физическое развитие'!O28=2,"сформирован",IF('Физическое развитие'!O28=0,"не сформирован", "в стадии формирования")))</f>
        <v/>
      </c>
      <c r="CP27" s="82" t="str">
        <f>IF('Физическое развитие'!P28="","",IF('Физическое развитие'!P28=2,"сформирован",IF('Физическое развитие'!P28=0,"не сформирован", "в стадии формирования")))</f>
        <v/>
      </c>
      <c r="CQ27" s="82" t="str">
        <f>IF('Физическое развитие'!Q28="","",IF('Физическое развитие'!Q28=2,"сформирован",IF('Физическое развитие'!Q28=0,"не сформирован", "в стадии формирования")))</f>
        <v/>
      </c>
      <c r="CR27" s="214" t="str">
        <f>IF('Художественно-эстетическое разв'!Y29="","",IF('Физическое развитие'!#REF!="","",IF('Физическое развитие'!#REF!="","",IF('Физическое развитие'!D28="","",IF('Физическое развитие'!E28="","",IF('Физическое развитие'!F28="","",IF('Физическое развитие'!H28="","",IF('Физическое развитие'!I28="","",IF('Физическое развитие'!J28="","",IF('Физическое развитие'!L28="","",IF('Физическое развитие'!M28="","",IF('Физическое развитие'!#REF!="","",IF('Физическое развитие'!#REF!="","",IF('Физическое развитие'!#REF!="","",IF('Физическое развитие'!N28="","",IF('Физическое развитие'!O28="","",IF('Физическое развитие'!P28="","",IF('Физическое развитие'!Q28="","",('Художественно-эстетическое разв'!Y29+'Физическое развитие'!#REF!+'Физическое развитие'!#REF!+'Физическое развитие'!D28+'Физическое развитие'!E28+'Физическое развитие'!F28+'Физическое развитие'!H28+'Физическое развитие'!I28+'Физическое развитие'!J28+'Физическое развитие'!L28+'Физическое развитие'!M28+'Физическое развитие'!#REF!+'Физическое развитие'!#REF!+'Физическое развитие'!#REF!+'Физическое развитие'!N28+'Физическое развитие'!O28+'Физическое развитие'!P28+'Физическое развитие'!Q28)/18))))))))))))))))))</f>
        <v/>
      </c>
      <c r="CS27" s="82" t="str">
        <f>'Целевые ориентиры'!BW28</f>
        <v/>
      </c>
      <c r="CT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7" s="82" t="str">
        <f>IF('Социально-коммуникативное разви'!M29="","",IF('Социально-коммуникативное разви'!M29=2,"сформирован",IF('Социально-коммуникативное разви'!M29=0,"не сформирован", "в стадии формирования")))</f>
        <v/>
      </c>
      <c r="CV27" s="82" t="str">
        <f>IF('Социально-коммуникативное разви'!N29="","",IF('Социально-коммуникативное разви'!N29=2,"сформирован",IF('Социально-коммуникативное разви'!N29=0,"не сформирован", "в стадии формирования")))</f>
        <v/>
      </c>
      <c r="CW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7" s="82" t="str">
        <f>IF('Социально-коммуникативное разви'!AI29="","",IF('Социально-коммуникативное разви'!AI29=2,"сформирован",IF('Социально-коммуникативное разви'!AI29=0,"не сформирован", "в стадии формирования")))</f>
        <v/>
      </c>
      <c r="CY27" s="82" t="str">
        <f>IF('Социально-коммуникативное разви'!AN29="","",IF('Социально-коммуникативное разви'!AN29=2,"сформирован",IF('Социально-коммуникативное разви'!AN29=0,"не сформирован", "в стадии формирования")))</f>
        <v/>
      </c>
      <c r="CZ27" s="82" t="str">
        <f>IF('Социально-коммуникативное разви'!AO29="","",IF('Социально-коммуникативное разви'!AO29=2,"сформирован",IF('Социально-коммуникативное разви'!AO29=0,"не сформирован", "в стадии формирования")))</f>
        <v/>
      </c>
      <c r="DA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7" s="82" t="str">
        <f>IF('Социально-коммуникативное разви'!AP29="","",IF('Социально-коммуникативное разви'!AP29=2,"сформирован",IF('Социально-коммуникативное разви'!AP29=0,"не сформирован", "в стадии формирования")))</f>
        <v/>
      </c>
      <c r="DC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7" s="82" t="str">
        <f>IF('Социально-коммуникативное разви'!AQ29="","",IF('Социально-коммуникативное разви'!AQ29=2,"сформирован",IF('Социально-коммуникативное разви'!AQ29=0,"не сформирован", "в стадии формирования")))</f>
        <v/>
      </c>
      <c r="DE27" s="82" t="str">
        <f>IF('Социально-коммуникативное разви'!AR29="","",IF('Социально-коммуникативное разви'!AR29=2,"сформирован",IF('Социально-коммуникативное разви'!AR29=0,"не сформирован", "в стадии формирования")))</f>
        <v/>
      </c>
      <c r="DF27" s="82" t="str">
        <f>IF('Социально-коммуникативное разви'!AS29="","",IF('Социально-коммуникативное разви'!AS29=2,"сформирован",IF('Социально-коммуникативное разви'!AS29=0,"не сформирован", "в стадии формирования")))</f>
        <v/>
      </c>
      <c r="DG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7" s="82" t="str">
        <f>IF('Социально-коммуникативное разви'!AT29="","",IF('Социально-коммуникативное разви'!AT29=2,"сформирован",IF('Социально-коммуникативное разви'!AT29=0,"не сформирован", "в стадии формирования")))</f>
        <v/>
      </c>
      <c r="DI27" s="82" t="str">
        <f>IF('Социально-коммуникативное разви'!AV29="","",IF('Социально-коммуникативное разви'!AV29=2,"сформирован",IF('Социально-коммуникативное разви'!AV29=0,"не сформирован", "в стадии формирования")))</f>
        <v/>
      </c>
      <c r="DJ27" s="82" t="str">
        <f>IF('Социально-коммуникативное разви'!AW29="","",IF('Социально-коммуникативное разви'!AW29=2,"сформирован",IF('Социально-коммуникативное разви'!AW29=0,"не сформирован", "в стадии формирования")))</f>
        <v/>
      </c>
      <c r="DK27" s="82" t="str">
        <f>IF('Социально-коммуникативное разви'!AX29="","",IF('Социально-коммуникативное разви'!AX29=2,"сформирован",IF('Социально-коммуникативное разви'!AX29=0,"не сформирован", "в стадии формирования")))</f>
        <v/>
      </c>
      <c r="DL27" s="82" t="str">
        <f>IF('Социально-коммуникативное разви'!AY29="","",IF('Социально-коммуникативное разви'!AY29=2,"сформирован",IF('Социально-коммуникативное разви'!AY29=0,"не сформирован", "в стадии формирования")))</f>
        <v/>
      </c>
      <c r="DM27" s="82" t="str">
        <f>IF('Физическое развитие'!K28="","",IF('Физическое развитие'!K28=2,"сформирован",IF('Физическое развитие'!K28=0,"не сформирован", "в стадии формирования")))</f>
        <v/>
      </c>
      <c r="DN27" s="82" t="e">
        <f>IF('Физическое развитие'!#REF!="","",IF('Физическое развитие'!#REF!=2,"сформирован",IF('Физическое развитие'!#REF!=0,"не сформирован", "в стадии формирования")))</f>
        <v>#REF!</v>
      </c>
      <c r="DO27" s="82" t="e">
        <f>IF('Социально-коммуникативное разви'!#REF!="","",IF('Социально-коммуникативное разви'!M29="","",IF('Социально-коммуникативное разви'!N29="","",IF('Социально-коммуникативное разви'!#REF!="","",IF('Социально-коммуникативное разви'!AI29="","",IF('Социально-коммуникативное разви'!AN29="","",IF('Социально-коммуникативное разви'!AO29="","",IF('Социально-коммуникативное разви'!#REF!="","",IF('Социально-коммуникативное разви'!AP29="","",IF('Социально-коммуникативное разви'!#REF!="","",IF('Социально-коммуникативное разви'!AQ29="","",IF('Социально-коммуникативное разви'!AR29="","",IF('Социально-коммуникативное разви'!AS29="","",IF('Социально-коммуникативное разви'!#REF!="","",IF('Социально-коммуникативное разви'!AT29="","",IF('Социально-коммуникативное разви'!AV29="","",IF('Социально-коммуникативное разви'!AW29="","",IF('Социально-коммуникативное разви'!AX29="","",IF('Социально-коммуникативное разви'!AY29="","",IF('Физическое развитие'!K28="","",IF('Физическое развитие'!#REF!="","",('Социально-коммуникативное разви'!#REF!+'Социально-коммуникативное разви'!M29+'Социально-коммуникативное разви'!N29+'Социально-коммуникативное разви'!#REF!+'Социально-коммуникативное разви'!AI29+'Социально-коммуникативное разви'!AN29+'Социально-коммуникативное разви'!AO29+'Социально-коммуникативное разви'!#REF!+'Социально-коммуникативное разви'!AP29+'Социально-коммуникативное разви'!#REF!+'Социально-коммуникативное разви'!AQ29+'Социально-коммуникативное разви'!AR29+'Социально-коммуникативное разви'!AS29+'Социально-коммуникативное разви'!#REF!+'Социально-коммуникативное разви'!AT29+'Социально-коммуникативное разви'!AV29+'Социально-коммуникативное разви'!AW29+'Социально-коммуникативное разви'!AX29+'Социально-коммуникативное разви'!AY29+'Физическое развитие'!K28+'Физическое развитие'!#REF!)/21)))))))))))))))))))))</f>
        <v>#REF!</v>
      </c>
      <c r="DP27" s="82" t="str">
        <f>'Целевые ориентиры'!CN28</f>
        <v/>
      </c>
      <c r="DQ27" s="82" t="str">
        <f>IF('Социально-коммуникативное разви'!D29="","",IF('Социально-коммуникативное разви'!D29=2,"сформирован",IF('Социально-коммуникативное разви'!D29=0,"не сформирован", "в стадии формирования")))</f>
        <v/>
      </c>
      <c r="DR27" s="82" t="str">
        <f>IF('Социально-коммуникативное разви'!E29="","",IF('Социально-коммуникативное разви'!E29=2,"сформирован",IF('Социально-коммуникативное разви'!E29=0,"не сформирован", "в стадии формирования")))</f>
        <v/>
      </c>
      <c r="DS27" s="82" t="str">
        <f>IF('Социально-коммуникативное разви'!F29="","",IF('Социально-коммуникативное разви'!F29=2,"сформирован",IF('Социально-коммуникативное разви'!F29=0,"не сформирован", "в стадии формирования")))</f>
        <v/>
      </c>
      <c r="DT27" s="82" t="str">
        <f>IF('Социально-коммуникативное разви'!G29="","",IF('Социально-коммуникативное разви'!G29=2,"сформирован",IF('Социально-коммуникативное разви'!G29=0,"не сформирован", "в стадии формирования")))</f>
        <v/>
      </c>
      <c r="DU27" s="82" t="str">
        <f>IF('Социально-коммуникативное разви'!Q29="","",IF('Социально-коммуникативное разви'!Q29=2,"сформирован",IF('Социально-коммуникативное разви'!Q29=0,"не сформирован", "в стадии формирования")))</f>
        <v/>
      </c>
      <c r="DV27" s="82" t="str">
        <f>IF('Социально-коммуникативное разви'!R29="","",IF('Социально-коммуникативное разви'!R29=2,"сформирован",IF('Социально-коммуникативное разви'!R29=0,"не сформирован", "в стадии формирования")))</f>
        <v/>
      </c>
      <c r="DW27" s="82" t="str">
        <f>IF('Социально-коммуникативное разви'!S29="","",IF('Социально-коммуникативное разви'!S29=2,"сформирован",IF('Социально-коммуникативное разви'!S29=0,"не сформирован", "в стадии формирования")))</f>
        <v/>
      </c>
      <c r="DX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7" s="82" t="str">
        <f>IF('Социально-коммуникативное разви'!T29="","",IF('Социально-коммуникативное разви'!T29=2,"сформирован",IF('Социально-коммуникативное разви'!T29=0,"не сформирован", "в стадии формирования")))</f>
        <v/>
      </c>
      <c r="EB27" s="82" t="str">
        <f>IF('Социально-коммуникативное разви'!Y29="","",IF('Социально-коммуникативное разви'!Y29=2,"сформирован",IF('Социально-коммуникативное разви'!Y29=0,"не сформирован", "в стадии формирования")))</f>
        <v/>
      </c>
      <c r="EC27" s="82" t="str">
        <f>IF('Социально-коммуникативное разви'!Z29="","",IF('Социально-коммуникативное разви'!Z29=2,"сформирован",IF('Социально-коммуникативное разви'!Z29=0,"не сформирован", "в стадии формирования")))</f>
        <v/>
      </c>
      <c r="ED27" s="82" t="str">
        <f>IF('Социально-коммуникативное разви'!AU29="","",IF('Социально-коммуникативное разви'!AU29=2,"сформирован",IF('Социально-коммуникативное разви'!AU29=0,"не сформирован", "в стадии формирования")))</f>
        <v/>
      </c>
      <c r="EE27"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7" s="82" t="str">
        <f>IF('Социально-коммуникативное разви'!AZ29="","",IF('Социально-коммуникативное разви'!AZ29=2,"сформирован",IF('Социально-коммуникативное разви'!AZ29=0,"не сформирован", "в стадии формирования")))</f>
        <v/>
      </c>
      <c r="EG27" s="82" t="str">
        <f>IF('Социально-коммуникативное разви'!BA29="","",IF('Социально-коммуникативное разви'!BA29=2,"сформирован",IF('Социально-коммуникативное разви'!BA29=0,"не сформирован", "в стадии формирования")))</f>
        <v/>
      </c>
      <c r="EH27" s="82" t="str">
        <f>IF('Социально-коммуникативное разви'!BB29="","",IF('Социально-коммуникативное разви'!BB29=2,"сформирован",IF('Социально-коммуникативное разви'!BB29=0,"не сформирован", "в стадии формирования")))</f>
        <v/>
      </c>
      <c r="EI27" s="82" t="str">
        <f>IF('Познавательное развитие'!G29="","",IF('Познавательное развитие'!G29=2,"сформирован",IF('Познавательное развитие'!G29=0,"не сформирован", "в стадии формирования")))</f>
        <v/>
      </c>
      <c r="EJ27" s="82" t="e">
        <f>IF('Познавательное развитие'!#REF!="","",IF('Познавательное развитие'!#REF!=2,"сформирован",IF('Познавательное развитие'!#REF!=0,"не сформирован", "в стадии формирования")))</f>
        <v>#REF!</v>
      </c>
      <c r="EK27" s="82" t="str">
        <f>IF('Познавательное развитие'!H29="","",IF('Познавательное развитие'!H29=2,"сформирован",IF('Познавательное развитие'!H29=0,"не сформирован", "в стадии формирования")))</f>
        <v/>
      </c>
      <c r="EL27" s="82" t="e">
        <f>IF('Познавательное развитие'!#REF!="","",IF('Познавательное развитие'!#REF!=2,"сформирован",IF('Познавательное развитие'!#REF!=0,"не сформирован", "в стадии формирования")))</f>
        <v>#REF!</v>
      </c>
      <c r="EM27" s="82" t="str">
        <f>IF('Познавательное развитие'!T29="","",IF('Познавательное развитие'!T29=2,"сформирован",IF('Познавательное развитие'!T29=0,"не сформирован", "в стадии формирования")))</f>
        <v/>
      </c>
      <c r="EN27" s="82" t="e">
        <f>IF('Познавательное развитие'!#REF!="","",IF('Познавательное развитие'!#REF!=2,"сформирован",IF('Познавательное развитие'!#REF!=0,"не сформирован", "в стадии формирования")))</f>
        <v>#REF!</v>
      </c>
      <c r="EO27" s="82" t="str">
        <f>IF('Познавательное развитие'!U29="","",IF('Познавательное развитие'!U29=2,"сформирован",IF('Познавательное развитие'!U29=0,"не сформирован", "в стадии формирования")))</f>
        <v/>
      </c>
      <c r="EP27" s="82" t="str">
        <f>IF('Познавательное развитие'!W29="","",IF('Познавательное развитие'!W29=2,"сформирован",IF('Познавательное развитие'!W29=0,"не сформирован", "в стадии формирования")))</f>
        <v/>
      </c>
      <c r="EQ27" s="82" t="str">
        <f>IF('Познавательное развитие'!X29="","",IF('Познавательное развитие'!X29=2,"сформирован",IF('Познавательное развитие'!X29=0,"не сформирован", "в стадии формирования")))</f>
        <v/>
      </c>
      <c r="ER27" s="82" t="str">
        <f>IF('Познавательное развитие'!AB29="","",IF('Познавательное развитие'!AB29=2,"сформирован",IF('Познавательное развитие'!AB29=0,"не сформирован", "в стадии формирования")))</f>
        <v/>
      </c>
      <c r="ES27" s="82" t="str">
        <f>IF('Познавательное развитие'!AC30="","",IF('Познавательное развитие'!AC30=2,"сформирован",IF('Познавательное развитие'!AC30=0,"не сформирован", "в стадии формирования")))</f>
        <v/>
      </c>
      <c r="ET27" s="82" t="str">
        <f>IF('Познавательное развитие'!AD29="","",IF('Познавательное развитие'!AD29=2,"сформирован",IF('Познавательное развитие'!AD29=0,"не сформирован", "в стадии формирования")))</f>
        <v/>
      </c>
      <c r="EU27" s="82" t="str">
        <f>IF('Познавательное развитие'!AE29="","",IF('Познавательное развитие'!AE29=2,"сформирован",IF('Познавательное развитие'!AE29=0,"не сформирован", "в стадии формирования")))</f>
        <v/>
      </c>
      <c r="EV27" s="82" t="str">
        <f>IF('Познавательное развитие'!AF29="","",IF('Познавательное развитие'!AF29=2,"сформирован",IF('Познавательное развитие'!AF29=0,"не сформирован", "в стадии формирования")))</f>
        <v/>
      </c>
      <c r="EW27" s="82" t="e">
        <f>IF('Познавательное развитие'!#REF!="","",IF('Познавательное развитие'!#REF!=2,"сформирован",IF('Познавательное развитие'!#REF!=0,"не сформирован", "в стадии формирования")))</f>
        <v>#REF!</v>
      </c>
      <c r="EX27" s="82" t="str">
        <f>IF('Познавательное развитие'!AG29="","",IF('Познавательное развитие'!AG29=2,"сформирован",IF('Познавательное развитие'!AG29=0,"не сформирован", "в стадии формирования")))</f>
        <v/>
      </c>
      <c r="EY27" s="82" t="str">
        <f>IF('Познавательное развитие'!AH29="","",IF('Познавательное развитие'!AH29=2,"сформирован",IF('Познавательное развитие'!AH29=0,"не сформирован", "в стадии формирования")))</f>
        <v/>
      </c>
      <c r="EZ27" s="82" t="e">
        <f>IF('Познавательное развитие'!#REF!="","",IF('Познавательное развитие'!#REF!=2,"сформирован",IF('Познавательное развитие'!#REF!=0,"не сформирован", "в стадии формирования")))</f>
        <v>#REF!</v>
      </c>
      <c r="FA27" s="82" t="str">
        <f>IF('Познавательное развитие'!AI29="","",IF('Познавательное развитие'!AI29=2,"сформирован",IF('Познавательное развитие'!AI29=0,"не сформирован", "в стадии формирования")))</f>
        <v/>
      </c>
      <c r="FB27" s="82" t="str">
        <f>IF('Познавательное развитие'!AJ29="","",IF('Познавательное развитие'!AJ29=2,"сформирован",IF('Познавательное развитие'!AJ29=0,"не сформирован", "в стадии формирования")))</f>
        <v/>
      </c>
      <c r="FC27" s="82" t="str">
        <f>IF('Познавательное развитие'!AK29="","",IF('Познавательное развитие'!AK29=2,"сформирован",IF('Познавательное развитие'!AK29=0,"не сформирован", "в стадии формирования")))</f>
        <v/>
      </c>
      <c r="FD27" s="82" t="str">
        <f>IF('Познавательное развитие'!AL29="","",IF('Познавательное развитие'!AL29=2,"сформирован",IF('Познавательное развитие'!AL29=0,"не сформирован", "в стадии формирования")))</f>
        <v/>
      </c>
      <c r="FE27" s="82" t="str">
        <f>IF('Речевое развитие'!Q28="","",IF('Речевое развитие'!Q28=2,"сформирован",IF('Речевое развитие'!Q28=0,"не сформирован", "в стадии формирования")))</f>
        <v/>
      </c>
      <c r="FF27" s="82" t="str">
        <f>IF('Речевое развитие'!R28="","",IF('Речевое развитие'!R28=2,"сформирован",IF('Речевое развитие'!R28=0,"не сформирован", "в стадии формирования")))</f>
        <v/>
      </c>
      <c r="FG27" s="82" t="str">
        <f>IF('Речевое развитие'!S28="","",IF('Речевое развитие'!S28=2,"сформирован",IF('Речевое развитие'!S28=0,"не сформирован", "в стадии формирования")))</f>
        <v/>
      </c>
      <c r="FH27" s="82" t="str">
        <f>IF('Речевое развитие'!T28="","",IF('Речевое развитие'!T28=2,"сформирован",IF('Речевое развитие'!T28=0,"не сформирован", "в стадии формирования")))</f>
        <v/>
      </c>
      <c r="FI27" s="82" t="str">
        <f>IF('Речевое развитие'!U28="","",IF('Речевое развитие'!U28=2,"сформирован",IF('Речевое развитие'!U28=0,"не сформирован", "в стадии формирования")))</f>
        <v/>
      </c>
      <c r="FJ27" s="82" t="e">
        <f>IF('Речевое развитие'!#REF!="","",IF('Речевое развитие'!#REF!=2,"сформирован",IF('Речевое развитие'!#REF!=0,"не сформирован", "в стадии формирования")))</f>
        <v>#REF!</v>
      </c>
      <c r="FK27" s="82" t="str">
        <f>IF('Художественно-эстетическое разв'!S29="","",IF('Художественно-эстетическое разв'!S29=2,"сформирован",IF('Художественно-эстетическое разв'!S29=0,"не сформирован", "в стадии формирования")))</f>
        <v/>
      </c>
      <c r="FL27" s="82" t="str">
        <f>IF('Художественно-эстетическое разв'!T29="","",IF('Художественно-эстетическое разв'!T29=2,"сформирован",IF('Художественно-эстетическое разв'!T29=0,"не сформирован", "в стадии формирования")))</f>
        <v/>
      </c>
      <c r="FM27"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7" s="82" t="str">
        <f>IF('Физическое развитие'!T28="","",IF('Физическое развитие'!T28=2,"сформирован",IF('Физическое развитие'!T28=0,"не сформирован", "в стадии формирования")))</f>
        <v/>
      </c>
      <c r="FO27" s="82" t="str">
        <f>IF('Физическое развитие'!U28="","",IF('Физическое развитие'!U28=2,"сформирован",IF('Физическое развитие'!U28=0,"не сформирован", "в стадии формирования")))</f>
        <v/>
      </c>
      <c r="FP27" s="82" t="str">
        <f>IF('Физическое развитие'!V28="","",IF('Физическое развитие'!V28=2,"сформирован",IF('Физическое развитие'!V28=0,"не сформирован", "в стадии формирования")))</f>
        <v/>
      </c>
      <c r="FQ27" s="82" t="e">
        <f>IF('Физическое развитие'!#REF!="","",IF('Физическое развитие'!#REF!=2,"сформирован",IF('Физическое развитие'!#REF!=0,"не сформирован", "в стадии формирования")))</f>
        <v>#REF!</v>
      </c>
      <c r="FR27" s="214" t="str">
        <f>IF('Социально-коммуникативное разви'!D29="","",IF('Социально-коммуникативное разви'!E29="","",IF('Социально-коммуникативное разви'!F29="","",IF('Социально-коммуникативное разви'!G29="","",IF('Социально-коммуникативное разви'!Q29="","",IF('Социально-коммуникативное разви'!R29="","",IF('Социально-коммуникативное разви'!S29="","",IF('Социально-коммуникативное разви'!#REF!="","",IF('Социально-коммуникативное разви'!#REF!="","",IF('Социально-коммуникативное разви'!#REF!="","",IF('Социально-коммуникативное разви'!T29="","",IF('Социально-коммуникативное разви'!Y29="","",IF('Социально-коммуникативное разви'!Z29="","",IF('Социально-коммуникативное разви'!AU29="","",IF('Социально-коммуникативное разви'!#REF!="","",IF('Социально-коммуникативное разви'!AZ29="","",IF('Социально-коммуникативное разви'!BA29="","",IF('Социально-коммуникативное разви'!BB29="","",IF('Познавательное развитие'!G29="","",IF('Познавательное развитие'!#REF!="","",IF('Познавательное развитие'!H29="","",IF('Познавательное развитие'!#REF!="","",IF('Познавательное развитие'!T29="","",IF('Познавательное развитие'!#REF!="","",IF('Познавательное развитие'!U29="","",IF('Познавательное развитие'!W29="","",IF('Познавательное развитие'!X29="","",IF('Познавательное развитие'!AB29="","",IF('Познавательное развитие'!AC30="","",IF('Познавательное развитие'!AD29="","",IF('Познавательное развитие'!AE29="","",IF('Познавательное развитие'!AF29="","",IF('Познавательное развитие'!#REF!="","",IF('Познавательное развитие'!AG29="","",IF('Познавательное развитие'!AH29="","",IF('Познавательное развитие'!#REF!="","",IF('Познавательное развитие'!AI29="","",IF('Познавательное развитие'!AJ29="","",IF('Познавательное развитие'!AK29="","",IF('Познавательное развитие'!AL29="","",IF('Речевое развитие'!Q28="","",IF('Речевое развитие'!R28="","",IF('Речевое развитие'!S28="","",IF('Речевое развитие'!T28="","",IF('Речевое развитие'!U28="","",IF('Речевое развитие'!#REF!="","",IF('Художественно-эстетическое разв'!S29="","",IF('Художественно-эстетическое разв'!T29="","",IF('Художественно-эстетическое разв'!#REF!="","",IF('Физическое развитие'!T28="","",IF('Физическое развитие'!U28="","",IF('Физическое развитие'!V28="","",IF('Физическое развитие'!#REF!="","",('Социально-коммуникативное разви'!D29+'Социально-коммуникативное разви'!E29+'Социально-коммуникативное разви'!F29+'Социально-коммуникативное разви'!G29+'Социально-коммуникативное разви'!Q29+'Социально-коммуникативное разви'!R29+'Социально-коммуникативное разви'!S29+'Социально-коммуникативное разви'!#REF!+'Социально-коммуникативное разви'!#REF!+'Социально-коммуникативное разви'!#REF!+'Социально-коммуникативное разви'!T29+'Социально-коммуникативное разви'!Y29+'Социально-коммуникативное разви'!Z29+'Социально-коммуникативное разви'!AU29+'Социально-коммуникативное разви'!#REF!+'Социально-коммуникативное разви'!AZ29+'Социально-коммуникативное разви'!BA29+'Социально-коммуникативное разви'!BB29+'Познавательное развитие'!G29+'Познавательное развитие'!#REF!+'Познавательное развитие'!H29+'Познавательное развитие'!#REF!+'Познавательное развитие'!T29+'Познавательное развитие'!#REF!+'Познавательное развитие'!U29+'Познавательное развитие'!W29+'Познавательное развитие'!X29+'Познавательное развитие'!AB29+'Познавательное развитие'!AC30+'Познавательное развитие'!AD29+'Познавательное развитие'!AE29+'Познавательное развитие'!AF29+'Познавательное развитие'!#REF!+'Познавательное развитие'!AG29+'Познавательное развитие'!AH29+'Познавательное развитие'!#REF!+'Познавательное развитие'!AI29+'Познавательное развитие'!AJ29+'Познавательное развитие'!AK29+'Познавательное развитие'!AL29+'Речевое развитие'!Q28+'Речевое развитие'!R28+'Речевое развитие'!S28+'Речевое развитие'!T28+'Речевое развитие'!U28+'Речевое развитие'!#REF!+'Художественно-эстетическое разв'!S29+'Художественно-эстетическое разв'!T29+'Художественно-эстетическое разв'!#REF!+'Физическое развитие'!T28+'Физическое развитие'!U28+'Физическое развитие'!V28+'Физическое развитие'!#REF!)/53)))))))))))))))))))))))))))))))))))))))))))))))))))))</f>
        <v/>
      </c>
      <c r="FS27" s="82" t="str">
        <f>'Целевые ориентиры'!EC28</f>
        <v/>
      </c>
    </row>
    <row r="28" spans="1:175" x14ac:dyDescent="0.25">
      <c r="A28" s="82">
        <f>список!A27</f>
        <v>26</v>
      </c>
      <c r="B28" s="82" t="str">
        <f>IF(список!B27="","",список!B27)</f>
        <v/>
      </c>
      <c r="C28" s="82">
        <f>список!C27</f>
        <v>0</v>
      </c>
      <c r="D28" s="82" t="str">
        <f>IF('Социально-коммуникативное разви'!AA30="","",IF('Социально-коммуникативное разви'!AA30=2,"сформирован",IF('Социально-коммуникативное разви'!AA30=0,"не сформирован", "в стадии формирования")))</f>
        <v/>
      </c>
      <c r="E28" s="82" t="str">
        <f>IF('Социально-коммуникативное разви'!AF30="","",IF('Социально-коммуникативное разви'!AF30=2,"сформирован",IF('Социально-коммуникативное разви'!AF30=0,"не сформирован", "в стадии формирования")))</f>
        <v/>
      </c>
      <c r="F28" s="82" t="str">
        <f>IF('Социально-коммуникативное разви'!AG30="","",IF('Социально-коммуникативное разви'!AG30=2,"сформирован",IF('Социально-коммуникативное разви'!AG30=0,"не сформирован", "в стадии формирования")))</f>
        <v/>
      </c>
      <c r="G28" s="82" t="str">
        <f>IF('Социально-коммуникативное разви'!AH30="","",IF('Социально-коммуникативное разви'!AH30=2,"сформирован",IF('Социально-коммуникативное разви'!AH30=0,"не сформирован", "в стадии формирования")))</f>
        <v/>
      </c>
      <c r="H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8" s="82" t="str">
        <f>IF('Социально-коммуникативное разви'!AJ30="","",IF('Социально-коммуникативное разви'!AJ30=2,"сформирован",IF('Социально-коммуникативное разви'!AJ30=0,"не сформирован", "в стадии формирования")))</f>
        <v/>
      </c>
      <c r="K28" s="82" t="str">
        <f>IF('Социально-коммуникативное разви'!AK30="","",IF('Социально-коммуникативное разви'!AK30=2,"сформирован",IF('Социально-коммуникативное разви'!AK30=0,"не сформирован", "в стадии формирования")))</f>
        <v/>
      </c>
      <c r="L28" s="82" t="e">
        <f>IF('Познавательное развитие'!#REF!="","",IF('Познавательное развитие'!#REF!=2,"сформирован",IF('Познавательное развитие'!#REF!=0,"не сформирован", "в стадии формирования")))</f>
        <v>#REF!</v>
      </c>
      <c r="M28" s="82" t="str">
        <f>IF('Познавательное развитие'!D30="","",IF('Познавательное развитие'!D30=2,"сформирован",IF('Познавательное развитие'!D30=0,"не сформирован", "в стадии формирования")))</f>
        <v/>
      </c>
      <c r="N28" s="82" t="e">
        <f>IF('Познавательное развитие'!#REF!="","",IF('Познавательное развитие'!#REF!=2,"сформирован",IF('Познавательное развитие'!#REF!=0,"не сформирован", "в стадии формирования")))</f>
        <v>#REF!</v>
      </c>
      <c r="O28" s="82" t="str">
        <f>IF('Познавательное развитие'!I30="","",IF('Познавательное развитие'!I30=2,"сформирован",IF('Познавательное развитие'!I30=0,"не сформирован", "в стадии формирования")))</f>
        <v/>
      </c>
      <c r="P28" s="82" t="str">
        <f>IF('Познавательное развитие'!M30="","",IF('Познавательное развитие'!M30=2,"сформирован",IF('Познавательное развитие'!M30=0,"не сформирован", "в стадии формирования")))</f>
        <v/>
      </c>
      <c r="Q28" s="82" t="str">
        <f>IF('Познавательное развитие'!N30="","",IF('Познавательное развитие'!N30=2,"сформирован",IF('Познавательное развитие'!N30=0,"не сформирован", "в стадии формирования")))</f>
        <v/>
      </c>
      <c r="R28" s="82" t="str">
        <f>IF('Познавательное развитие'!O30="","",IF('Познавательное развитие'!O30=2,"сформирован",IF('Познавательное развитие'!O30=0,"не сформирован", "в стадии формирования")))</f>
        <v/>
      </c>
      <c r="S28" s="82" t="str">
        <f>IF('Познавательное развитие'!P30="","",IF('Познавательное развитие'!P30=2,"сформирован",IF('Познавательное развитие'!P30=0,"не сформирован", "в стадии формирования")))</f>
        <v/>
      </c>
      <c r="T28" s="82" t="str">
        <f>IF('Познавательное развитие'!Q30="","",IF('Познавательное развитие'!Q30=2,"сформирован",IF('Познавательное развитие'!Q30=0,"не сформирован", "в стадии формирования")))</f>
        <v/>
      </c>
      <c r="U28" s="82" t="str">
        <f>IF('Познавательное развитие'!Y30="","",IF('Познавательное развитие'!Y30=2,"сформирован",IF('Познавательное развитие'!Y30=0,"не сформирован", "в стадии формирования")))</f>
        <v/>
      </c>
      <c r="V28" s="82" t="str">
        <f>IF('Художественно-эстетическое разв'!D30="","",IF('Художественно-эстетическое разв'!D30=2,"сформирован",IF('Художественно-эстетическое разв'!D30=0,"не сформирован", "в стадии формирования")))</f>
        <v/>
      </c>
      <c r="W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8" s="82" t="str">
        <f>IF('Художественно-эстетическое разв'!G30="","",IF('Художественно-эстетическое разв'!G30=2,"сформирован",IF('Художественно-эстетическое разв'!G30=0,"не сформирован", "в стадии формирования")))</f>
        <v/>
      </c>
      <c r="Y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Z28" s="82" t="str">
        <f>IF('Художественно-эстетическое разв'!I30="","",IF('Художественно-эстетическое разв'!I30=2,"сформирован",IF('Художественно-эстетическое разв'!I30=0,"не сформирован", "в стадии формирования")))</f>
        <v/>
      </c>
      <c r="AA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8" s="82" t="str">
        <f>IF('Художественно-эстетическое разв'!L30="","",IF('Художественно-эстетическое разв'!L30=2,"сформирован",IF('Художественно-эстетическое разв'!L30=0,"не сформирован", "в стадии формирования")))</f>
        <v/>
      </c>
      <c r="AC28" s="82" t="str">
        <f>IF('Художественно-эстетическое разв'!M30="","",IF('Художественно-эстетическое разв'!M30=2,"сформирован",IF('Художественно-эстетическое разв'!M30=0,"не сформирован", "в стадии формирования")))</f>
        <v/>
      </c>
      <c r="AD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8" s="82" t="str">
        <f>IF('Художественно-эстетическое разв'!U30="","",IF('Художественно-эстетическое разв'!U30=2,"сформирован",IF('Художественно-эстетическое разв'!U30=0,"не сформирован", "в стадии формирования")))</f>
        <v/>
      </c>
      <c r="AG28" s="82" t="str">
        <f>IF('Физическое развитие'!W29="","",IF('Физическое развитие'!W29=2,"сформирован",IF('Физическое развитие'!W29=0,"не сформирован", "в стадии формирования")))</f>
        <v/>
      </c>
      <c r="AH28" s="214" t="str">
        <f>IF('Социально-коммуникативное разви'!AA30="","",IF('Социально-коммуникативное разви'!AF30="","",IF('Социально-коммуникативное разви'!AG30="","",IF('Социально-коммуникативное разви'!AH30="","",IF('Социально-коммуникативное разви'!#REF!="","",IF('Социально-коммуникативное разви'!#REF!="","",IF('Социально-коммуникативное разви'!AJ30="","",IF('Социально-коммуникативное разви'!AK30="","",IF('Познавательное развитие'!#REF!="","",IF('Познавательное развитие'!D30="","",IF('Познавательное развитие'!#REF!="","",IF('Познавательное развитие'!I30="","",IF('Познавательное развитие'!M30="","",IF('Познавательное развитие'!N30="","",IF('Познавательное развитие'!O30="","",IF('Познавательное развитие'!P30="","",IF('Познавательное развитие'!Q30="","",IF('Познавательное развитие'!Y30="","",IF('Художественно-эстетическое разв'!D30="","",IF('Художественно-эстетическое разв'!#REF!="","",IF('Художественно-эстетическое разв'!G30="","",IF('Художественно-эстетическое разв'!#REF!="","",IF('Художественно-эстетическое разв'!I30="","",IF('Художественно-эстетическое разв'!#REF!="","",IF('Художественно-эстетическое разв'!L30="","",IF('Художественно-эстетическое разв'!M30="","",IF('Художественно-эстетическое разв'!#REF!="","",IF('Художественно-эстетическое разв'!#REF!="","",IF('Художественно-эстетическое разв'!U30="","",IF('Физическое развитие'!#REF!="","",('Социально-коммуникативное разви'!AA30+'Социально-коммуникативное разви'!AF30+'Социально-коммуникативное разви'!AG30+'Социально-коммуникативное разви'!AH30+'Социально-коммуникативное разви'!#REF!+'Социально-коммуникативное разви'!#REF!+'Социально-коммуникативное разви'!AJ30+'Социально-коммуникативное разви'!AK30+'Познавательное развитие'!#REF!+'Познавательное развитие'!D30+'Познавательное развитие'!#REF!+'Познавательное развитие'!I30+'Познавательное развитие'!M30+'Познавательное развитие'!N30+'Познавательное развитие'!O30+'Познавательное развитие'!P30+'Познавательное развитие'!Q30+'Познавательное развитие'!Y30+'Художественно-эстетическое разв'!D30+'Художественно-эстетическое разв'!#REF!+'Художественно-эстетическое разв'!G30+'Художественно-эстетическое разв'!#REF!+'Художественно-эстетическое разв'!I30+'Художественно-эстетическое разв'!#REF!+'Художественно-эстетическое разв'!L30+'Художественно-эстетическое разв'!M30+'Художественно-эстетическое разв'!#REF!+'Художественно-эстетическое разв'!#REF!+'Художественно-эстетическое разв'!U30+'Физическое развитие'!#REF!)/30))))))))))))))))))))))))))))))</f>
        <v/>
      </c>
      <c r="AI28" s="82" t="str">
        <f>'Целевые ориентиры'!AA29</f>
        <v/>
      </c>
      <c r="AJ28" s="82" t="str">
        <f>IF('Социально-коммуникативное разви'!G30="","",IF('Социально-коммуникативное разви'!G30=2,"сформирован",IF('Социально-коммуникативное разви'!G30=0,"не сформирован", "в стадии формирования")))</f>
        <v/>
      </c>
      <c r="AK28" s="82" t="str">
        <f>IF('Социально-коммуникативное разви'!H30="","",IF('Социально-коммуникативное разви'!H30=2,"сформирован",IF('Социально-коммуникативное разви'!H30=0,"не сформирован", "в стадии формирования")))</f>
        <v/>
      </c>
      <c r="AL28" s="82" t="str">
        <f>IF('Социально-коммуникативное разви'!I30="","",IF('Социально-коммуникативное разви'!I30=2,"сформирован",IF('Социально-коммуникативное разви'!I30=0,"не сформирован", "в стадии формирования")))</f>
        <v/>
      </c>
      <c r="AM28" s="82" t="str">
        <f>IF('Социально-коммуникативное разви'!J30="","",IF('Социально-коммуникативное разви'!J30=2,"сформирован",IF('Социально-коммуникативное разви'!J30=0,"не сформирован", "в стадии формирования")))</f>
        <v/>
      </c>
      <c r="AN28" s="82" t="str">
        <f>IF('Социально-коммуникативное разви'!K30="","",IF('Социально-коммуникативное разви'!K30=2,"сформирован",IF('Социально-коммуникативное разви'!K30=0,"не сформирован", "в стадии формирования")))</f>
        <v/>
      </c>
      <c r="AO28" s="82" t="str">
        <f>IF('Социально-коммуникативное разви'!L30="","",IF('Социально-коммуникативное разви'!L30=2,"сформирован",IF('Социально-коммуникативное разви'!L30=0,"не сформирован", "в стадии формирования")))</f>
        <v/>
      </c>
      <c r="AP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8" s="82" t="str">
        <f>IF('Социально-коммуникативное разви'!X30="","",IF('Социально-коммуникативное разви'!X30=2,"сформирован",IF('Социально-коммуникативное разви'!X30=0,"не сформирован", "в стадии формирования")))</f>
        <v/>
      </c>
      <c r="AR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8" s="82" t="e">
        <f>IF('Познавательное развитие'!#REF!="","",IF('Познавательное развитие'!#REF!=2,"сформирован",IF('Познавательное развитие'!#REF!=0,"не сформирован", "в стадии формирования")))</f>
        <v>#REF!</v>
      </c>
      <c r="AT28" s="82" t="str">
        <f>IF('Познавательное развитие'!V30="","",IF('Познавательное развитие'!V30=2,"сформирован",IF('Познавательное развитие'!V30=0,"не сформирован", "в стадии формирования")))</f>
        <v/>
      </c>
      <c r="AU28" s="82" t="str">
        <f>IF('Художественно-эстетическое разв'!Z30="","",IF('Художественно-эстетическое разв'!Z30=2,"сформирован",IF('Художественно-эстетическое разв'!Z30=0,"не сформирован", "в стадии формирования")))</f>
        <v/>
      </c>
      <c r="AV28" s="82" t="str">
        <f>IF('Художественно-эстетическое разв'!AE30="","",IF('Художественно-эстетическое разв'!AE30=2,"сформирован",IF('Художественно-эстетическое разв'!AE30=0,"не сформирован", "в стадии формирования")))</f>
        <v/>
      </c>
      <c r="AW28" s="82" t="e">
        <f>IF('Физическое развитие'!#REF!="","",IF('Физическое развитие'!#REF!=2,"сформирован",IF('Физическое развитие'!#REF!=0,"не сформирован", "в стадии формирования")))</f>
        <v>#REF!</v>
      </c>
      <c r="AX28" s="82" t="e">
        <f>IF('Физическое развитие'!#REF!="","",IF('Физическое развитие'!#REF!=2,"сформирован",IF('Физическое развитие'!#REF!=0,"не сформирован", "в стадии формирования")))</f>
        <v>#REF!</v>
      </c>
      <c r="AY28" s="214" t="str">
        <f>IF('Социально-коммуникативное разви'!G30="","",IF('Социально-коммуникативное разви'!H30="","",IF('Социально-коммуникативное разви'!I30="","",IF('Социально-коммуникативное разви'!J30="","",IF('Социально-коммуникативное разви'!K30="","",IF('Социально-коммуникативное разви'!L30="","",IF('Социально-коммуникативное разви'!#REF!="","",IF('Социально-коммуникативное разви'!X30="","",IF('Социально-коммуникативное разви'!#REF!="","",IF('Познавательное развитие'!#REF!="","",IF('Познавательное развитие'!V30="","",IF('Художественно-эстетическое разв'!Z30="","",IF('Художественно-эстетическое разв'!AE30="","",IF('Физическое развитие'!#REF!="","",IF('Физическое развитие'!#REF!="","",('Социально-коммуникативное разви'!G30+'Социально-коммуникативное разви'!H30+'Социально-коммуникативное разви'!I30+'Социально-коммуникативное разви'!J30+'Социально-коммуникативное разви'!K30+'Социально-коммуникативное разви'!L30+'Социально-коммуникативное разви'!#REF!+'Социально-коммуникативное разви'!X30+'Социально-коммуникативное разви'!#REF!+'Познавательное развитие'!#REF!+'Познавательное развитие'!V30+'Художественно-эстетическое разв'!Z30+'Художественно-эстетическое разв'!AE30+'Физическое развитие'!#REF!+'Физическое развитие'!#REF!)/15)))))))))))))))</f>
        <v/>
      </c>
      <c r="AZ28" s="82" t="str">
        <f>'Целевые ориентиры'!AM29</f>
        <v/>
      </c>
      <c r="BA28" s="82" t="str">
        <f>IF('Социально-коммуникативное разви'!U30="","",IF('Социально-коммуникативное разви'!U30=2,"сформирован",IF('Социально-коммуникативное разви'!U30=0,"не сформирован", "в стадии формирования")))</f>
        <v/>
      </c>
      <c r="BB28" s="82" t="str">
        <f>IF('Социально-коммуникативное разви'!V30="","",IF('Социально-коммуникативное разви'!V30=2,"сформирован",IF('Социально-коммуникативное разви'!V30=0,"не сформирован", "в стадии формирования")))</f>
        <v/>
      </c>
      <c r="BC28" s="82" t="str">
        <f>IF('Социально-коммуникативное разви'!W30="","",IF('Социально-коммуникативное разви'!W30=2,"сформирован",IF('Социально-коммуникативное разви'!W30=0,"не сформирован", "в стадии формирования")))</f>
        <v/>
      </c>
      <c r="BD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8" s="82" t="str">
        <f>IF('Художественно-эстетическое разв'!AC30="","",IF('Художественно-эстетическое разв'!AC30=2,"сформирован",IF('Художественно-эстетическое разв'!AC30=0,"не сформирован", "в стадии формирования")))</f>
        <v/>
      </c>
      <c r="BG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8" s="82" t="str">
        <f>IF('Художественно-эстетическое разв'!AD30="","",IF('Художественно-эстетическое разв'!AD30=2,"сформирован",IF('Художественно-эстетическое разв'!AD30=0,"не сформирован", "в стадии формирования")))</f>
        <v/>
      </c>
      <c r="BI28" s="214" t="str">
        <f>IF('Социально-коммуникативное разви'!U30="","",IF('Социально-коммуникативное разви'!V30="","",IF('Социально-коммуникативное разви'!W30="","",IF('Художественно-эстетическое разв'!#REF!="","",IF('Художественно-эстетическое разв'!#REF!="","",IF('Художественно-эстетическое разв'!AC30="","",IF('Художественно-эстетическое разв'!#REF!="","",IF('Художественно-эстетическое разв'!AD30="","",('Социально-коммуникативное разви'!U30+'Социально-коммуникативное разви'!V30+'Социально-коммуникативное разви'!W30+'Художественно-эстетическое разв'!#REF!+'Художественно-эстетическое разв'!#REF!+'Художественно-эстетическое разв'!AC30+'Художественно-эстетическое разв'!#REF!+'Художественно-эстетическое разв'!AD30)/8))))))))</f>
        <v/>
      </c>
      <c r="BJ28" s="82" t="str">
        <f>'Целевые ориентиры'!AT29</f>
        <v/>
      </c>
      <c r="BK28" s="82" t="str">
        <f>IF('Речевое развитие'!D29="","",IF('Речевое развитие'!D29=2,"сформирован",IF('Речевое развитие'!D29=0,"не сформирован", "в стадии формирования")))</f>
        <v/>
      </c>
      <c r="BL28" s="82" t="e">
        <f>IF('Речевое развитие'!#REF!="","",IF('Речевое развитие'!#REF!=2,"сформирован",IF('Речевое развитие'!#REF!=0,"не сформирован", "в стадии формирования")))</f>
        <v>#REF!</v>
      </c>
      <c r="BM28" s="82" t="str">
        <f>IF('Речевое развитие'!E29="","",IF('Речевое развитие'!E29=2,"сформирован",IF('Речевое развитие'!E29=0,"не сформирован", "в стадии формирования")))</f>
        <v/>
      </c>
      <c r="BN28" s="82" t="str">
        <f>IF('Речевое развитие'!F29="","",IF('Речевое развитие'!F29=2,"сформирован",IF('Речевое развитие'!F29=0,"не сформирован", "в стадии формирования")))</f>
        <v/>
      </c>
      <c r="BO28" s="82" t="str">
        <f>IF('Речевое развитие'!G29="","",IF('Речевое развитие'!G29=2,"сформирован",IF('Речевое развитие'!G29=0,"не сформирован", "в стадии формирования")))</f>
        <v/>
      </c>
      <c r="BP28" s="82" t="str">
        <f>IF('Речевое развитие'!H29="","",IF('Речевое развитие'!H29=2,"сформирован",IF('Речевое развитие'!H29=0,"не сформирован", "в стадии формирования")))</f>
        <v/>
      </c>
      <c r="BQ28" s="82" t="e">
        <f>IF('Речевое развитие'!#REF!="","",IF('Речевое развитие'!#REF!=2,"сформирован",IF('Речевое развитие'!#REF!=0,"не сформирован", "в стадии формирования")))</f>
        <v>#REF!</v>
      </c>
      <c r="BR28" s="82" t="str">
        <f>IF('Речевое развитие'!I29="","",IF('Речевое развитие'!I29=2,"сформирован",IF('Речевое развитие'!I29=0,"не сформирован", "в стадии формирования")))</f>
        <v/>
      </c>
      <c r="BS28" s="82" t="str">
        <f>IF('Речевое развитие'!J29="","",IF('Речевое развитие'!J29=2,"сформирован",IF('Речевое развитие'!J29=0,"не сформирован", "в стадии формирования")))</f>
        <v/>
      </c>
      <c r="BT28" s="82" t="str">
        <f>IF('Речевое развитие'!K29="","",IF('Речевое развитие'!K29=2,"сформирован",IF('Речевое развитие'!K29=0,"не сформирован", "в стадии формирования")))</f>
        <v/>
      </c>
      <c r="BU28" s="82" t="str">
        <f>IF('Речевое развитие'!L29="","",IF('Речевое развитие'!L29=2,"сформирован",IF('Речевое развитие'!L29=0,"не сформирован", "в стадии формирования")))</f>
        <v/>
      </c>
      <c r="BV28" s="82" t="str">
        <f>IF('Речевое развитие'!M30="","",IF('Речевое развитие'!M30=2,"сформирован",IF('Речевое развитие'!M30=0,"не сформирован", "в стадии формирования")))</f>
        <v/>
      </c>
      <c r="BW28" s="82" t="str">
        <f>IF('Речевое развитие'!N29="","",IF('Речевое развитие'!N29=2,"сформирован",IF('Речевое развитие'!N29=0,"не сформирован", "в стадии формирования")))</f>
        <v/>
      </c>
      <c r="BX28" s="214" t="str">
        <f>IF('Речевое развитие'!D29="","",IF('Речевое развитие'!#REF!="","",IF('Речевое развитие'!E29="","",IF('Речевое развитие'!F29="","",IF('Речевое развитие'!G29="","",IF('Речевое развитие'!H29="","",IF('Речевое развитие'!#REF!="","",IF('Речевое развитие'!I29="","",IF('Речевое развитие'!J29="","",IF('Речевое развитие'!K29="","",IF('Речевое развитие'!L29="","",IF('Речевое развитие'!M30="","",IF('Речевое развитие'!N29="","",('Речевое развитие'!D29+'Речевое развитие'!#REF!+'Речевое развитие'!E29+'Речевое развитие'!F29+'Речевое развитие'!G29+'Речевое развитие'!H29+'Речевое развитие'!#REF!+'Речевое развитие'!I29+'Речевое развитие'!J29+'Речевое развитие'!K29+'Речевое развитие'!L29+'Речевое развитие'!M30+'Речевое развитие'!N29)/13)))))))))))))</f>
        <v/>
      </c>
      <c r="BY28" s="82" t="str">
        <f>'Целевые ориентиры'!BG29</f>
        <v/>
      </c>
      <c r="BZ28" s="82" t="str">
        <f>IF('Художественно-эстетическое разв'!Y30="","",IF('Художественно-эстетическое разв'!Y30=2,"сформирован",IF('Художественно-эстетическое разв'!Y30=0,"не сформирован", "в стадии формирования")))</f>
        <v/>
      </c>
      <c r="CA28" s="82" t="e">
        <f>IF('Физическое развитие'!#REF!="","",IF('Физическое развитие'!#REF!=2,"сформирован",IF('Физическое развитие'!#REF!=0,"не сформирован", "в стадии формирования")))</f>
        <v>#REF!</v>
      </c>
      <c r="CB28" s="82" t="e">
        <f>IF('Физическое развитие'!#REF!="","",IF('Физическое развитие'!#REF!=2,"сформирован",IF('Физическое развитие'!#REF!=0,"не сформирован", "в стадии формирования")))</f>
        <v>#REF!</v>
      </c>
      <c r="CC28" s="82" t="str">
        <f>IF('Физическое развитие'!D29="","",IF('Физическое развитие'!D29=2,"сформирован",IF('Физическое развитие'!D29=0,"не сформирован", "в стадии формирования")))</f>
        <v/>
      </c>
      <c r="CD28" s="82" t="str">
        <f>IF('Физическое развитие'!E29="","",IF('Физическое развитие'!E29=2,"сформирован",IF('Физическое развитие'!E29=0,"не сформирован", "в стадии формирования")))</f>
        <v/>
      </c>
      <c r="CE28" s="82" t="str">
        <f>IF('Физическое развитие'!F29="","",IF('Физическое развитие'!F29=2,"сформирован",IF('Физическое развитие'!F29=0,"не сформирован", "в стадии формирования")))</f>
        <v/>
      </c>
      <c r="CF28" s="82" t="str">
        <f>IF('Физическое развитие'!H29="","",IF('Физическое развитие'!H29=2,"сформирован",IF('Физическое развитие'!H29=0,"не сформирован", "в стадии формирования")))</f>
        <v/>
      </c>
      <c r="CG28" s="82" t="str">
        <f>IF('Физическое развитие'!I29="","",IF('Физическое развитие'!I29=2,"сформирован",IF('Физическое развитие'!I29=0,"не сформирован", "в стадии формирования")))</f>
        <v/>
      </c>
      <c r="CH28" s="82" t="str">
        <f>IF('Физическое развитие'!J29="","",IF('Физическое развитие'!J29=2,"сформирован",IF('Физическое развитие'!J29=0,"не сформирован", "в стадии формирования")))</f>
        <v/>
      </c>
      <c r="CI28" s="82" t="str">
        <f>IF('Физическое развитие'!L29="","",IF('Физическое развитие'!L29=2,"сформирован",IF('Физическое развитие'!L29=0,"не сформирован", "в стадии формирования")))</f>
        <v/>
      </c>
      <c r="CJ28" s="82" t="str">
        <f>IF('Физическое развитие'!M29="","",IF('Физическое развитие'!M29=2,"сформирован",IF('Физическое развитие'!M29=0,"не сформирован", "в стадии формирования")))</f>
        <v/>
      </c>
      <c r="CK28" s="82" t="e">
        <f>IF('Физическое развитие'!#REF!="","",IF('Физическое развитие'!#REF!=2,"сформирован",IF('Физическое развитие'!#REF!=0,"не сформирован", "в стадии формирования")))</f>
        <v>#REF!</v>
      </c>
      <c r="CL28" s="82" t="e">
        <f>IF('Физическое развитие'!#REF!="","",IF('Физическое развитие'!#REF!=2,"сформирован",IF('Физическое развитие'!#REF!=0,"не сформирован", "в стадии формирования")))</f>
        <v>#REF!</v>
      </c>
      <c r="CM28" s="82" t="e">
        <f>IF('Физическое развитие'!#REF!="","",IF('Физическое развитие'!#REF!=2,"сформирован",IF('Физическое развитие'!#REF!=0,"не сформирован", "в стадии формирования")))</f>
        <v>#REF!</v>
      </c>
      <c r="CN28" s="82" t="str">
        <f>IF('Физическое развитие'!N29="","",IF('Физическое развитие'!N29=2,"сформирован",IF('Физическое развитие'!N29=0,"не сформирован", "в стадии формирования")))</f>
        <v/>
      </c>
      <c r="CO28" s="82" t="str">
        <f>IF('Физическое развитие'!O29="","",IF('Физическое развитие'!O29=2,"сформирован",IF('Физическое развитие'!O29=0,"не сформирован", "в стадии формирования")))</f>
        <v/>
      </c>
      <c r="CP28" s="82" t="str">
        <f>IF('Физическое развитие'!P29="","",IF('Физическое развитие'!P29=2,"сформирован",IF('Физическое развитие'!P29=0,"не сформирован", "в стадии формирования")))</f>
        <v/>
      </c>
      <c r="CQ28" s="82" t="str">
        <f>IF('Физическое развитие'!Q29="","",IF('Физическое развитие'!Q29=2,"сформирован",IF('Физическое развитие'!Q29=0,"не сформирован", "в стадии формирования")))</f>
        <v/>
      </c>
      <c r="CR28" s="214" t="str">
        <f>IF('Художественно-эстетическое разв'!Y30="","",IF('Физическое развитие'!#REF!="","",IF('Физическое развитие'!#REF!="","",IF('Физическое развитие'!D29="","",IF('Физическое развитие'!E29="","",IF('Физическое развитие'!F29="","",IF('Физическое развитие'!H29="","",IF('Физическое развитие'!I29="","",IF('Физическое развитие'!J29="","",IF('Физическое развитие'!L29="","",IF('Физическое развитие'!M29="","",IF('Физическое развитие'!#REF!="","",IF('Физическое развитие'!#REF!="","",IF('Физическое развитие'!#REF!="","",IF('Физическое развитие'!N29="","",IF('Физическое развитие'!O29="","",IF('Физическое развитие'!P29="","",IF('Физическое развитие'!Q29="","",('Художественно-эстетическое разв'!Y30+'Физическое развитие'!#REF!+'Физическое развитие'!#REF!+'Физическое развитие'!D29+'Физическое развитие'!E29+'Физическое развитие'!F29+'Физическое развитие'!H29+'Физическое развитие'!I29+'Физическое развитие'!J29+'Физическое развитие'!L29+'Физическое развитие'!M29+'Физическое развитие'!#REF!+'Физическое развитие'!#REF!+'Физическое развитие'!#REF!+'Физическое развитие'!N29+'Физическое развитие'!O29+'Физическое развитие'!P29+'Физическое развитие'!Q29)/18))))))))))))))))))</f>
        <v/>
      </c>
      <c r="CS28" s="82" t="str">
        <f>'Целевые ориентиры'!BW29</f>
        <v/>
      </c>
      <c r="CT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8" s="82" t="str">
        <f>IF('Социально-коммуникативное разви'!M30="","",IF('Социально-коммуникативное разви'!M30=2,"сформирован",IF('Социально-коммуникативное разви'!M30=0,"не сформирован", "в стадии формирования")))</f>
        <v/>
      </c>
      <c r="CV28" s="82" t="str">
        <f>IF('Социально-коммуникативное разви'!N30="","",IF('Социально-коммуникативное разви'!N30=2,"сформирован",IF('Социально-коммуникативное разви'!N30=0,"не сформирован", "в стадии формирования")))</f>
        <v/>
      </c>
      <c r="CW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8" s="82" t="str">
        <f>IF('Социально-коммуникативное разви'!AI30="","",IF('Социально-коммуникативное разви'!AI30=2,"сформирован",IF('Социально-коммуникативное разви'!AI30=0,"не сформирован", "в стадии формирования")))</f>
        <v/>
      </c>
      <c r="CY28" s="82" t="str">
        <f>IF('Социально-коммуникативное разви'!AN30="","",IF('Социально-коммуникативное разви'!AN30=2,"сформирован",IF('Социально-коммуникативное разви'!AN30=0,"не сформирован", "в стадии формирования")))</f>
        <v/>
      </c>
      <c r="CZ28" s="82" t="str">
        <f>IF('Социально-коммуникативное разви'!AO30="","",IF('Социально-коммуникативное разви'!AO30=2,"сформирован",IF('Социально-коммуникативное разви'!AO30=0,"не сформирован", "в стадии формирования")))</f>
        <v/>
      </c>
      <c r="DA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8" s="82" t="str">
        <f>IF('Социально-коммуникативное разви'!AP30="","",IF('Социально-коммуникативное разви'!AP30=2,"сформирован",IF('Социально-коммуникативное разви'!AP30=0,"не сформирован", "в стадии формирования")))</f>
        <v/>
      </c>
      <c r="DC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8" s="82" t="str">
        <f>IF('Социально-коммуникативное разви'!AQ30="","",IF('Социально-коммуникативное разви'!AQ30=2,"сформирован",IF('Социально-коммуникативное разви'!AQ30=0,"не сформирован", "в стадии формирования")))</f>
        <v/>
      </c>
      <c r="DE28" s="82" t="str">
        <f>IF('Социально-коммуникативное разви'!AR30="","",IF('Социально-коммуникативное разви'!AR30=2,"сформирован",IF('Социально-коммуникативное разви'!AR30=0,"не сформирован", "в стадии формирования")))</f>
        <v/>
      </c>
      <c r="DF28" s="82" t="str">
        <f>IF('Социально-коммуникативное разви'!AS30="","",IF('Социально-коммуникативное разви'!AS30=2,"сформирован",IF('Социально-коммуникативное разви'!AS30=0,"не сформирован", "в стадии формирования")))</f>
        <v/>
      </c>
      <c r="DG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8" s="82" t="str">
        <f>IF('Социально-коммуникативное разви'!AT30="","",IF('Социально-коммуникативное разви'!AT30=2,"сформирован",IF('Социально-коммуникативное разви'!AT30=0,"не сформирован", "в стадии формирования")))</f>
        <v/>
      </c>
      <c r="DI28" s="82" t="str">
        <f>IF('Социально-коммуникативное разви'!AV30="","",IF('Социально-коммуникативное разви'!AV30=2,"сформирован",IF('Социально-коммуникативное разви'!AV30=0,"не сформирован", "в стадии формирования")))</f>
        <v/>
      </c>
      <c r="DJ28" s="82" t="str">
        <f>IF('Социально-коммуникативное разви'!AW30="","",IF('Социально-коммуникативное разви'!AW30=2,"сформирован",IF('Социально-коммуникативное разви'!AW30=0,"не сформирован", "в стадии формирования")))</f>
        <v/>
      </c>
      <c r="DK28" s="82" t="str">
        <f>IF('Социально-коммуникативное разви'!AX30="","",IF('Социально-коммуникативное разви'!AX30=2,"сформирован",IF('Социально-коммуникативное разви'!AX30=0,"не сформирован", "в стадии формирования")))</f>
        <v/>
      </c>
      <c r="DL28" s="82" t="str">
        <f>IF('Социально-коммуникативное разви'!AY30="","",IF('Социально-коммуникативное разви'!AY30=2,"сформирован",IF('Социально-коммуникативное разви'!AY30=0,"не сформирован", "в стадии формирования")))</f>
        <v/>
      </c>
      <c r="DM28" s="82" t="str">
        <f>IF('Физическое развитие'!K29="","",IF('Физическое развитие'!K29=2,"сформирован",IF('Физическое развитие'!K29=0,"не сформирован", "в стадии формирования")))</f>
        <v/>
      </c>
      <c r="DN28" s="82" t="e">
        <f>IF('Физическое развитие'!#REF!="","",IF('Физическое развитие'!#REF!=2,"сформирован",IF('Физическое развитие'!#REF!=0,"не сформирован", "в стадии формирования")))</f>
        <v>#REF!</v>
      </c>
      <c r="DO28" s="214" t="e">
        <f>IF('Социально-коммуникативное разви'!#REF!="","",IF('Социально-коммуникативное разви'!M30="","",IF('Социально-коммуникативное разви'!N30="","",IF('Социально-коммуникативное разви'!#REF!="","",IF('Социально-коммуникативное разви'!AI30="","",IF('Социально-коммуникативное разви'!AN30="","",IF('Социально-коммуникативное разви'!AO30="","",IF('Социально-коммуникативное разви'!#REF!="","",IF('Социально-коммуникативное разви'!AP30="","",IF('Социально-коммуникативное разви'!#REF!="","",IF('Социально-коммуникативное разви'!AQ30="","",IF('Социально-коммуникативное разви'!AR30="","",IF('Социально-коммуникативное разви'!AS30="","",IF('Социально-коммуникативное разви'!#REF!="","",IF('Социально-коммуникативное разви'!AT30="","",IF('Социально-коммуникативное разви'!AV30="","",IF('Социально-коммуникативное разви'!AW30="","",IF('Социально-коммуникативное разви'!AX30="","",IF('Социально-коммуникативное разви'!AY30="","",IF('Физическое развитие'!K29="","",IF('Физическое развитие'!#REF!="","",('Социально-коммуникативное разви'!#REF!+'Социально-коммуникативное разви'!M30+'Социально-коммуникативное разви'!N30+'Социально-коммуникативное разви'!#REF!+'Социально-коммуникативное разви'!AI30+'Социально-коммуникативное разви'!AN30+'Социально-коммуникативное разви'!AO30+'Социально-коммуникативное разви'!#REF!+'Социально-коммуникативное разви'!AP30+'Социально-коммуникативное разви'!#REF!+'Социально-коммуникативное разви'!AQ30+'Социально-коммуникативное разви'!AR30+'Социально-коммуникативное разви'!AS30+'Социально-коммуникативное разви'!#REF!+'Социально-коммуникативное разви'!AT30+'Социально-коммуникативное разви'!AV30+'Социально-коммуникативное разви'!AW30+'Социально-коммуникативное разви'!AX30+'Социально-коммуникативное разви'!AY30+'Физическое развитие'!K29+'Физическое развитие'!#REF!)/21)))))))))))))))))))))</f>
        <v>#REF!</v>
      </c>
      <c r="DP28" s="82" t="str">
        <f>'Целевые ориентиры'!CN29</f>
        <v/>
      </c>
      <c r="DQ28" s="82" t="str">
        <f>IF('Социально-коммуникативное разви'!D30="","",IF('Социально-коммуникативное разви'!D30=2,"сформирован",IF('Социально-коммуникативное разви'!D30=0,"не сформирован", "в стадии формирования")))</f>
        <v/>
      </c>
      <c r="DR28" s="82" t="str">
        <f>IF('Социально-коммуникативное разви'!E30="","",IF('Социально-коммуникативное разви'!E30=2,"сформирован",IF('Социально-коммуникативное разви'!E30=0,"не сформирован", "в стадии формирования")))</f>
        <v/>
      </c>
      <c r="DS28" s="82" t="str">
        <f>IF('Социально-коммуникативное разви'!F30="","",IF('Социально-коммуникативное разви'!F30=2,"сформирован",IF('Социально-коммуникативное разви'!F30=0,"не сформирован", "в стадии формирования")))</f>
        <v/>
      </c>
      <c r="DT28" s="82" t="str">
        <f>IF('Социально-коммуникативное разви'!G30="","",IF('Социально-коммуникативное разви'!G30=2,"сформирован",IF('Социально-коммуникативное разви'!G30=0,"не сформирован", "в стадии формирования")))</f>
        <v/>
      </c>
      <c r="DU28" s="82" t="str">
        <f>IF('Социально-коммуникативное разви'!Q30="","",IF('Социально-коммуникативное разви'!Q30=2,"сформирован",IF('Социально-коммуникативное разви'!Q30=0,"не сформирован", "в стадии формирования")))</f>
        <v/>
      </c>
      <c r="DV28" s="82" t="str">
        <f>IF('Социально-коммуникативное разви'!R30="","",IF('Социально-коммуникативное разви'!R30=2,"сформирован",IF('Социально-коммуникативное разви'!R30=0,"не сформирован", "в стадии формирования")))</f>
        <v/>
      </c>
      <c r="DW28" s="82" t="str">
        <f>IF('Социально-коммуникативное разви'!S30="","",IF('Социально-коммуникативное разви'!S30=2,"сформирован",IF('Социально-коммуникативное разви'!S30=0,"не сформирован", "в стадии формирования")))</f>
        <v/>
      </c>
      <c r="DX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8" s="82" t="str">
        <f>IF('Социально-коммуникативное разви'!T30="","",IF('Социально-коммуникативное разви'!T30=2,"сформирован",IF('Социально-коммуникативное разви'!T30=0,"не сформирован", "в стадии формирования")))</f>
        <v/>
      </c>
      <c r="EB28" s="82" t="str">
        <f>IF('Социально-коммуникативное разви'!Y30="","",IF('Социально-коммуникативное разви'!Y30=2,"сформирован",IF('Социально-коммуникативное разви'!Y30=0,"не сформирован", "в стадии формирования")))</f>
        <v/>
      </c>
      <c r="EC28" s="82" t="str">
        <f>IF('Социально-коммуникативное разви'!Z30="","",IF('Социально-коммуникативное разви'!Z30=2,"сформирован",IF('Социально-коммуникативное разви'!Z30=0,"не сформирован", "в стадии формирования")))</f>
        <v/>
      </c>
      <c r="ED28" s="82" t="str">
        <f>IF('Социально-коммуникативное разви'!AU30="","",IF('Социально-коммуникативное разви'!AU30=2,"сформирован",IF('Социально-коммуникативное разви'!AU30=0,"не сформирован", "в стадии формирования")))</f>
        <v/>
      </c>
      <c r="EE28"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8" s="82" t="str">
        <f>IF('Социально-коммуникативное разви'!AZ30="","",IF('Социально-коммуникативное разви'!AZ30=2,"сформирован",IF('Социально-коммуникативное разви'!AZ30=0,"не сформирован", "в стадии формирования")))</f>
        <v/>
      </c>
      <c r="EG28" s="82" t="str">
        <f>IF('Социально-коммуникативное разви'!BA30="","",IF('Социально-коммуникативное разви'!BA30=2,"сформирован",IF('Социально-коммуникативное разви'!BA30=0,"не сформирован", "в стадии формирования")))</f>
        <v/>
      </c>
      <c r="EH28" s="82" t="str">
        <f>IF('Социально-коммуникативное разви'!BB30="","",IF('Социально-коммуникативное разви'!BB30=2,"сформирован",IF('Социально-коммуникативное разви'!BB30=0,"не сформирован", "в стадии формирования")))</f>
        <v/>
      </c>
      <c r="EI28" s="82" t="str">
        <f>IF('Познавательное развитие'!G30="","",IF('Познавательное развитие'!G30=2,"сформирован",IF('Познавательное развитие'!G30=0,"не сформирован", "в стадии формирования")))</f>
        <v/>
      </c>
      <c r="EJ28" s="82" t="e">
        <f>IF('Познавательное развитие'!#REF!="","",IF('Познавательное развитие'!#REF!=2,"сформирован",IF('Познавательное развитие'!#REF!=0,"не сформирован", "в стадии формирования")))</f>
        <v>#REF!</v>
      </c>
      <c r="EK28" s="82" t="str">
        <f>IF('Познавательное развитие'!H30="","",IF('Познавательное развитие'!H30=2,"сформирован",IF('Познавательное развитие'!H30=0,"не сформирован", "в стадии формирования")))</f>
        <v/>
      </c>
      <c r="EL28" s="82" t="e">
        <f>IF('Познавательное развитие'!#REF!="","",IF('Познавательное развитие'!#REF!=2,"сформирован",IF('Познавательное развитие'!#REF!=0,"не сформирован", "в стадии формирования")))</f>
        <v>#REF!</v>
      </c>
      <c r="EM28" s="82" t="str">
        <f>IF('Познавательное развитие'!T30="","",IF('Познавательное развитие'!T30=2,"сформирован",IF('Познавательное развитие'!T30=0,"не сформирован", "в стадии формирования")))</f>
        <v/>
      </c>
      <c r="EN28" s="82" t="e">
        <f>IF('Познавательное развитие'!#REF!="","",IF('Познавательное развитие'!#REF!=2,"сформирован",IF('Познавательное развитие'!#REF!=0,"не сформирован", "в стадии формирования")))</f>
        <v>#REF!</v>
      </c>
      <c r="EO28" s="82" t="str">
        <f>IF('Познавательное развитие'!U30="","",IF('Познавательное развитие'!U30=2,"сформирован",IF('Познавательное развитие'!U30=0,"не сформирован", "в стадии формирования")))</f>
        <v/>
      </c>
      <c r="EP28" s="82" t="str">
        <f>IF('Познавательное развитие'!W30="","",IF('Познавательное развитие'!W30=2,"сформирован",IF('Познавательное развитие'!W30=0,"не сформирован", "в стадии формирования")))</f>
        <v/>
      </c>
      <c r="EQ28" s="82" t="str">
        <f>IF('Познавательное развитие'!X30="","",IF('Познавательное развитие'!X30=2,"сформирован",IF('Познавательное развитие'!X30=0,"не сформирован", "в стадии формирования")))</f>
        <v/>
      </c>
      <c r="ER28" s="82" t="str">
        <f>IF('Познавательное развитие'!AB30="","",IF('Познавательное развитие'!AB30=2,"сформирован",IF('Познавательное развитие'!AB30=0,"не сформирован", "в стадии формирования")))</f>
        <v/>
      </c>
      <c r="ES28" s="82" t="e">
        <f>IF('Познавательное развитие'!#REF!="","",IF('Познавательное развитие'!#REF!=2,"сформирован",IF('Познавательное развитие'!#REF!=0,"не сформирован", "в стадии формирования")))</f>
        <v>#REF!</v>
      </c>
      <c r="ET28" s="82" t="str">
        <f>IF('Познавательное развитие'!AD30="","",IF('Познавательное развитие'!AD30=2,"сформирован",IF('Познавательное развитие'!AD30=0,"не сформирован", "в стадии формирования")))</f>
        <v/>
      </c>
      <c r="EU28" s="82" t="str">
        <f>IF('Познавательное развитие'!AE30="","",IF('Познавательное развитие'!AE30=2,"сформирован",IF('Познавательное развитие'!AE30=0,"не сформирован", "в стадии формирования")))</f>
        <v/>
      </c>
      <c r="EV28" s="82" t="str">
        <f>IF('Познавательное развитие'!AF30="","",IF('Познавательное развитие'!AF30=2,"сформирован",IF('Познавательное развитие'!AF30=0,"не сформирован", "в стадии формирования")))</f>
        <v/>
      </c>
      <c r="EW28" s="82" t="e">
        <f>IF('Познавательное развитие'!#REF!="","",IF('Познавательное развитие'!#REF!=2,"сформирован",IF('Познавательное развитие'!#REF!=0,"не сформирован", "в стадии формирования")))</f>
        <v>#REF!</v>
      </c>
      <c r="EX28" s="82" t="str">
        <f>IF('Познавательное развитие'!AG30="","",IF('Познавательное развитие'!AG30=2,"сформирован",IF('Познавательное развитие'!AG30=0,"не сформирован", "в стадии формирования")))</f>
        <v/>
      </c>
      <c r="EY28" s="82" t="str">
        <f>IF('Познавательное развитие'!AH30="","",IF('Познавательное развитие'!AH30=2,"сформирован",IF('Познавательное развитие'!AH30=0,"не сформирован", "в стадии формирования")))</f>
        <v/>
      </c>
      <c r="EZ28" s="82" t="e">
        <f>IF('Познавательное развитие'!#REF!="","",IF('Познавательное развитие'!#REF!=2,"сформирован",IF('Познавательное развитие'!#REF!=0,"не сформирован", "в стадии формирования")))</f>
        <v>#REF!</v>
      </c>
      <c r="FA28" s="82" t="str">
        <f>IF('Познавательное развитие'!AI30="","",IF('Познавательное развитие'!AI30=2,"сформирован",IF('Познавательное развитие'!AI30=0,"не сформирован", "в стадии формирования")))</f>
        <v/>
      </c>
      <c r="FB28" s="82" t="str">
        <f>IF('Познавательное развитие'!AJ30="","",IF('Познавательное развитие'!AJ30=2,"сформирован",IF('Познавательное развитие'!AJ30=0,"не сформирован", "в стадии формирования")))</f>
        <v/>
      </c>
      <c r="FC28" s="82" t="str">
        <f>IF('Познавательное развитие'!AK30="","",IF('Познавательное развитие'!AK30=2,"сформирован",IF('Познавательное развитие'!AK30=0,"не сформирован", "в стадии формирования")))</f>
        <v/>
      </c>
      <c r="FD28" s="82" t="str">
        <f>IF('Познавательное развитие'!AL30="","",IF('Познавательное развитие'!AL30=2,"сформирован",IF('Познавательное развитие'!AL30=0,"не сформирован", "в стадии формирования")))</f>
        <v/>
      </c>
      <c r="FE28" s="82" t="str">
        <f>IF('Речевое развитие'!Q29="","",IF('Речевое развитие'!Q29=2,"сформирован",IF('Речевое развитие'!Q29=0,"не сформирован", "в стадии формирования")))</f>
        <v/>
      </c>
      <c r="FF28" s="82" t="str">
        <f>IF('Речевое развитие'!R29="","",IF('Речевое развитие'!R29=2,"сформирован",IF('Речевое развитие'!R29=0,"не сформирован", "в стадии формирования")))</f>
        <v/>
      </c>
      <c r="FG28" s="82" t="str">
        <f>IF('Речевое развитие'!S29="","",IF('Речевое развитие'!S29=2,"сформирован",IF('Речевое развитие'!S29=0,"не сформирован", "в стадии формирования")))</f>
        <v/>
      </c>
      <c r="FH28" s="82" t="str">
        <f>IF('Речевое развитие'!T29="","",IF('Речевое развитие'!T29=2,"сформирован",IF('Речевое развитие'!T29=0,"не сформирован", "в стадии формирования")))</f>
        <v/>
      </c>
      <c r="FI28" s="82" t="str">
        <f>IF('Речевое развитие'!U29="","",IF('Речевое развитие'!U29=2,"сформирован",IF('Речевое развитие'!U29=0,"не сформирован", "в стадии формирования")))</f>
        <v/>
      </c>
      <c r="FJ28" s="82" t="e">
        <f>IF('Речевое развитие'!#REF!="","",IF('Речевое развитие'!#REF!=2,"сформирован",IF('Речевое развитие'!#REF!=0,"не сформирован", "в стадии формирования")))</f>
        <v>#REF!</v>
      </c>
      <c r="FK28" s="82" t="str">
        <f>IF('Художественно-эстетическое разв'!S30="","",IF('Художественно-эстетическое разв'!S30=2,"сформирован",IF('Художественно-эстетическое разв'!S30=0,"не сформирован", "в стадии формирования")))</f>
        <v/>
      </c>
      <c r="FL28" s="82" t="str">
        <f>IF('Художественно-эстетическое разв'!T30="","",IF('Художественно-эстетическое разв'!T30=2,"сформирован",IF('Художественно-эстетическое разв'!T30=0,"не сформирован", "в стадии формирования")))</f>
        <v/>
      </c>
      <c r="FM28"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8" s="82" t="str">
        <f>IF('Физическое развитие'!T29="","",IF('Физическое развитие'!T29=2,"сформирован",IF('Физическое развитие'!T29=0,"не сформирован", "в стадии формирования")))</f>
        <v/>
      </c>
      <c r="FO28" s="82" t="str">
        <f>IF('Физическое развитие'!U29="","",IF('Физическое развитие'!U29=2,"сформирован",IF('Физическое развитие'!U29=0,"не сформирован", "в стадии формирования")))</f>
        <v/>
      </c>
      <c r="FP28" s="82" t="str">
        <f>IF('Физическое развитие'!V29="","",IF('Физическое развитие'!V29=2,"сформирован",IF('Физическое развитие'!V29=0,"не сформирован", "в стадии формирования")))</f>
        <v/>
      </c>
      <c r="FQ28" s="82" t="e">
        <f>IF('Физическое развитие'!#REF!="","",IF('Физическое развитие'!#REF!=2,"сформирован",IF('Физическое развитие'!#REF!=0,"не сформирован", "в стадии формирования")))</f>
        <v>#REF!</v>
      </c>
      <c r="FR28" s="214" t="str">
        <f>IF('Социально-коммуникативное разви'!D30="","",IF('Социально-коммуникативное разви'!E30="","",IF('Социально-коммуникативное разви'!F30="","",IF('Социально-коммуникативное разви'!G30="","",IF('Социально-коммуникативное разви'!Q30="","",IF('Социально-коммуникативное разви'!R30="","",IF('Социально-коммуникативное разви'!S30="","",IF('Социально-коммуникативное разви'!#REF!="","",IF('Социально-коммуникативное разви'!#REF!="","",IF('Социально-коммуникативное разви'!#REF!="","",IF('Социально-коммуникативное разви'!T30="","",IF('Социально-коммуникативное разви'!Y30="","",IF('Социально-коммуникативное разви'!Z30="","",IF('Социально-коммуникативное разви'!AU30="","",IF('Социально-коммуникативное разви'!#REF!="","",IF('Социально-коммуникативное разви'!AZ30="","",IF('Социально-коммуникативное разви'!BA30="","",IF('Социально-коммуникативное разви'!BB30="","",IF('Познавательное развитие'!G30="","",IF('Познавательное развитие'!#REF!="","",IF('Познавательное развитие'!H30="","",IF('Познавательное развитие'!#REF!="","",IF('Познавательное развитие'!T30="","",IF('Познавательное развитие'!#REF!="","",IF('Познавательное развитие'!U30="","",IF('Познавательное развитие'!W30="","",IF('Познавательное развитие'!X30="","",IF('Познавательное развитие'!AB30="","",IF('Познавательное развитие'!#REF!="","",IF('Познавательное развитие'!AD30="","",IF('Познавательное развитие'!AE30="","",IF('Познавательное развитие'!AF30="","",IF('Познавательное развитие'!#REF!="","",IF('Познавательное развитие'!AG30="","",IF('Познавательное развитие'!AH30="","",IF('Познавательное развитие'!#REF!="","",IF('Познавательное развитие'!AI30="","",IF('Познавательное развитие'!AJ30="","",IF('Познавательное развитие'!AK30="","",IF('Познавательное развитие'!AL30="","",IF('Речевое развитие'!Q29="","",IF('Речевое развитие'!R29="","",IF('Речевое развитие'!S29="","",IF('Речевое развитие'!T29="","",IF('Речевое развитие'!U29="","",IF('Речевое развитие'!#REF!="","",IF('Художественно-эстетическое разв'!S30="","",IF('Художественно-эстетическое разв'!T30="","",IF('Художественно-эстетическое разв'!#REF!="","",IF('Физическое развитие'!T29="","",IF('Физическое развитие'!U29="","",IF('Физическое развитие'!V29="","",IF('Физическое развитие'!#REF!="","",('Социально-коммуникативное разви'!D30+'Социально-коммуникативное разви'!E30+'Социально-коммуникативное разви'!F30+'Социально-коммуникативное разви'!G30+'Социально-коммуникативное разви'!Q30+'Социально-коммуникативное разви'!R30+'Социально-коммуникативное разви'!S30+'Социально-коммуникативное разви'!#REF!+'Социально-коммуникативное разви'!#REF!+'Социально-коммуникативное разви'!#REF!+'Социально-коммуникативное разви'!T30+'Социально-коммуникативное разви'!Y30+'Социально-коммуникативное разви'!Z30+'Социально-коммуникативное разви'!AU30+'Социально-коммуникативное разви'!#REF!+'Социально-коммуникативное разви'!AZ30+'Социально-коммуникативное разви'!BA30+'Социально-коммуникативное разви'!BB30+'Познавательное развитие'!G30+'Познавательное развитие'!#REF!+'Познавательное развитие'!H30+'Познавательное развитие'!#REF!+'Познавательное развитие'!T30+'Познавательное развитие'!#REF!+'Познавательное развитие'!U30+'Познавательное развитие'!W30+'Познавательное развитие'!X30+'Познавательное развитие'!AB30+'Познавательное развитие'!#REF!+'Познавательное развитие'!AD30+'Познавательное развитие'!AE30+'Познавательное развитие'!AF30+'Познавательное развитие'!#REF!+'Познавательное развитие'!AG30+'Познавательное развитие'!AH30+'Познавательное развитие'!#REF!+'Познавательное развитие'!AI30+'Познавательное развитие'!AJ30+'Познавательное развитие'!AK30+'Познавательное развитие'!AL30+'Речевое развитие'!Q29+'Речевое развитие'!R29+'Речевое развитие'!S29+'Речевое развитие'!T29+'Речевое развитие'!U29+'Речевое развитие'!#REF!+'Художественно-эстетическое разв'!S30+'Художественно-эстетическое разв'!T30+'Художественно-эстетическое разв'!#REF!+'Физическое развитие'!T29+'Физическое развитие'!U29+'Физическое развитие'!V29+'Физическое развитие'!#REF!)/53)))))))))))))))))))))))))))))))))))))))))))))))))))))</f>
        <v/>
      </c>
      <c r="FS28" s="82" t="str">
        <f>'Целевые ориентиры'!EC29</f>
        <v/>
      </c>
    </row>
    <row r="29" spans="1:175" x14ac:dyDescent="0.25">
      <c r="A29" s="82">
        <f>список!A28</f>
        <v>27</v>
      </c>
      <c r="B29" s="82" t="str">
        <f>IF(список!B28="","",список!B28)</f>
        <v/>
      </c>
      <c r="C29" s="82">
        <f>список!C28</f>
        <v>0</v>
      </c>
      <c r="D29" s="82" t="str">
        <f>IF('Социально-коммуникативное разви'!AA31="","",IF('Социально-коммуникативное разви'!AA31=2,"сформирован",IF('Социально-коммуникативное разви'!AA31=0,"не сформирован", "в стадии формирования")))</f>
        <v/>
      </c>
      <c r="E29" s="82" t="str">
        <f>IF('Социально-коммуникативное разви'!AF31="","",IF('Социально-коммуникативное разви'!AF31=2,"сформирован",IF('Социально-коммуникативное разви'!AF31=0,"не сформирован", "в стадии формирования")))</f>
        <v/>
      </c>
      <c r="F29" s="82" t="str">
        <f>IF('Социально-коммуникативное разви'!AG31="","",IF('Социально-коммуникативное разви'!AG31=2,"сформирован",IF('Социально-коммуникативное разви'!AG31=0,"не сформирован", "в стадии формирования")))</f>
        <v/>
      </c>
      <c r="G29" s="82" t="str">
        <f>IF('Социально-коммуникативное разви'!AH31="","",IF('Социально-коммуникативное разви'!AH31=2,"сформирован",IF('Социально-коммуникативное разви'!AH31=0,"не сформирован", "в стадии формирования")))</f>
        <v/>
      </c>
      <c r="H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9" s="82" t="str">
        <f>IF('Социально-коммуникативное разви'!AJ31="","",IF('Социально-коммуникативное разви'!AJ31=2,"сформирован",IF('Социально-коммуникативное разви'!AJ31=0,"не сформирован", "в стадии формирования")))</f>
        <v/>
      </c>
      <c r="K29" s="82" t="str">
        <f>IF('Социально-коммуникативное разви'!AK31="","",IF('Социально-коммуникативное разви'!AK31=2,"сформирован",IF('Социально-коммуникативное разви'!AK31=0,"не сформирован", "в стадии формирования")))</f>
        <v/>
      </c>
      <c r="L29" s="82" t="e">
        <f>IF('Познавательное развитие'!#REF!="","",IF('Познавательное развитие'!#REF!=2,"сформирован",IF('Познавательное развитие'!#REF!=0,"не сформирован", "в стадии формирования")))</f>
        <v>#REF!</v>
      </c>
      <c r="M29" s="82" t="str">
        <f>IF('Познавательное развитие'!D31="","",IF('Познавательное развитие'!D31=2,"сформирован",IF('Познавательное развитие'!D31=0,"не сформирован", "в стадии формирования")))</f>
        <v/>
      </c>
      <c r="N29" s="82" t="e">
        <f>IF('Познавательное развитие'!#REF!="","",IF('Познавательное развитие'!#REF!=2,"сформирован",IF('Познавательное развитие'!#REF!=0,"не сформирован", "в стадии формирования")))</f>
        <v>#REF!</v>
      </c>
      <c r="O29" s="82" t="str">
        <f>IF('Познавательное развитие'!I31="","",IF('Познавательное развитие'!I31=2,"сформирован",IF('Познавательное развитие'!I31=0,"не сформирован", "в стадии формирования")))</f>
        <v/>
      </c>
      <c r="P29" s="82" t="str">
        <f>IF('Познавательное развитие'!M31="","",IF('Познавательное развитие'!M31=2,"сформирован",IF('Познавательное развитие'!M31=0,"не сформирован", "в стадии формирования")))</f>
        <v/>
      </c>
      <c r="Q29" s="82" t="str">
        <f>IF('Познавательное развитие'!N31="","",IF('Познавательное развитие'!N31=2,"сформирован",IF('Познавательное развитие'!N31=0,"не сформирован", "в стадии формирования")))</f>
        <v/>
      </c>
      <c r="R29" s="82" t="str">
        <f>IF('Познавательное развитие'!O31="","",IF('Познавательное развитие'!O31=2,"сформирован",IF('Познавательное развитие'!O31=0,"не сформирован", "в стадии формирования")))</f>
        <v/>
      </c>
      <c r="S29" s="82" t="str">
        <f>IF('Познавательное развитие'!P31="","",IF('Познавательное развитие'!P31=2,"сформирован",IF('Познавательное развитие'!P31=0,"не сформирован", "в стадии формирования")))</f>
        <v/>
      </c>
      <c r="T29" s="82" t="str">
        <f>IF('Познавательное развитие'!Q31="","",IF('Познавательное развитие'!Q31=2,"сформирован",IF('Познавательное развитие'!Q31=0,"не сформирован", "в стадии формирования")))</f>
        <v/>
      </c>
      <c r="U29" s="82" t="str">
        <f>IF('Познавательное развитие'!Y31="","",IF('Познавательное развитие'!Y31=2,"сформирован",IF('Познавательное развитие'!Y31=0,"не сформирован", "в стадии формирования")))</f>
        <v/>
      </c>
      <c r="V29" s="82" t="str">
        <f>IF('Художественно-эстетическое разв'!D31="","",IF('Художественно-эстетическое разв'!D31=2,"сформирован",IF('Художественно-эстетическое разв'!D31=0,"не сформирован", "в стадии формирования")))</f>
        <v/>
      </c>
      <c r="W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29" s="82" t="str">
        <f>IF('Художественно-эстетическое разв'!G31="","",IF('Художественно-эстетическое разв'!G31=2,"сформирован",IF('Художественно-эстетическое разв'!G31=0,"не сформирован", "в стадии формирования")))</f>
        <v/>
      </c>
      <c r="Y29" s="82" t="str">
        <f>IF('Художественно-эстетическое разв'!H31="","",IF('Художественно-эстетическое разв'!H31=2,"сформирован",IF('Художественно-эстетическое разв'!H31=0,"не сформирован", "в стадии формирования")))</f>
        <v/>
      </c>
      <c r="Z29" s="82" t="str">
        <f>IF('Художественно-эстетическое разв'!I31="","",IF('Художественно-эстетическое разв'!I31=2,"сформирован",IF('Художественно-эстетическое разв'!I31=0,"не сформирован", "в стадии формирования")))</f>
        <v/>
      </c>
      <c r="AA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29" s="82" t="str">
        <f>IF('Художественно-эстетическое разв'!L31="","",IF('Художественно-эстетическое разв'!L31=2,"сформирован",IF('Художественно-эстетическое разв'!L31=0,"не сформирован", "в стадии формирования")))</f>
        <v/>
      </c>
      <c r="AC29" s="82" t="str">
        <f>IF('Художественно-эстетическое разв'!M31="","",IF('Художественно-эстетическое разв'!M31=2,"сформирован",IF('Художественно-эстетическое разв'!M31=0,"не сформирован", "в стадии формирования")))</f>
        <v/>
      </c>
      <c r="AD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29" s="82" t="str">
        <f>IF('Художественно-эстетическое разв'!U31="","",IF('Художественно-эстетическое разв'!U31=2,"сформирован",IF('Художественно-эстетическое разв'!U31=0,"не сформирован", "в стадии формирования")))</f>
        <v/>
      </c>
      <c r="AG29" s="82" t="str">
        <f>IF('Физическое развитие'!W30="","",IF('Физическое развитие'!W30=2,"сформирован",IF('Физическое развитие'!W30=0,"не сформирован", "в стадии формирования")))</f>
        <v/>
      </c>
      <c r="AH29" s="214" t="str">
        <f>IF('Социально-коммуникативное разви'!AA31="","",IF('Социально-коммуникативное разви'!AF31="","",IF('Социально-коммуникативное разви'!AG31="","",IF('Социально-коммуникативное разви'!AH31="","",IF('Социально-коммуникативное разви'!#REF!="","",IF('Социально-коммуникативное разви'!#REF!="","",IF('Социально-коммуникативное разви'!AJ31="","",IF('Социально-коммуникативное разви'!AK31="","",IF('Познавательное развитие'!#REF!="","",IF('Познавательное развитие'!D31="","",IF('Познавательное развитие'!#REF!="","",IF('Познавательное развитие'!I31="","",IF('Познавательное развитие'!M31="","",IF('Познавательное развитие'!N31="","",IF('Познавательное развитие'!O31="","",IF('Познавательное развитие'!P31="","",IF('Познавательное развитие'!Q31="","",IF('Познавательное развитие'!Y31="","",IF('Художественно-эстетическое разв'!D31="","",IF('Художественно-эстетическое разв'!#REF!="","",IF('Художественно-эстетическое разв'!G31="","",IF('Художественно-эстетическое разв'!H31="","",IF('Художественно-эстетическое разв'!I31="","",IF('Художественно-эстетическое разв'!#REF!="","",IF('Художественно-эстетическое разв'!L31="","",IF('Художественно-эстетическое разв'!M31="","",IF('Художественно-эстетическое разв'!#REF!="","",IF('Художественно-эстетическое разв'!#REF!="","",IF('Художественно-эстетическое разв'!U31="","",IF('Физическое развитие'!#REF!="","",('Социально-коммуникативное разви'!AA31+'Социально-коммуникативное разви'!AF31+'Социально-коммуникативное разви'!AG31+'Социально-коммуникативное разви'!AH31+'Социально-коммуникативное разви'!#REF!+'Социально-коммуникативное разви'!#REF!+'Социально-коммуникативное разви'!AJ31+'Социально-коммуникативное разви'!AK31+'Познавательное развитие'!#REF!+'Познавательное развитие'!D31+'Познавательное развитие'!#REF!+'Познавательное развитие'!I31+'Познавательное развитие'!M31+'Познавательное развитие'!N31+'Познавательное развитие'!O31+'Познавательное развитие'!P31+'Познавательное развитие'!Q31+'Познавательное развитие'!Y31+'Художественно-эстетическое разв'!D31+'Художественно-эстетическое разв'!#REF!+'Художественно-эстетическое разв'!G31+'Художественно-эстетическое разв'!H31+'Художественно-эстетическое разв'!I31+'Художественно-эстетическое разв'!#REF!+'Художественно-эстетическое разв'!L31+'Художественно-эстетическое разв'!M31+'Художественно-эстетическое разв'!#REF!+'Художественно-эстетическое разв'!#REF!+'Художественно-эстетическое разв'!U31+'Физическое развитие'!#REF!)/30))))))))))))))))))))))))))))))</f>
        <v/>
      </c>
      <c r="AI29" s="82" t="str">
        <f>'Целевые ориентиры'!AA30</f>
        <v/>
      </c>
      <c r="AJ29" s="82" t="str">
        <f>IF('Социально-коммуникативное разви'!G31="","",IF('Социально-коммуникативное разви'!G31=2,"сформирован",IF('Социально-коммуникативное разви'!G31=0,"не сформирован", "в стадии формирования")))</f>
        <v/>
      </c>
      <c r="AK29" s="82" t="str">
        <f>IF('Социально-коммуникативное разви'!H31="","",IF('Социально-коммуникативное разви'!H31=2,"сформирован",IF('Социально-коммуникативное разви'!H31=0,"не сформирован", "в стадии формирования")))</f>
        <v/>
      </c>
      <c r="AL29" s="82" t="str">
        <f>IF('Социально-коммуникативное разви'!I31="","",IF('Социально-коммуникативное разви'!I31=2,"сформирован",IF('Социально-коммуникативное разви'!I31=0,"не сформирован", "в стадии формирования")))</f>
        <v/>
      </c>
      <c r="AM29" s="82" t="str">
        <f>IF('Социально-коммуникативное разви'!J31="","",IF('Социально-коммуникативное разви'!J31=2,"сформирован",IF('Социально-коммуникативное разви'!J31=0,"не сформирован", "в стадии формирования")))</f>
        <v/>
      </c>
      <c r="AN29" s="82" t="str">
        <f>IF('Социально-коммуникативное разви'!K31="","",IF('Социально-коммуникативное разви'!K31=2,"сформирован",IF('Социально-коммуникативное разви'!K31=0,"не сформирован", "в стадии формирования")))</f>
        <v/>
      </c>
      <c r="AO29" s="82" t="str">
        <f>IF('Социально-коммуникативное разви'!L31="","",IF('Социально-коммуникативное разви'!L31=2,"сформирован",IF('Социально-коммуникативное разви'!L31=0,"не сформирован", "в стадии формирования")))</f>
        <v/>
      </c>
      <c r="AP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29" s="82" t="str">
        <f>IF('Социально-коммуникативное разви'!X31="","",IF('Социально-коммуникативное разви'!X31=2,"сформирован",IF('Социально-коммуникативное разви'!X31=0,"не сформирован", "в стадии формирования")))</f>
        <v/>
      </c>
      <c r="AR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29" s="82" t="e">
        <f>IF('Познавательное развитие'!#REF!="","",IF('Познавательное развитие'!#REF!=2,"сформирован",IF('Познавательное развитие'!#REF!=0,"не сформирован", "в стадии формирования")))</f>
        <v>#REF!</v>
      </c>
      <c r="AT29" s="82" t="str">
        <f>IF('Познавательное развитие'!V31="","",IF('Познавательное развитие'!V31=2,"сформирован",IF('Познавательное развитие'!V31=0,"не сформирован", "в стадии формирования")))</f>
        <v/>
      </c>
      <c r="AU29" s="82" t="str">
        <f>IF('Художественно-эстетическое разв'!Z31="","",IF('Художественно-эстетическое разв'!Z31=2,"сформирован",IF('Художественно-эстетическое разв'!Z31=0,"не сформирован", "в стадии формирования")))</f>
        <v/>
      </c>
      <c r="AV29" s="82" t="str">
        <f>IF('Художественно-эстетическое разв'!AE31="","",IF('Художественно-эстетическое разв'!AE31=2,"сформирован",IF('Художественно-эстетическое разв'!AE31=0,"не сформирован", "в стадии формирования")))</f>
        <v/>
      </c>
      <c r="AW29" s="82" t="e">
        <f>IF('Физическое развитие'!#REF!="","",IF('Физическое развитие'!#REF!=2,"сформирован",IF('Физическое развитие'!#REF!=0,"не сформирован", "в стадии формирования")))</f>
        <v>#REF!</v>
      </c>
      <c r="AX29" s="82" t="e">
        <f>IF('Физическое развитие'!#REF!="","",IF('Физическое развитие'!#REF!=2,"сформирован",IF('Физическое развитие'!#REF!=0,"не сформирован", "в стадии формирования")))</f>
        <v>#REF!</v>
      </c>
      <c r="AY29" s="214" t="str">
        <f>IF('Социально-коммуникативное разви'!G31="","",IF('Социально-коммуникативное разви'!H31="","",IF('Социально-коммуникативное разви'!I31="","",IF('Социально-коммуникативное разви'!J31="","",IF('Социально-коммуникативное разви'!K31="","",IF('Социально-коммуникативное разви'!L31="","",IF('Социально-коммуникативное разви'!#REF!="","",IF('Социально-коммуникативное разви'!X31="","",IF('Социально-коммуникативное разви'!#REF!="","",IF('Познавательное развитие'!#REF!="","",IF('Познавательное развитие'!V31="","",IF('Художественно-эстетическое разв'!Z31="","",IF('Художественно-эстетическое разв'!AE31="","",IF('Физическое развитие'!#REF!="","",IF('Физическое развитие'!#REF!="","",('Социально-коммуникативное разви'!G31+'Социально-коммуникативное разви'!H31+'Социально-коммуникативное разви'!I31+'Социально-коммуникативное разви'!J31+'Социально-коммуникативное разви'!K31+'Социально-коммуникативное разви'!L31+'Социально-коммуникативное разви'!#REF!+'Социально-коммуникативное разви'!X31+'Социально-коммуникативное разви'!#REF!+'Познавательное развитие'!#REF!+'Познавательное развитие'!V31+'Художественно-эстетическое разв'!Z31+'Художественно-эстетическое разв'!AE31+'Физическое развитие'!#REF!+'Физическое развитие'!#REF!)/15)))))))))))))))</f>
        <v/>
      </c>
      <c r="AZ29" s="82" t="str">
        <f>'Целевые ориентиры'!AM30</f>
        <v/>
      </c>
      <c r="BA29" s="82" t="str">
        <f>IF('Социально-коммуникативное разви'!U31="","",IF('Социально-коммуникативное разви'!U31=2,"сформирован",IF('Социально-коммуникативное разви'!U31=0,"не сформирован", "в стадии формирования")))</f>
        <v/>
      </c>
      <c r="BB29" s="82" t="str">
        <f>IF('Социально-коммуникативное разви'!V31="","",IF('Социально-коммуникативное разви'!V31=2,"сформирован",IF('Социально-коммуникативное разви'!V31=0,"не сформирован", "в стадии формирования")))</f>
        <v/>
      </c>
      <c r="BC29" s="82" t="str">
        <f>IF('Социально-коммуникативное разви'!W31="","",IF('Социально-коммуникативное разви'!W31=2,"сформирован",IF('Социально-коммуникативное разви'!W31=0,"не сформирован", "в стадии формирования")))</f>
        <v/>
      </c>
      <c r="BD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29" s="82" t="str">
        <f>IF('Художественно-эстетическое разв'!AC31="","",IF('Художественно-эстетическое разв'!AC31=2,"сформирован",IF('Художественно-эстетическое разв'!AC31=0,"не сформирован", "в стадии формирования")))</f>
        <v/>
      </c>
      <c r="BG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29" s="82" t="str">
        <f>IF('Художественно-эстетическое разв'!AD31="","",IF('Художественно-эстетическое разв'!AD31=2,"сформирован",IF('Художественно-эстетическое разв'!AD31=0,"не сформирован", "в стадии формирования")))</f>
        <v/>
      </c>
      <c r="BI29" s="214" t="str">
        <f>IF('Социально-коммуникативное разви'!U31="","",IF('Социально-коммуникативное разви'!V31="","",IF('Социально-коммуникативное разви'!W31="","",IF('Художественно-эстетическое разв'!#REF!="","",IF('Художественно-эстетическое разв'!#REF!="","",IF('Художественно-эстетическое разв'!AC31="","",IF('Художественно-эстетическое разв'!#REF!="","",IF('Художественно-эстетическое разв'!AD31="","",('Социально-коммуникативное разви'!U31+'Социально-коммуникативное разви'!V31+'Социально-коммуникативное разви'!W31+'Художественно-эстетическое разв'!#REF!+'Художественно-эстетическое разв'!#REF!+'Художественно-эстетическое разв'!AC31+'Художественно-эстетическое разв'!#REF!+'Художественно-эстетическое разв'!AD31)/8))))))))</f>
        <v/>
      </c>
      <c r="BJ29" s="82" t="str">
        <f>'Целевые ориентиры'!AT30</f>
        <v/>
      </c>
      <c r="BK29" s="82" t="str">
        <f>IF('Речевое развитие'!D30="","",IF('Речевое развитие'!D30=2,"сформирован",IF('Речевое развитие'!D30=0,"не сформирован", "в стадии формирования")))</f>
        <v/>
      </c>
      <c r="BL29" s="82" t="e">
        <f>IF('Речевое развитие'!#REF!="","",IF('Речевое развитие'!#REF!=2,"сформирован",IF('Речевое развитие'!#REF!=0,"не сформирован", "в стадии формирования")))</f>
        <v>#REF!</v>
      </c>
      <c r="BM29" s="82" t="str">
        <f>IF('Речевое развитие'!E30="","",IF('Речевое развитие'!E30=2,"сформирован",IF('Речевое развитие'!E30=0,"не сформирован", "в стадии формирования")))</f>
        <v/>
      </c>
      <c r="BN29" s="82" t="str">
        <f>IF('Речевое развитие'!F30="","",IF('Речевое развитие'!F30=2,"сформирован",IF('Речевое развитие'!F30=0,"не сформирован", "в стадии формирования")))</f>
        <v/>
      </c>
      <c r="BO29" s="82" t="str">
        <f>IF('Речевое развитие'!G30="","",IF('Речевое развитие'!G30=2,"сформирован",IF('Речевое развитие'!G30=0,"не сформирован", "в стадии формирования")))</f>
        <v/>
      </c>
      <c r="BP29" s="82" t="str">
        <f>IF('Речевое развитие'!H30="","",IF('Речевое развитие'!H30=2,"сформирован",IF('Речевое развитие'!H30=0,"не сформирован", "в стадии формирования")))</f>
        <v/>
      </c>
      <c r="BQ29" s="82" t="e">
        <f>IF('Речевое развитие'!#REF!="","",IF('Речевое развитие'!#REF!=2,"сформирован",IF('Речевое развитие'!#REF!=0,"не сформирован", "в стадии формирования")))</f>
        <v>#REF!</v>
      </c>
      <c r="BR29" s="82" t="str">
        <f>IF('Речевое развитие'!I30="","",IF('Речевое развитие'!I30=2,"сформирован",IF('Речевое развитие'!I30=0,"не сформирован", "в стадии формирования")))</f>
        <v/>
      </c>
      <c r="BS29" s="82" t="str">
        <f>IF('Речевое развитие'!J30="","",IF('Речевое развитие'!J30=2,"сформирован",IF('Речевое развитие'!J30=0,"не сформирован", "в стадии формирования")))</f>
        <v/>
      </c>
      <c r="BT29" s="82" t="str">
        <f>IF('Речевое развитие'!K30="","",IF('Речевое развитие'!K30=2,"сформирован",IF('Речевое развитие'!K30=0,"не сформирован", "в стадии формирования")))</f>
        <v/>
      </c>
      <c r="BU29" s="82" t="str">
        <f>IF('Речевое развитие'!L30="","",IF('Речевое развитие'!L30=2,"сформирован",IF('Речевое развитие'!L30=0,"не сформирован", "в стадии формирования")))</f>
        <v/>
      </c>
      <c r="BV29" s="82" t="e">
        <f>IF('Речевое развитие'!#REF!="","",IF('Речевое развитие'!#REF!=2,"сформирован",IF('Речевое развитие'!#REF!=0,"не сформирован", "в стадии формирования")))</f>
        <v>#REF!</v>
      </c>
      <c r="BW29" s="82" t="str">
        <f>IF('Речевое развитие'!N30="","",IF('Речевое развитие'!N30=2,"сформирован",IF('Речевое развитие'!N30=0,"не сформирован", "в стадии формирования")))</f>
        <v/>
      </c>
      <c r="BX29" s="214" t="str">
        <f>IF('Речевое развитие'!D30="","",IF('Речевое развитие'!#REF!="","",IF('Речевое развитие'!E30="","",IF('Речевое развитие'!F30="","",IF('Речевое развитие'!G30="","",IF('Речевое развитие'!H30="","",IF('Речевое развитие'!#REF!="","",IF('Речевое развитие'!I30="","",IF('Речевое развитие'!J30="","",IF('Речевое развитие'!K30="","",IF('Речевое развитие'!L30="","",IF('Речевое развитие'!#REF!="","",IF('Речевое развитие'!N30="","",('Речевое развитие'!D30+'Речевое развитие'!#REF!+'Речевое развитие'!E30+'Речевое развитие'!F30+'Речевое развитие'!G30+'Речевое развитие'!H30+'Речевое развитие'!#REF!+'Речевое развитие'!I30+'Речевое развитие'!J30+'Речевое развитие'!K30+'Речевое развитие'!L30+'Речевое развитие'!#REF!+'Речевое развитие'!N30)/13)))))))))))))</f>
        <v/>
      </c>
      <c r="BY29" s="82" t="str">
        <f>'Целевые ориентиры'!BG30</f>
        <v/>
      </c>
      <c r="BZ29" s="82" t="str">
        <f>IF('Художественно-эстетическое разв'!Y31="","",IF('Художественно-эстетическое разв'!Y31=2,"сформирован",IF('Художественно-эстетическое разв'!Y31=0,"не сформирован", "в стадии формирования")))</f>
        <v/>
      </c>
      <c r="CA29" s="82" t="e">
        <f>IF('Физическое развитие'!#REF!="","",IF('Физическое развитие'!#REF!=2,"сформирован",IF('Физическое развитие'!#REF!=0,"не сформирован", "в стадии формирования")))</f>
        <v>#REF!</v>
      </c>
      <c r="CB29" s="82" t="e">
        <f>IF('Физическое развитие'!#REF!="","",IF('Физическое развитие'!#REF!=2,"сформирован",IF('Физическое развитие'!#REF!=0,"не сформирован", "в стадии формирования")))</f>
        <v>#REF!</v>
      </c>
      <c r="CC29" s="82" t="str">
        <f>IF('Физическое развитие'!D30="","",IF('Физическое развитие'!D30=2,"сформирован",IF('Физическое развитие'!D30=0,"не сформирован", "в стадии формирования")))</f>
        <v/>
      </c>
      <c r="CD29" s="82" t="str">
        <f>IF('Физическое развитие'!E30="","",IF('Физическое развитие'!E30=2,"сформирован",IF('Физическое развитие'!E30=0,"не сформирован", "в стадии формирования")))</f>
        <v/>
      </c>
      <c r="CE29" s="82" t="str">
        <f>IF('Физическое развитие'!F30="","",IF('Физическое развитие'!F30=2,"сформирован",IF('Физическое развитие'!F30=0,"не сформирован", "в стадии формирования")))</f>
        <v/>
      </c>
      <c r="CF29" s="82" t="str">
        <f>IF('Физическое развитие'!H30="","",IF('Физическое развитие'!H30=2,"сформирован",IF('Физическое развитие'!H30=0,"не сформирован", "в стадии формирования")))</f>
        <v/>
      </c>
      <c r="CG29" s="82" t="str">
        <f>IF('Физическое развитие'!I30="","",IF('Физическое развитие'!I30=2,"сформирован",IF('Физическое развитие'!I30=0,"не сформирован", "в стадии формирования")))</f>
        <v/>
      </c>
      <c r="CH29" s="82" t="str">
        <f>IF('Физическое развитие'!J30="","",IF('Физическое развитие'!J30=2,"сформирован",IF('Физическое развитие'!J30=0,"не сформирован", "в стадии формирования")))</f>
        <v/>
      </c>
      <c r="CI29" s="82" t="str">
        <f>IF('Физическое развитие'!L30="","",IF('Физическое развитие'!L30=2,"сформирован",IF('Физическое развитие'!L30=0,"не сформирован", "в стадии формирования")))</f>
        <v/>
      </c>
      <c r="CJ29" s="82" t="str">
        <f>IF('Физическое развитие'!M30="","",IF('Физическое развитие'!M30=2,"сформирован",IF('Физическое развитие'!M30=0,"не сформирован", "в стадии формирования")))</f>
        <v/>
      </c>
      <c r="CK29" s="82" t="e">
        <f>IF('Физическое развитие'!#REF!="","",IF('Физическое развитие'!#REF!=2,"сформирован",IF('Физическое развитие'!#REF!=0,"не сформирован", "в стадии формирования")))</f>
        <v>#REF!</v>
      </c>
      <c r="CL29" s="82" t="e">
        <f>IF('Физическое развитие'!#REF!="","",IF('Физическое развитие'!#REF!=2,"сформирован",IF('Физическое развитие'!#REF!=0,"не сформирован", "в стадии формирования")))</f>
        <v>#REF!</v>
      </c>
      <c r="CM29" s="82" t="e">
        <f>IF('Физическое развитие'!#REF!="","",IF('Физическое развитие'!#REF!=2,"сформирован",IF('Физическое развитие'!#REF!=0,"не сформирован", "в стадии формирования")))</f>
        <v>#REF!</v>
      </c>
      <c r="CN29" s="82" t="str">
        <f>IF('Физическое развитие'!N30="","",IF('Физическое развитие'!N30=2,"сформирован",IF('Физическое развитие'!N30=0,"не сформирован", "в стадии формирования")))</f>
        <v/>
      </c>
      <c r="CO29" s="82" t="str">
        <f>IF('Физическое развитие'!O30="","",IF('Физическое развитие'!O30=2,"сформирован",IF('Физическое развитие'!O30=0,"не сформирован", "в стадии формирования")))</f>
        <v/>
      </c>
      <c r="CP29" s="82" t="str">
        <f>IF('Физическое развитие'!P30="","",IF('Физическое развитие'!P30=2,"сформирован",IF('Физическое развитие'!P30=0,"не сформирован", "в стадии формирования")))</f>
        <v/>
      </c>
      <c r="CQ29" s="82" t="str">
        <f>IF('Физическое развитие'!Q30="","",IF('Физическое развитие'!Q30=2,"сформирован",IF('Физическое развитие'!Q30=0,"не сформирован", "в стадии формирования")))</f>
        <v/>
      </c>
      <c r="CR29" s="214" t="str">
        <f>IF('Художественно-эстетическое разв'!Y31="","",IF('Физическое развитие'!#REF!="","",IF('Физическое развитие'!#REF!="","",IF('Физическое развитие'!D30="","",IF('Физическое развитие'!E30="","",IF('Физическое развитие'!F30="","",IF('Физическое развитие'!H30="","",IF('Физическое развитие'!I30="","",IF('Физическое развитие'!J30="","",IF('Физическое развитие'!L30="","",IF('Физическое развитие'!M30="","",IF('Физическое развитие'!#REF!="","",IF('Физическое развитие'!#REF!="","",IF('Физическое развитие'!#REF!="","",IF('Физическое развитие'!N30="","",IF('Физическое развитие'!O30="","",IF('Физическое развитие'!P30="","",IF('Физическое развитие'!Q30="","",('Художественно-эстетическое разв'!Y31+'Физическое развитие'!#REF!+'Физическое развитие'!#REF!+'Физическое развитие'!D30+'Физическое развитие'!E30+'Физическое развитие'!F30+'Физическое развитие'!H30+'Физическое развитие'!I30+'Физическое развитие'!J30+'Физическое развитие'!L30+'Физическое развитие'!M30+'Физическое развитие'!#REF!+'Физическое развитие'!#REF!+'Физическое развитие'!#REF!+'Физическое развитие'!N30+'Физическое развитие'!O30+'Физическое развитие'!P30+'Физическое развитие'!Q30)/18))))))))))))))))))</f>
        <v/>
      </c>
      <c r="CS29" s="82" t="str">
        <f>'Целевые ориентиры'!BW30</f>
        <v/>
      </c>
      <c r="CT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29" s="82" t="str">
        <f>IF('Социально-коммуникативное разви'!M31="","",IF('Социально-коммуникативное разви'!M31=2,"сформирован",IF('Социально-коммуникативное разви'!M31=0,"не сформирован", "в стадии формирования")))</f>
        <v/>
      </c>
      <c r="CV29" s="82" t="str">
        <f>IF('Социально-коммуникативное разви'!N31="","",IF('Социально-коммуникативное разви'!N31=2,"сформирован",IF('Социально-коммуникативное разви'!N31=0,"не сформирован", "в стадии формирования")))</f>
        <v/>
      </c>
      <c r="CW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29" s="82" t="str">
        <f>IF('Социально-коммуникативное разви'!AI31="","",IF('Социально-коммуникативное разви'!AI31=2,"сформирован",IF('Социально-коммуникативное разви'!AI31=0,"не сформирован", "в стадии формирования")))</f>
        <v/>
      </c>
      <c r="CY29" s="82" t="str">
        <f>IF('Социально-коммуникативное разви'!AN31="","",IF('Социально-коммуникативное разви'!AN31=2,"сформирован",IF('Социально-коммуникативное разви'!AN31=0,"не сформирован", "в стадии формирования")))</f>
        <v/>
      </c>
      <c r="CZ29" s="82" t="str">
        <f>IF('Социально-коммуникативное разви'!AO31="","",IF('Социально-коммуникативное разви'!AO31=2,"сформирован",IF('Социально-коммуникативное разви'!AO31=0,"не сформирован", "в стадии формирования")))</f>
        <v/>
      </c>
      <c r="DA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29" s="82" t="str">
        <f>IF('Социально-коммуникативное разви'!AP31="","",IF('Социально-коммуникативное разви'!AP31=2,"сформирован",IF('Социально-коммуникативное разви'!AP31=0,"не сформирован", "в стадии формирования")))</f>
        <v/>
      </c>
      <c r="DC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29" s="82" t="str">
        <f>IF('Социально-коммуникативное разви'!AQ31="","",IF('Социально-коммуникативное разви'!AQ31=2,"сформирован",IF('Социально-коммуникативное разви'!AQ31=0,"не сформирован", "в стадии формирования")))</f>
        <v/>
      </c>
      <c r="DE29" s="82" t="str">
        <f>IF('Социально-коммуникативное разви'!AR31="","",IF('Социально-коммуникативное разви'!AR31=2,"сформирован",IF('Социально-коммуникативное разви'!AR31=0,"не сформирован", "в стадии формирования")))</f>
        <v/>
      </c>
      <c r="DF29" s="82" t="str">
        <f>IF('Социально-коммуникативное разви'!AS31="","",IF('Социально-коммуникативное разви'!AS31=2,"сформирован",IF('Социально-коммуникативное разви'!AS31=0,"не сформирован", "в стадии формирования")))</f>
        <v/>
      </c>
      <c r="DG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29" s="82" t="str">
        <f>IF('Социально-коммуникативное разви'!AT31="","",IF('Социально-коммуникативное разви'!AT31=2,"сформирован",IF('Социально-коммуникативное разви'!AT31=0,"не сформирован", "в стадии формирования")))</f>
        <v/>
      </c>
      <c r="DI29" s="82" t="str">
        <f>IF('Социально-коммуникативное разви'!AV31="","",IF('Социально-коммуникативное разви'!AV31=2,"сформирован",IF('Социально-коммуникативное разви'!AV31=0,"не сформирован", "в стадии формирования")))</f>
        <v/>
      </c>
      <c r="DJ29" s="82" t="str">
        <f>IF('Социально-коммуникативное разви'!AW31="","",IF('Социально-коммуникативное разви'!AW31=2,"сформирован",IF('Социально-коммуникативное разви'!AW31=0,"не сформирован", "в стадии формирования")))</f>
        <v/>
      </c>
      <c r="DK29" s="82" t="str">
        <f>IF('Социально-коммуникативное разви'!AX31="","",IF('Социально-коммуникативное разви'!AX31=2,"сформирован",IF('Социально-коммуникативное разви'!AX31=0,"не сформирован", "в стадии формирования")))</f>
        <v/>
      </c>
      <c r="DL29" s="82" t="str">
        <f>IF('Социально-коммуникативное разви'!AY31="","",IF('Социально-коммуникативное разви'!AY31=2,"сформирован",IF('Социально-коммуникативное разви'!AY31=0,"не сформирован", "в стадии формирования")))</f>
        <v/>
      </c>
      <c r="DM29" s="82" t="str">
        <f>IF('Физическое развитие'!K30="","",IF('Физическое развитие'!K30=2,"сформирован",IF('Физическое развитие'!K30=0,"не сформирован", "в стадии формирования")))</f>
        <v/>
      </c>
      <c r="DN29" s="82" t="e">
        <f>IF('Физическое развитие'!#REF!="","",IF('Физическое развитие'!#REF!=2,"сформирован",IF('Физическое развитие'!#REF!=0,"не сформирован", "в стадии формирования")))</f>
        <v>#REF!</v>
      </c>
      <c r="DO29" s="214" t="e">
        <f>IF('Социально-коммуникативное разви'!#REF!="","",IF('Социально-коммуникативное разви'!M31="","",IF('Социально-коммуникативное разви'!N31="","",IF('Социально-коммуникативное разви'!#REF!="","",IF('Социально-коммуникативное разви'!AI31="","",IF('Социально-коммуникативное разви'!AN31="","",IF('Социально-коммуникативное разви'!AO31="","",IF('Социально-коммуникативное разви'!#REF!="","",IF('Социально-коммуникативное разви'!AP31="","",IF('Социально-коммуникативное разви'!#REF!="","",IF('Социально-коммуникативное разви'!AQ31="","",IF('Социально-коммуникативное разви'!AR31="","",IF('Социально-коммуникативное разви'!AS31="","",IF('Социально-коммуникативное разви'!#REF!="","",IF('Социально-коммуникативное разви'!AT31="","",IF('Социально-коммуникативное разви'!AV31="","",IF('Социально-коммуникативное разви'!AW31="","",IF('Социально-коммуникативное разви'!AX31="","",IF('Социально-коммуникативное разви'!AY31="","",IF('Физическое развитие'!K30="","",IF('Физическое развитие'!#REF!="","",('Социально-коммуникативное разви'!#REF!+'Социально-коммуникативное разви'!M31+'Социально-коммуникативное разви'!N31+'Социально-коммуникативное разви'!#REF!+'Социально-коммуникативное разви'!AI31+'Социально-коммуникативное разви'!AN31+'Социально-коммуникативное разви'!AO31+'Социально-коммуникативное разви'!#REF!+'Социально-коммуникативное разви'!AP31+'Социально-коммуникативное разви'!#REF!+'Социально-коммуникативное разви'!AQ31+'Социально-коммуникативное разви'!AR31+'Социально-коммуникативное разви'!AS31+'Социально-коммуникативное разви'!#REF!+'Социально-коммуникативное разви'!AT31+'Социально-коммуникативное разви'!AV31+'Социально-коммуникативное разви'!AW31+'Социально-коммуникативное разви'!AX31+'Социально-коммуникативное разви'!AY31+'Физическое развитие'!K30+'Физическое развитие'!#REF!)/21)))))))))))))))))))))</f>
        <v>#REF!</v>
      </c>
      <c r="DP29" s="82" t="str">
        <f>'Целевые ориентиры'!CN30</f>
        <v/>
      </c>
      <c r="DQ29" s="82" t="str">
        <f>IF('Социально-коммуникативное разви'!D31="","",IF('Социально-коммуникативное разви'!D31=2,"сформирован",IF('Социально-коммуникативное разви'!D31=0,"не сформирован", "в стадии формирования")))</f>
        <v/>
      </c>
      <c r="DR29" s="82" t="str">
        <f>IF('Социально-коммуникативное разви'!E31="","",IF('Социально-коммуникативное разви'!E31=2,"сформирован",IF('Социально-коммуникативное разви'!E31=0,"не сформирован", "в стадии формирования")))</f>
        <v/>
      </c>
      <c r="DS29" s="82" t="str">
        <f>IF('Социально-коммуникативное разви'!F31="","",IF('Социально-коммуникативное разви'!F31=2,"сформирован",IF('Социально-коммуникативное разви'!F31=0,"не сформирован", "в стадии формирования")))</f>
        <v/>
      </c>
      <c r="DT29" s="82" t="str">
        <f>IF('Социально-коммуникативное разви'!G31="","",IF('Социально-коммуникативное разви'!G31=2,"сформирован",IF('Социально-коммуникативное разви'!G31=0,"не сформирован", "в стадии формирования")))</f>
        <v/>
      </c>
      <c r="DU29" s="82" t="str">
        <f>IF('Социально-коммуникативное разви'!Q31="","",IF('Социально-коммуникативное разви'!Q31=2,"сформирован",IF('Социально-коммуникативное разви'!Q31=0,"не сформирован", "в стадии формирования")))</f>
        <v/>
      </c>
      <c r="DV29" s="82" t="str">
        <f>IF('Социально-коммуникативное разви'!R31="","",IF('Социально-коммуникативное разви'!R31=2,"сформирован",IF('Социально-коммуникативное разви'!R31=0,"не сформирован", "в стадии формирования")))</f>
        <v/>
      </c>
      <c r="DW29" s="82" t="str">
        <f>IF('Социально-коммуникативное разви'!S31="","",IF('Социально-коммуникативное разви'!S31=2,"сформирован",IF('Социально-коммуникативное разви'!S31=0,"не сформирован", "в стадии формирования")))</f>
        <v/>
      </c>
      <c r="DX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29" s="82" t="str">
        <f>IF('Социально-коммуникативное разви'!T31="","",IF('Социально-коммуникативное разви'!T31=2,"сформирован",IF('Социально-коммуникативное разви'!T31=0,"не сформирован", "в стадии формирования")))</f>
        <v/>
      </c>
      <c r="EB29" s="82" t="str">
        <f>IF('Социально-коммуникативное разви'!Y31="","",IF('Социально-коммуникативное разви'!Y31=2,"сформирован",IF('Социально-коммуникативное разви'!Y31=0,"не сформирован", "в стадии формирования")))</f>
        <v/>
      </c>
      <c r="EC29" s="82" t="str">
        <f>IF('Социально-коммуникативное разви'!Z31="","",IF('Социально-коммуникативное разви'!Z31=2,"сформирован",IF('Социально-коммуникативное разви'!Z31=0,"не сформирован", "в стадии формирования")))</f>
        <v/>
      </c>
      <c r="ED29" s="82" t="str">
        <f>IF('Социально-коммуникативное разви'!AU31="","",IF('Социально-коммуникативное разви'!AU31=2,"сформирован",IF('Социально-коммуникативное разви'!AU31=0,"не сформирован", "в стадии формирования")))</f>
        <v/>
      </c>
      <c r="EE29"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29" s="82" t="str">
        <f>IF('Социально-коммуникативное разви'!AZ31="","",IF('Социально-коммуникативное разви'!AZ31=2,"сформирован",IF('Социально-коммуникативное разви'!AZ31=0,"не сформирован", "в стадии формирования")))</f>
        <v/>
      </c>
      <c r="EG29" s="82" t="str">
        <f>IF('Социально-коммуникативное разви'!BA31="","",IF('Социально-коммуникативное разви'!BA31=2,"сформирован",IF('Социально-коммуникативное разви'!BA31=0,"не сформирован", "в стадии формирования")))</f>
        <v/>
      </c>
      <c r="EH29" s="82" t="str">
        <f>IF('Социально-коммуникативное разви'!BB31="","",IF('Социально-коммуникативное разви'!BB31=2,"сформирован",IF('Социально-коммуникативное разви'!BB31=0,"не сформирован", "в стадии формирования")))</f>
        <v/>
      </c>
      <c r="EI29" s="82" t="str">
        <f>IF('Познавательное развитие'!G31="","",IF('Познавательное развитие'!G31=2,"сформирован",IF('Познавательное развитие'!G31=0,"не сформирован", "в стадии формирования")))</f>
        <v/>
      </c>
      <c r="EJ29" s="82" t="e">
        <f>IF('Познавательное развитие'!#REF!="","",IF('Познавательное развитие'!#REF!=2,"сформирован",IF('Познавательное развитие'!#REF!=0,"не сформирован", "в стадии формирования")))</f>
        <v>#REF!</v>
      </c>
      <c r="EK29" s="82" t="str">
        <f>IF('Познавательное развитие'!H31="","",IF('Познавательное развитие'!H31=2,"сформирован",IF('Познавательное развитие'!H31=0,"не сформирован", "в стадии формирования")))</f>
        <v/>
      </c>
      <c r="EL29" s="82" t="e">
        <f>IF('Познавательное развитие'!#REF!="","",IF('Познавательное развитие'!#REF!=2,"сформирован",IF('Познавательное развитие'!#REF!=0,"не сформирован", "в стадии формирования")))</f>
        <v>#REF!</v>
      </c>
      <c r="EM29" s="82" t="str">
        <f>IF('Познавательное развитие'!T31="","",IF('Познавательное развитие'!T31=2,"сформирован",IF('Познавательное развитие'!T31=0,"не сформирован", "в стадии формирования")))</f>
        <v/>
      </c>
      <c r="EN29" s="82" t="e">
        <f>IF('Познавательное развитие'!#REF!="","",IF('Познавательное развитие'!#REF!=2,"сформирован",IF('Познавательное развитие'!#REF!=0,"не сформирован", "в стадии формирования")))</f>
        <v>#REF!</v>
      </c>
      <c r="EO29" s="82" t="str">
        <f>IF('Познавательное развитие'!U31="","",IF('Познавательное развитие'!U31=2,"сформирован",IF('Познавательное развитие'!U31=0,"не сформирован", "в стадии формирования")))</f>
        <v/>
      </c>
      <c r="EP29" s="82" t="str">
        <f>IF('Познавательное развитие'!W31="","",IF('Познавательное развитие'!W31=2,"сформирован",IF('Познавательное развитие'!W31=0,"не сформирован", "в стадии формирования")))</f>
        <v/>
      </c>
      <c r="EQ29" s="82" t="str">
        <f>IF('Познавательное развитие'!X31="","",IF('Познавательное развитие'!X31=2,"сформирован",IF('Познавательное развитие'!X31=0,"не сформирован", "в стадии формирования")))</f>
        <v/>
      </c>
      <c r="ER29" s="82" t="str">
        <f>IF('Познавательное развитие'!AB31="","",IF('Познавательное развитие'!AB31=2,"сформирован",IF('Познавательное развитие'!AB31=0,"не сформирован", "в стадии формирования")))</f>
        <v/>
      </c>
      <c r="ES29" s="82" t="str">
        <f>IF('Познавательное развитие'!AC31="","",IF('Познавательное развитие'!AC31=2,"сформирован",IF('Познавательное развитие'!AC31=0,"не сформирован", "в стадии формирования")))</f>
        <v/>
      </c>
      <c r="ET29" s="82" t="str">
        <f>IF('Познавательное развитие'!AD31="","",IF('Познавательное развитие'!AD31=2,"сформирован",IF('Познавательное развитие'!AD31=0,"не сформирован", "в стадии формирования")))</f>
        <v/>
      </c>
      <c r="EU29" s="82" t="str">
        <f>IF('Познавательное развитие'!AE31="","",IF('Познавательное развитие'!AE31=2,"сформирован",IF('Познавательное развитие'!AE31=0,"не сформирован", "в стадии формирования")))</f>
        <v/>
      </c>
      <c r="EV29" s="82" t="str">
        <f>IF('Познавательное развитие'!AF31="","",IF('Познавательное развитие'!AF31=2,"сформирован",IF('Познавательное развитие'!AF31=0,"не сформирован", "в стадии формирования")))</f>
        <v/>
      </c>
      <c r="EW29" s="82" t="e">
        <f>IF('Познавательное развитие'!#REF!="","",IF('Познавательное развитие'!#REF!=2,"сформирован",IF('Познавательное развитие'!#REF!=0,"не сформирован", "в стадии формирования")))</f>
        <v>#REF!</v>
      </c>
      <c r="EX29" s="82" t="str">
        <f>IF('Познавательное развитие'!AG31="","",IF('Познавательное развитие'!AG31=2,"сформирован",IF('Познавательное развитие'!AG31=0,"не сформирован", "в стадии формирования")))</f>
        <v/>
      </c>
      <c r="EY29" s="82" t="str">
        <f>IF('Познавательное развитие'!AH31="","",IF('Познавательное развитие'!AH31=2,"сформирован",IF('Познавательное развитие'!AH31=0,"не сформирован", "в стадии формирования")))</f>
        <v/>
      </c>
      <c r="EZ29" s="82" t="e">
        <f>IF('Познавательное развитие'!#REF!="","",IF('Познавательное развитие'!#REF!=2,"сформирован",IF('Познавательное развитие'!#REF!=0,"не сформирован", "в стадии формирования")))</f>
        <v>#REF!</v>
      </c>
      <c r="FA29" s="82" t="str">
        <f>IF('Познавательное развитие'!AI31="","",IF('Познавательное развитие'!AI31=2,"сформирован",IF('Познавательное развитие'!AI31=0,"не сформирован", "в стадии формирования")))</f>
        <v/>
      </c>
      <c r="FB29" s="82" t="str">
        <f>IF('Познавательное развитие'!AJ31="","",IF('Познавательное развитие'!AJ31=2,"сформирован",IF('Познавательное развитие'!AJ31=0,"не сформирован", "в стадии формирования")))</f>
        <v/>
      </c>
      <c r="FC29" s="82" t="str">
        <f>IF('Познавательное развитие'!AK31="","",IF('Познавательное развитие'!AK31=2,"сформирован",IF('Познавательное развитие'!AK31=0,"не сформирован", "в стадии формирования")))</f>
        <v/>
      </c>
      <c r="FD29" s="82" t="str">
        <f>IF('Познавательное развитие'!AL31="","",IF('Познавательное развитие'!AL31=2,"сформирован",IF('Познавательное развитие'!AL31=0,"не сформирован", "в стадии формирования")))</f>
        <v/>
      </c>
      <c r="FE29" s="82" t="str">
        <f>IF('Речевое развитие'!Q30="","",IF('Речевое развитие'!Q30=2,"сформирован",IF('Речевое развитие'!Q30=0,"не сформирован", "в стадии формирования")))</f>
        <v/>
      </c>
      <c r="FF29" s="82" t="str">
        <f>IF('Речевое развитие'!R30="","",IF('Речевое развитие'!R30=2,"сформирован",IF('Речевое развитие'!R30=0,"не сформирован", "в стадии формирования")))</f>
        <v/>
      </c>
      <c r="FG29" s="82" t="str">
        <f>IF('Речевое развитие'!S30="","",IF('Речевое развитие'!S30=2,"сформирован",IF('Речевое развитие'!S30=0,"не сформирован", "в стадии формирования")))</f>
        <v/>
      </c>
      <c r="FH29" s="82" t="str">
        <f>IF('Речевое развитие'!T30="","",IF('Речевое развитие'!T30=2,"сформирован",IF('Речевое развитие'!T30=0,"не сформирован", "в стадии формирования")))</f>
        <v/>
      </c>
      <c r="FI29" s="82" t="str">
        <f>IF('Речевое развитие'!U30="","",IF('Речевое развитие'!U30=2,"сформирован",IF('Речевое развитие'!U30=0,"не сформирован", "в стадии формирования")))</f>
        <v/>
      </c>
      <c r="FJ29" s="82" t="e">
        <f>IF('Речевое развитие'!#REF!="","",IF('Речевое развитие'!#REF!=2,"сформирован",IF('Речевое развитие'!#REF!=0,"не сформирован", "в стадии формирования")))</f>
        <v>#REF!</v>
      </c>
      <c r="FK29" s="82" t="str">
        <f>IF('Художественно-эстетическое разв'!S31="","",IF('Художественно-эстетическое разв'!S31=2,"сформирован",IF('Художественно-эстетическое разв'!S31=0,"не сформирован", "в стадии формирования")))</f>
        <v/>
      </c>
      <c r="FL29" s="82" t="str">
        <f>IF('Художественно-эстетическое разв'!T31="","",IF('Художественно-эстетическое разв'!T31=2,"сформирован",IF('Художественно-эстетическое разв'!T31=0,"не сформирован", "в стадии формирования")))</f>
        <v/>
      </c>
      <c r="FM29"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29" s="82" t="str">
        <f>IF('Физическое развитие'!T30="","",IF('Физическое развитие'!T30=2,"сформирован",IF('Физическое развитие'!T30=0,"не сформирован", "в стадии формирования")))</f>
        <v/>
      </c>
      <c r="FO29" s="82" t="str">
        <f>IF('Физическое развитие'!U30="","",IF('Физическое развитие'!U30=2,"сформирован",IF('Физическое развитие'!U30=0,"не сформирован", "в стадии формирования")))</f>
        <v/>
      </c>
      <c r="FP29" s="82" t="str">
        <f>IF('Физическое развитие'!V30="","",IF('Физическое развитие'!V30=2,"сформирован",IF('Физическое развитие'!V30=0,"не сформирован", "в стадии формирования")))</f>
        <v/>
      </c>
      <c r="FQ29" s="82" t="e">
        <f>IF('Физическое развитие'!#REF!="","",IF('Физическое развитие'!#REF!=2,"сформирован",IF('Физическое развитие'!#REF!=0,"не сформирован", "в стадии формирования")))</f>
        <v>#REF!</v>
      </c>
      <c r="FR29" s="214" t="str">
        <f>IF('Социально-коммуникативное разви'!D31="","",IF('Социально-коммуникативное разви'!E31="","",IF('Социально-коммуникативное разви'!F31="","",IF('Социально-коммуникативное разви'!G31="","",IF('Социально-коммуникативное разви'!Q31="","",IF('Социально-коммуникативное разви'!R31="","",IF('Социально-коммуникативное разви'!S31="","",IF('Социально-коммуникативное разви'!#REF!="","",IF('Социально-коммуникативное разви'!#REF!="","",IF('Социально-коммуникативное разви'!#REF!="","",IF('Социально-коммуникативное разви'!T31="","",IF('Социально-коммуникативное разви'!Y31="","",IF('Социально-коммуникативное разви'!Z31="","",IF('Социально-коммуникативное разви'!AU31="","",IF('Социально-коммуникативное разви'!#REF!="","",IF('Социально-коммуникативное разви'!AZ31="","",IF('Социально-коммуникативное разви'!BA31="","",IF('Социально-коммуникативное разви'!BB31="","",IF('Познавательное развитие'!G31="","",IF('Познавательное развитие'!#REF!="","",IF('Познавательное развитие'!H31="","",IF('Познавательное развитие'!#REF!="","",IF('Познавательное развитие'!T31="","",IF('Познавательное развитие'!#REF!="","",IF('Познавательное развитие'!U31="","",IF('Познавательное развитие'!W31="","",IF('Познавательное развитие'!X31="","",IF('Познавательное развитие'!AB31="","",IF('Познавательное развитие'!AC31="","",IF('Познавательное развитие'!AD31="","",IF('Познавательное развитие'!AE31="","",IF('Познавательное развитие'!AF31="","",IF('Познавательное развитие'!#REF!="","",IF('Познавательное развитие'!AG31="","",IF('Познавательное развитие'!AH31="","",IF('Познавательное развитие'!#REF!="","",IF('Познавательное развитие'!AI31="","",IF('Познавательное развитие'!AJ31="","",IF('Познавательное развитие'!AK31="","",IF('Познавательное развитие'!AL31="","",IF('Речевое развитие'!Q30="","",IF('Речевое развитие'!R30="","",IF('Речевое развитие'!S30="","",IF('Речевое развитие'!T30="","",IF('Речевое развитие'!U30="","",IF('Речевое развитие'!#REF!="","",IF('Художественно-эстетическое разв'!S31="","",IF('Художественно-эстетическое разв'!T31="","",IF('Художественно-эстетическое разв'!#REF!="","",IF('Физическое развитие'!T30="","",IF('Физическое развитие'!U30="","",IF('Физическое развитие'!V30="","",IF('Физическое развитие'!#REF!="","",('Социально-коммуникативное разви'!D31+'Социально-коммуникативное разви'!E31+'Социально-коммуникативное разви'!F31+'Социально-коммуникативное разви'!G31+'Социально-коммуникативное разви'!Q31+'Социально-коммуникативное разви'!R31+'Социально-коммуникативное разви'!S31+'Социально-коммуникативное разви'!#REF!+'Социально-коммуникативное разви'!#REF!+'Социально-коммуникативное разви'!#REF!+'Социально-коммуникативное разви'!T31+'Социально-коммуникативное разви'!Y31+'Социально-коммуникативное разви'!Z31+'Социально-коммуникативное разви'!AU31+'Социально-коммуникативное разви'!#REF!+'Социально-коммуникативное разви'!AZ31+'Социально-коммуникативное разви'!BA31+'Социально-коммуникативное разви'!BB31+'Познавательное развитие'!G31+'Познавательное развитие'!#REF!+'Познавательное развитие'!H31+'Познавательное развитие'!#REF!+'Познавательное развитие'!T31+'Познавательное развитие'!#REF!+'Познавательное развитие'!U31+'Познавательное развитие'!W31+'Познавательное развитие'!X31+'Познавательное развитие'!AB31+'Познавательное развитие'!AC31+'Познавательное развитие'!AD31+'Познавательное развитие'!AE31+'Познавательное развитие'!AF31+'Познавательное развитие'!#REF!+'Познавательное развитие'!AG31+'Познавательное развитие'!AH31+'Познавательное развитие'!#REF!+'Познавательное развитие'!AI31+'Познавательное развитие'!AJ31+'Познавательное развитие'!AK31+'Познавательное развитие'!AL31+'Речевое развитие'!Q30+'Речевое развитие'!R30+'Речевое развитие'!S30+'Речевое развитие'!T30+'Речевое развитие'!U30+'Речевое развитие'!#REF!+'Художественно-эстетическое разв'!S31+'Художественно-эстетическое разв'!T31+'Художественно-эстетическое разв'!#REF!+'Физическое развитие'!T30+'Физическое развитие'!U30+'Физическое развитие'!V30+'Физическое развитие'!#REF!)/53)))))))))))))))))))))))))))))))))))))))))))))))))))))</f>
        <v/>
      </c>
      <c r="FS29" s="82" t="str">
        <f>'Целевые ориентиры'!EC30</f>
        <v/>
      </c>
    </row>
    <row r="30" spans="1:175" x14ac:dyDescent="0.25">
      <c r="A30" s="82">
        <f>список!A29</f>
        <v>28</v>
      </c>
      <c r="B30" s="82" t="str">
        <f>IF(список!B29="","",список!B29)</f>
        <v/>
      </c>
      <c r="C30" s="82">
        <f>список!C29</f>
        <v>0</v>
      </c>
      <c r="D30" s="82" t="str">
        <f>IF('Социально-коммуникативное разви'!AA32="","",IF('Социально-коммуникативное разви'!AA32=2,"сформирован",IF('Социально-коммуникативное разви'!AA32=0,"не сформирован", "в стадии формирования")))</f>
        <v/>
      </c>
      <c r="E30" s="82" t="str">
        <f>IF('Социально-коммуникативное разви'!AF32="","",IF('Социально-коммуникативное разви'!AF32=2,"сформирован",IF('Социально-коммуникативное разви'!AF32=0,"не сформирован", "в стадии формирования")))</f>
        <v/>
      </c>
      <c r="F30" s="82" t="str">
        <f>IF('Социально-коммуникативное разви'!AG32="","",IF('Социально-коммуникативное разви'!AG32=2,"сформирован",IF('Социально-коммуникативное разви'!AG32=0,"не сформирован", "в стадии формирования")))</f>
        <v/>
      </c>
      <c r="G30" s="82" t="str">
        <f>IF('Социально-коммуникативное разви'!AH32="","",IF('Социально-коммуникативное разви'!AH32=2,"сформирован",IF('Социально-коммуникативное разви'!AH32=0,"не сформирован", "в стадии формирования")))</f>
        <v/>
      </c>
      <c r="H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0" s="82" t="str">
        <f>IF('Социально-коммуникативное разви'!AJ32="","",IF('Социально-коммуникативное разви'!AJ32=2,"сформирован",IF('Социально-коммуникативное разви'!AJ32=0,"не сформирован", "в стадии формирования")))</f>
        <v/>
      </c>
      <c r="K30" s="82" t="str">
        <f>IF('Социально-коммуникативное разви'!AK32="","",IF('Социально-коммуникативное разви'!AK32=2,"сформирован",IF('Социально-коммуникативное разви'!AK32=0,"не сформирован", "в стадии формирования")))</f>
        <v/>
      </c>
      <c r="L30" s="82" t="e">
        <f>IF('Познавательное развитие'!#REF!="","",IF('Познавательное развитие'!#REF!=2,"сформирован",IF('Познавательное развитие'!#REF!=0,"не сформирован", "в стадии формирования")))</f>
        <v>#REF!</v>
      </c>
      <c r="M30" s="82" t="str">
        <f>IF('Познавательное развитие'!D32="","",IF('Познавательное развитие'!D32=2,"сформирован",IF('Познавательное развитие'!D32=0,"не сформирован", "в стадии формирования")))</f>
        <v/>
      </c>
      <c r="N30" s="82" t="e">
        <f>IF('Познавательное развитие'!#REF!="","",IF('Познавательное развитие'!#REF!=2,"сформирован",IF('Познавательное развитие'!#REF!=0,"не сформирован", "в стадии формирования")))</f>
        <v>#REF!</v>
      </c>
      <c r="O30" s="82" t="str">
        <f>IF('Познавательное развитие'!I32="","",IF('Познавательное развитие'!I32=2,"сформирован",IF('Познавательное развитие'!I32=0,"не сформирован", "в стадии формирования")))</f>
        <v/>
      </c>
      <c r="P30" s="82" t="str">
        <f>IF('Познавательное развитие'!M32="","",IF('Познавательное развитие'!M32=2,"сформирован",IF('Познавательное развитие'!M32=0,"не сформирован", "в стадии формирования")))</f>
        <v/>
      </c>
      <c r="Q30" s="82" t="str">
        <f>IF('Познавательное развитие'!N32="","",IF('Познавательное развитие'!N32=2,"сформирован",IF('Познавательное развитие'!N32=0,"не сформирован", "в стадии формирования")))</f>
        <v/>
      </c>
      <c r="R30" s="82" t="str">
        <f>IF('Познавательное развитие'!O32="","",IF('Познавательное развитие'!O32=2,"сформирован",IF('Познавательное развитие'!O32=0,"не сформирован", "в стадии формирования")))</f>
        <v/>
      </c>
      <c r="S30" s="82" t="str">
        <f>IF('Познавательное развитие'!P32="","",IF('Познавательное развитие'!P32=2,"сформирован",IF('Познавательное развитие'!P32=0,"не сформирован", "в стадии формирования")))</f>
        <v/>
      </c>
      <c r="T30" s="82" t="str">
        <f>IF('Познавательное развитие'!Q32="","",IF('Познавательное развитие'!Q32=2,"сформирован",IF('Познавательное развитие'!Q32=0,"не сформирован", "в стадии формирования")))</f>
        <v/>
      </c>
      <c r="U30" s="82" t="str">
        <f>IF('Познавательное развитие'!Y32="","",IF('Познавательное развитие'!Y32=2,"сформирован",IF('Познавательное развитие'!Y32=0,"не сформирован", "в стадии формирования")))</f>
        <v/>
      </c>
      <c r="V30" s="82" t="str">
        <f>IF('Художественно-эстетическое разв'!D32="","",IF('Художественно-эстетическое разв'!D32=2,"сформирован",IF('Художественно-эстетическое разв'!D32=0,"не сформирован", "в стадии формирования")))</f>
        <v/>
      </c>
      <c r="W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0" s="82" t="str">
        <f>IF('Художественно-эстетическое разв'!G32="","",IF('Художественно-эстетическое разв'!G32=2,"сформирован",IF('Художественно-эстетическое разв'!G32=0,"не сформирован", "в стадии формирования")))</f>
        <v/>
      </c>
      <c r="Y30" s="82" t="str">
        <f>IF('Художественно-эстетическое разв'!H32="","",IF('Художественно-эстетическое разв'!H32=2,"сформирован",IF('Художественно-эстетическое разв'!H32=0,"не сформирован", "в стадии формирования")))</f>
        <v/>
      </c>
      <c r="Z30" s="82" t="str">
        <f>IF('Художественно-эстетическое разв'!I32="","",IF('Художественно-эстетическое разв'!I32=2,"сформирован",IF('Художественно-эстетическое разв'!I32=0,"не сформирован", "в стадии формирования")))</f>
        <v/>
      </c>
      <c r="AA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0" s="82" t="str">
        <f>IF('Художественно-эстетическое разв'!L32="","",IF('Художественно-эстетическое разв'!L32=2,"сформирован",IF('Художественно-эстетическое разв'!L32=0,"не сформирован", "в стадии формирования")))</f>
        <v/>
      </c>
      <c r="AC30" s="82" t="str">
        <f>IF('Художественно-эстетическое разв'!M32="","",IF('Художественно-эстетическое разв'!M32=2,"сформирован",IF('Художественно-эстетическое разв'!M32=0,"не сформирован", "в стадии формирования")))</f>
        <v/>
      </c>
      <c r="AD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0" s="82" t="str">
        <f>IF('Художественно-эстетическое разв'!U32="","",IF('Художественно-эстетическое разв'!U32=2,"сформирован",IF('Художественно-эстетическое разв'!U32=0,"не сформирован", "в стадии формирования")))</f>
        <v/>
      </c>
      <c r="AG30" s="82" t="str">
        <f>IF('Физическое развитие'!W31="","",IF('Физическое развитие'!W31=2,"сформирован",IF('Физическое развитие'!W31=0,"не сформирован", "в стадии формирования")))</f>
        <v/>
      </c>
      <c r="AH30" s="214" t="str">
        <f>IF('Социально-коммуникативное разви'!AA32="","",IF('Социально-коммуникативное разви'!AF32="","",IF('Социально-коммуникативное разви'!AG32="","",IF('Социально-коммуникативное разви'!AH32="","",IF('Социально-коммуникативное разви'!#REF!="","",IF('Социально-коммуникативное разви'!#REF!="","",IF('Социально-коммуникативное разви'!AJ32="","",IF('Социально-коммуникативное разви'!AK32="","",IF('Познавательное развитие'!#REF!="","",IF('Познавательное развитие'!D32="","",IF('Познавательное развитие'!#REF!="","",IF('Познавательное развитие'!I32="","",IF('Познавательное развитие'!M32="","",IF('Познавательное развитие'!N32="","",IF('Познавательное развитие'!O32="","",IF('Познавательное развитие'!P32="","",IF('Познавательное развитие'!Q32="","",IF('Познавательное развитие'!Y32="","",IF('Художественно-эстетическое разв'!D32="","",IF('Художественно-эстетическое разв'!#REF!="","",IF('Художественно-эстетическое разв'!G32="","",IF('Художественно-эстетическое разв'!H32="","",IF('Художественно-эстетическое разв'!I32="","",IF('Художественно-эстетическое разв'!#REF!="","",IF('Художественно-эстетическое разв'!L32="","",IF('Художественно-эстетическое разв'!M32="","",IF('Художественно-эстетическое разв'!#REF!="","",IF('Художественно-эстетическое разв'!#REF!="","",IF('Художественно-эстетическое разв'!U32="","",IF('Физическое развитие'!#REF!="","",('Социально-коммуникативное разви'!AA32+'Социально-коммуникативное разви'!AF32+'Социально-коммуникативное разви'!AG32+'Социально-коммуникативное разви'!AH32+'Социально-коммуникативное разви'!#REF!+'Социально-коммуникативное разви'!#REF!+'Социально-коммуникативное разви'!AJ32+'Социально-коммуникативное разви'!AK32+'Познавательное развитие'!#REF!+'Познавательное развитие'!D32+'Познавательное развитие'!#REF!+'Познавательное развитие'!I32+'Познавательное развитие'!M32+'Познавательное развитие'!N32+'Познавательное развитие'!O32+'Познавательное развитие'!P32+'Познавательное развитие'!Q32+'Познавательное развитие'!Y32+'Художественно-эстетическое разв'!D32+'Художественно-эстетическое разв'!#REF!+'Художественно-эстетическое разв'!G32+'Художественно-эстетическое разв'!H32+'Художественно-эстетическое разв'!I32+'Художественно-эстетическое разв'!#REF!+'Художественно-эстетическое разв'!L32+'Художественно-эстетическое разв'!M32+'Художественно-эстетическое разв'!#REF!+'Художественно-эстетическое разв'!#REF!+'Художественно-эстетическое разв'!U32+'Физическое развитие'!#REF!)/30))))))))))))))))))))))))))))))</f>
        <v/>
      </c>
      <c r="AI30" s="82" t="str">
        <f>'Целевые ориентиры'!AA31</f>
        <v/>
      </c>
      <c r="AJ30" s="82" t="str">
        <f>IF('Социально-коммуникативное разви'!G32="","",IF('Социально-коммуникативное разви'!G32=2,"сформирован",IF('Социально-коммуникативное разви'!G32=0,"не сформирован", "в стадии формирования")))</f>
        <v/>
      </c>
      <c r="AK30" s="82" t="str">
        <f>IF('Социально-коммуникативное разви'!H32="","",IF('Социально-коммуникативное разви'!H32=2,"сформирован",IF('Социально-коммуникативное разви'!H32=0,"не сформирован", "в стадии формирования")))</f>
        <v/>
      </c>
      <c r="AL30" s="82" t="str">
        <f>IF('Социально-коммуникативное разви'!I32="","",IF('Социально-коммуникативное разви'!I32=2,"сформирован",IF('Социально-коммуникативное разви'!I32=0,"не сформирован", "в стадии формирования")))</f>
        <v/>
      </c>
      <c r="AM30" s="82" t="str">
        <f>IF('Социально-коммуникативное разви'!J32="","",IF('Социально-коммуникативное разви'!J32=2,"сформирован",IF('Социально-коммуникативное разви'!J32=0,"не сформирован", "в стадии формирования")))</f>
        <v/>
      </c>
      <c r="AN30" s="82" t="str">
        <f>IF('Социально-коммуникативное разви'!K32="","",IF('Социально-коммуникативное разви'!K32=2,"сформирован",IF('Социально-коммуникативное разви'!K32=0,"не сформирован", "в стадии формирования")))</f>
        <v/>
      </c>
      <c r="AO30" s="82" t="str">
        <f>IF('Социально-коммуникативное разви'!L32="","",IF('Социально-коммуникативное разви'!L32=2,"сформирован",IF('Социально-коммуникативное разви'!L32=0,"не сформирован", "в стадии формирования")))</f>
        <v/>
      </c>
      <c r="AP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0" s="82" t="str">
        <f>IF('Социально-коммуникативное разви'!X32="","",IF('Социально-коммуникативное разви'!X32=2,"сформирован",IF('Социально-коммуникативное разви'!X32=0,"не сформирован", "в стадии формирования")))</f>
        <v/>
      </c>
      <c r="AR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0" s="82" t="e">
        <f>IF('Познавательное развитие'!#REF!="","",IF('Познавательное развитие'!#REF!=2,"сформирован",IF('Познавательное развитие'!#REF!=0,"не сформирован", "в стадии формирования")))</f>
        <v>#REF!</v>
      </c>
      <c r="AT30" s="82" t="str">
        <f>IF('Познавательное развитие'!V32="","",IF('Познавательное развитие'!V32=2,"сформирован",IF('Познавательное развитие'!V32=0,"не сформирован", "в стадии формирования")))</f>
        <v/>
      </c>
      <c r="AU30" s="82" t="str">
        <f>IF('Художественно-эстетическое разв'!Z32="","",IF('Художественно-эстетическое разв'!Z32=2,"сформирован",IF('Художественно-эстетическое разв'!Z32=0,"не сформирован", "в стадии формирования")))</f>
        <v/>
      </c>
      <c r="AV30" s="82" t="str">
        <f>IF('Художественно-эстетическое разв'!AE32="","",IF('Художественно-эстетическое разв'!AE32=2,"сформирован",IF('Художественно-эстетическое разв'!AE32=0,"не сформирован", "в стадии формирования")))</f>
        <v/>
      </c>
      <c r="AW30" s="82" t="e">
        <f>IF('Физическое развитие'!#REF!="","",IF('Физическое развитие'!#REF!=2,"сформирован",IF('Физическое развитие'!#REF!=0,"не сформирован", "в стадии формирования")))</f>
        <v>#REF!</v>
      </c>
      <c r="AX30" s="82" t="e">
        <f>IF('Физическое развитие'!#REF!="","",IF('Физическое развитие'!#REF!=2,"сформирован",IF('Физическое развитие'!#REF!=0,"не сформирован", "в стадии формирования")))</f>
        <v>#REF!</v>
      </c>
      <c r="AY30" s="214" t="str">
        <f>IF('Социально-коммуникативное разви'!G32="","",IF('Социально-коммуникативное разви'!H32="","",IF('Социально-коммуникативное разви'!I32="","",IF('Социально-коммуникативное разви'!J32="","",IF('Социально-коммуникативное разви'!K32="","",IF('Социально-коммуникативное разви'!L32="","",IF('Социально-коммуникативное разви'!#REF!="","",IF('Социально-коммуникативное разви'!X32="","",IF('Социально-коммуникативное разви'!#REF!="","",IF('Познавательное развитие'!#REF!="","",IF('Познавательное развитие'!V32="","",IF('Художественно-эстетическое разв'!Z32="","",IF('Художественно-эстетическое разв'!AE32="","",IF('Физическое развитие'!#REF!="","",IF('Физическое развитие'!#REF!="","",('Социально-коммуникативное разви'!G32+'Социально-коммуникативное разви'!H32+'Социально-коммуникативное разви'!I32+'Социально-коммуникативное разви'!J32+'Социально-коммуникативное разви'!K32+'Социально-коммуникативное разви'!L32+'Социально-коммуникативное разви'!#REF!+'Социально-коммуникативное разви'!X32+'Социально-коммуникативное разви'!#REF!+'Познавательное развитие'!#REF!+'Познавательное развитие'!V32+'Художественно-эстетическое разв'!Z32+'Художественно-эстетическое разв'!AE32+'Физическое развитие'!#REF!+'Физическое развитие'!#REF!)/15)))))))))))))))</f>
        <v/>
      </c>
      <c r="AZ30" s="82" t="str">
        <f>'Целевые ориентиры'!AM31</f>
        <v/>
      </c>
      <c r="BA30" s="82" t="str">
        <f>IF('Социально-коммуникативное разви'!U32="","",IF('Социально-коммуникативное разви'!U32=2,"сформирован",IF('Социально-коммуникативное разви'!U32=0,"не сформирован", "в стадии формирования")))</f>
        <v/>
      </c>
      <c r="BB30" s="82" t="str">
        <f>IF('Социально-коммуникативное разви'!V32="","",IF('Социально-коммуникативное разви'!V32=2,"сформирован",IF('Социально-коммуникативное разви'!V32=0,"не сформирован", "в стадии формирования")))</f>
        <v/>
      </c>
      <c r="BC30" s="82" t="str">
        <f>IF('Социально-коммуникативное разви'!W32="","",IF('Социально-коммуникативное разви'!W32=2,"сформирован",IF('Социально-коммуникативное разви'!W32=0,"не сформирован", "в стадии формирования")))</f>
        <v/>
      </c>
      <c r="BD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0" s="82" t="str">
        <f>IF('Художественно-эстетическое разв'!AC32="","",IF('Художественно-эстетическое разв'!AC32=2,"сформирован",IF('Художественно-эстетическое разв'!AC32=0,"не сформирован", "в стадии формирования")))</f>
        <v/>
      </c>
      <c r="BG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0" s="82" t="str">
        <f>IF('Художественно-эстетическое разв'!AD32="","",IF('Художественно-эстетическое разв'!AD32=2,"сформирован",IF('Художественно-эстетическое разв'!AD32=0,"не сформирован", "в стадии формирования")))</f>
        <v/>
      </c>
      <c r="BI30" s="214" t="str">
        <f>IF('Социально-коммуникативное разви'!U32="","",IF('Социально-коммуникативное разви'!V32="","",IF('Социально-коммуникативное разви'!W32="","",IF('Художественно-эстетическое разв'!#REF!="","",IF('Художественно-эстетическое разв'!#REF!="","",IF('Художественно-эстетическое разв'!AC32="","",IF('Художественно-эстетическое разв'!#REF!="","",IF('Художественно-эстетическое разв'!AD32="","",('Социально-коммуникативное разви'!U32+'Социально-коммуникативное разви'!V32+'Социально-коммуникативное разви'!W32+'Художественно-эстетическое разв'!#REF!+'Художественно-эстетическое разв'!#REF!+'Художественно-эстетическое разв'!AC32+'Художественно-эстетическое разв'!#REF!+'Художественно-эстетическое разв'!AD32)/8))))))))</f>
        <v/>
      </c>
      <c r="BJ30" s="82" t="str">
        <f>'Целевые ориентиры'!AT31</f>
        <v/>
      </c>
      <c r="BK30" s="82" t="str">
        <f>IF('Речевое развитие'!D31="","",IF('Речевое развитие'!D31=2,"сформирован",IF('Речевое развитие'!D31=0,"не сформирован", "в стадии формирования")))</f>
        <v/>
      </c>
      <c r="BL30" s="82" t="e">
        <f>IF('Речевое развитие'!#REF!="","",IF('Речевое развитие'!#REF!=2,"сформирован",IF('Речевое развитие'!#REF!=0,"не сформирован", "в стадии формирования")))</f>
        <v>#REF!</v>
      </c>
      <c r="BM30" s="82" t="str">
        <f>IF('Речевое развитие'!E31="","",IF('Речевое развитие'!E31=2,"сформирован",IF('Речевое развитие'!E31=0,"не сформирован", "в стадии формирования")))</f>
        <v/>
      </c>
      <c r="BN30" s="82" t="str">
        <f>IF('Речевое развитие'!F31="","",IF('Речевое развитие'!F31=2,"сформирован",IF('Речевое развитие'!F31=0,"не сформирован", "в стадии формирования")))</f>
        <v/>
      </c>
      <c r="BO30" s="82" t="str">
        <f>IF('Речевое развитие'!G31="","",IF('Речевое развитие'!G31=2,"сформирован",IF('Речевое развитие'!G31=0,"не сформирован", "в стадии формирования")))</f>
        <v/>
      </c>
      <c r="BP30" s="82" t="str">
        <f>IF('Речевое развитие'!H31="","",IF('Речевое развитие'!H31=2,"сформирован",IF('Речевое развитие'!H31=0,"не сформирован", "в стадии формирования")))</f>
        <v/>
      </c>
      <c r="BQ30" s="82" t="e">
        <f>IF('Речевое развитие'!#REF!="","",IF('Речевое развитие'!#REF!=2,"сформирован",IF('Речевое развитие'!#REF!=0,"не сформирован", "в стадии формирования")))</f>
        <v>#REF!</v>
      </c>
      <c r="BR30" s="82" t="str">
        <f>IF('Речевое развитие'!I31="","",IF('Речевое развитие'!I31=2,"сформирован",IF('Речевое развитие'!I31=0,"не сформирован", "в стадии формирования")))</f>
        <v/>
      </c>
      <c r="BS30" s="82" t="str">
        <f>IF('Речевое развитие'!J31="","",IF('Речевое развитие'!J31=2,"сформирован",IF('Речевое развитие'!J31=0,"не сформирован", "в стадии формирования")))</f>
        <v/>
      </c>
      <c r="BT30" s="82" t="str">
        <f>IF('Речевое развитие'!K31="","",IF('Речевое развитие'!K31=2,"сформирован",IF('Речевое развитие'!K31=0,"не сформирован", "в стадии формирования")))</f>
        <v/>
      </c>
      <c r="BU30" s="82" t="str">
        <f>IF('Речевое развитие'!L31="","",IF('Речевое развитие'!L31=2,"сформирован",IF('Речевое развитие'!L31=0,"не сформирован", "в стадии формирования")))</f>
        <v/>
      </c>
      <c r="BV30" s="82" t="str">
        <f>IF('Речевое развитие'!M31="","",IF('Речевое развитие'!M31=2,"сформирован",IF('Речевое развитие'!M31=0,"не сформирован", "в стадии формирования")))</f>
        <v/>
      </c>
      <c r="BW30" s="82" t="str">
        <f>IF('Речевое развитие'!N31="","",IF('Речевое развитие'!N31=2,"сформирован",IF('Речевое развитие'!N31=0,"не сформирован", "в стадии формирования")))</f>
        <v/>
      </c>
      <c r="BX30" s="214" t="str">
        <f>IF('Речевое развитие'!D31="","",IF('Речевое развитие'!#REF!="","",IF('Речевое развитие'!E31="","",IF('Речевое развитие'!F31="","",IF('Речевое развитие'!G31="","",IF('Речевое развитие'!H31="","",IF('Речевое развитие'!#REF!="","",IF('Речевое развитие'!I31="","",IF('Речевое развитие'!J31="","",IF('Речевое развитие'!K31="","",IF('Речевое развитие'!L31="","",IF('Речевое развитие'!M31="","",IF('Речевое развитие'!N31="","",('Речевое развитие'!D31+'Речевое развитие'!#REF!+'Речевое развитие'!E31+'Речевое развитие'!F31+'Речевое развитие'!G31+'Речевое развитие'!H31+'Речевое развитие'!#REF!+'Речевое развитие'!I31+'Речевое развитие'!J31+'Речевое развитие'!K31+'Речевое развитие'!L31+'Речевое развитие'!M31+'Речевое развитие'!N31)/13)))))))))))))</f>
        <v/>
      </c>
      <c r="BY30" s="82" t="str">
        <f>'Целевые ориентиры'!BG31</f>
        <v/>
      </c>
      <c r="BZ30" s="82" t="str">
        <f>IF('Художественно-эстетическое разв'!Y32="","",IF('Художественно-эстетическое разв'!Y32=2,"сформирован",IF('Художественно-эстетическое разв'!Y32=0,"не сформирован", "в стадии формирования")))</f>
        <v/>
      </c>
      <c r="CA30" s="82" t="e">
        <f>IF('Физическое развитие'!#REF!="","",IF('Физическое развитие'!#REF!=2,"сформирован",IF('Физическое развитие'!#REF!=0,"не сформирован", "в стадии формирования")))</f>
        <v>#REF!</v>
      </c>
      <c r="CB30" s="82" t="e">
        <f>IF('Физическое развитие'!#REF!="","",IF('Физическое развитие'!#REF!=2,"сформирован",IF('Физическое развитие'!#REF!=0,"не сформирован", "в стадии формирования")))</f>
        <v>#REF!</v>
      </c>
      <c r="CC30" s="82" t="str">
        <f>IF('Физическое развитие'!D31="","",IF('Физическое развитие'!D31=2,"сформирован",IF('Физическое развитие'!D31=0,"не сформирован", "в стадии формирования")))</f>
        <v/>
      </c>
      <c r="CD30" s="82" t="str">
        <f>IF('Физическое развитие'!E31="","",IF('Физическое развитие'!E31=2,"сформирован",IF('Физическое развитие'!E31=0,"не сформирован", "в стадии формирования")))</f>
        <v/>
      </c>
      <c r="CE30" s="82" t="str">
        <f>IF('Физическое развитие'!F31="","",IF('Физическое развитие'!F31=2,"сформирован",IF('Физическое развитие'!F31=0,"не сформирован", "в стадии формирования")))</f>
        <v/>
      </c>
      <c r="CF30" s="82" t="str">
        <f>IF('Физическое развитие'!H31="","",IF('Физическое развитие'!H31=2,"сформирован",IF('Физическое развитие'!H31=0,"не сформирован", "в стадии формирования")))</f>
        <v/>
      </c>
      <c r="CG30" s="82" t="str">
        <f>IF('Физическое развитие'!I31="","",IF('Физическое развитие'!I31=2,"сформирован",IF('Физическое развитие'!I31=0,"не сформирован", "в стадии формирования")))</f>
        <v/>
      </c>
      <c r="CH30" s="82" t="str">
        <f>IF('Физическое развитие'!J31="","",IF('Физическое развитие'!J31=2,"сформирован",IF('Физическое развитие'!J31=0,"не сформирован", "в стадии формирования")))</f>
        <v/>
      </c>
      <c r="CI30" s="82" t="str">
        <f>IF('Физическое развитие'!L31="","",IF('Физическое развитие'!L31=2,"сформирован",IF('Физическое развитие'!L31=0,"не сформирован", "в стадии формирования")))</f>
        <v/>
      </c>
      <c r="CJ30" s="82" t="str">
        <f>IF('Физическое развитие'!M31="","",IF('Физическое развитие'!M31=2,"сформирован",IF('Физическое развитие'!M31=0,"не сформирован", "в стадии формирования")))</f>
        <v/>
      </c>
      <c r="CK30" s="82" t="e">
        <f>IF('Физическое развитие'!#REF!="","",IF('Физическое развитие'!#REF!=2,"сформирован",IF('Физическое развитие'!#REF!=0,"не сформирован", "в стадии формирования")))</f>
        <v>#REF!</v>
      </c>
      <c r="CL30" s="82" t="e">
        <f>IF('Физическое развитие'!#REF!="","",IF('Физическое развитие'!#REF!=2,"сформирован",IF('Физическое развитие'!#REF!=0,"не сформирован", "в стадии формирования")))</f>
        <v>#REF!</v>
      </c>
      <c r="CM30" s="82" t="e">
        <f>IF('Физическое развитие'!#REF!="","",IF('Физическое развитие'!#REF!=2,"сформирован",IF('Физическое развитие'!#REF!=0,"не сформирован", "в стадии формирования")))</f>
        <v>#REF!</v>
      </c>
      <c r="CN30" s="82" t="str">
        <f>IF('Физическое развитие'!N31="","",IF('Физическое развитие'!N31=2,"сформирован",IF('Физическое развитие'!N31=0,"не сформирован", "в стадии формирования")))</f>
        <v/>
      </c>
      <c r="CO30" s="82" t="str">
        <f>IF('Физическое развитие'!O31="","",IF('Физическое развитие'!O31=2,"сформирован",IF('Физическое развитие'!O31=0,"не сформирован", "в стадии формирования")))</f>
        <v/>
      </c>
      <c r="CP30" s="82" t="str">
        <f>IF('Физическое развитие'!P31="","",IF('Физическое развитие'!P31=2,"сформирован",IF('Физическое развитие'!P31=0,"не сформирован", "в стадии формирования")))</f>
        <v/>
      </c>
      <c r="CQ30" s="82" t="str">
        <f>IF('Физическое развитие'!Q31="","",IF('Физическое развитие'!Q31=2,"сформирован",IF('Физическое развитие'!Q31=0,"не сформирован", "в стадии формирования")))</f>
        <v/>
      </c>
      <c r="CR30" s="214" t="str">
        <f>IF('Художественно-эстетическое разв'!Y32="","",IF('Физическое развитие'!#REF!="","",IF('Физическое развитие'!#REF!="","",IF('Физическое развитие'!D31="","",IF('Физическое развитие'!E31="","",IF('Физическое развитие'!F31="","",IF('Физическое развитие'!H31="","",IF('Физическое развитие'!I31="","",IF('Физическое развитие'!J31="","",IF('Физическое развитие'!L31="","",IF('Физическое развитие'!M31="","",IF('Физическое развитие'!#REF!="","",IF('Физическое развитие'!#REF!="","",IF('Физическое развитие'!#REF!="","",IF('Физическое развитие'!N31="","",IF('Физическое развитие'!O31="","",IF('Физическое развитие'!P31="","",IF('Физическое развитие'!Q31="","",('Художественно-эстетическое разв'!Y32+'Физическое развитие'!#REF!+'Физическое развитие'!#REF!+'Физическое развитие'!D31+'Физическое развитие'!E31+'Физическое развитие'!F31+'Физическое развитие'!H31+'Физическое развитие'!I31+'Физическое развитие'!J31+'Физическое развитие'!L31+'Физическое развитие'!M31+'Физическое развитие'!#REF!+'Физическое развитие'!#REF!+'Физическое развитие'!#REF!+'Физическое развитие'!N31+'Физическое развитие'!O31+'Физическое развитие'!P31+'Физическое развитие'!Q31)/18))))))))))))))))))</f>
        <v/>
      </c>
      <c r="CS30" s="82" t="str">
        <f>'Целевые ориентиры'!BW31</f>
        <v/>
      </c>
      <c r="CT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0" s="82" t="str">
        <f>IF('Социально-коммуникативное разви'!M32="","",IF('Социально-коммуникативное разви'!M32=2,"сформирован",IF('Социально-коммуникативное разви'!M32=0,"не сформирован", "в стадии формирования")))</f>
        <v/>
      </c>
      <c r="CV30" s="82" t="str">
        <f>IF('Социально-коммуникативное разви'!N32="","",IF('Социально-коммуникативное разви'!N32=2,"сформирован",IF('Социально-коммуникативное разви'!N32=0,"не сформирован", "в стадии формирования")))</f>
        <v/>
      </c>
      <c r="CW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0" s="82" t="str">
        <f>IF('Социально-коммуникативное разви'!AI32="","",IF('Социально-коммуникативное разви'!AI32=2,"сформирован",IF('Социально-коммуникативное разви'!AI32=0,"не сформирован", "в стадии формирования")))</f>
        <v/>
      </c>
      <c r="CY30" s="82" t="str">
        <f>IF('Социально-коммуникативное разви'!AN32="","",IF('Социально-коммуникативное разви'!AN32=2,"сформирован",IF('Социально-коммуникативное разви'!AN32=0,"не сформирован", "в стадии формирования")))</f>
        <v/>
      </c>
      <c r="CZ30" s="82" t="str">
        <f>IF('Социально-коммуникативное разви'!AO32="","",IF('Социально-коммуникативное разви'!AO32=2,"сформирован",IF('Социально-коммуникативное разви'!AO32=0,"не сформирован", "в стадии формирования")))</f>
        <v/>
      </c>
      <c r="DA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0" s="82" t="str">
        <f>IF('Социально-коммуникативное разви'!AP32="","",IF('Социально-коммуникативное разви'!AP32=2,"сформирован",IF('Социально-коммуникативное разви'!AP32=0,"не сформирован", "в стадии формирования")))</f>
        <v/>
      </c>
      <c r="DC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0" s="82" t="str">
        <f>IF('Социально-коммуникативное разви'!AQ32="","",IF('Социально-коммуникативное разви'!AQ32=2,"сформирован",IF('Социально-коммуникативное разви'!AQ32=0,"не сформирован", "в стадии формирования")))</f>
        <v/>
      </c>
      <c r="DE30" s="82" t="str">
        <f>IF('Социально-коммуникативное разви'!AR32="","",IF('Социально-коммуникативное разви'!AR32=2,"сформирован",IF('Социально-коммуникативное разви'!AR32=0,"не сформирован", "в стадии формирования")))</f>
        <v/>
      </c>
      <c r="DF30" s="82" t="str">
        <f>IF('Социально-коммуникативное разви'!AS32="","",IF('Социально-коммуникативное разви'!AS32=2,"сформирован",IF('Социально-коммуникативное разви'!AS32=0,"не сформирован", "в стадии формирования")))</f>
        <v/>
      </c>
      <c r="DG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0" s="82" t="str">
        <f>IF('Социально-коммуникативное разви'!AT32="","",IF('Социально-коммуникативное разви'!AT32=2,"сформирован",IF('Социально-коммуникативное разви'!AT32=0,"не сформирован", "в стадии формирования")))</f>
        <v/>
      </c>
      <c r="DI30" s="82" t="str">
        <f>IF('Социально-коммуникативное разви'!AV32="","",IF('Социально-коммуникативное разви'!AV32=2,"сформирован",IF('Социально-коммуникативное разви'!AV32=0,"не сформирован", "в стадии формирования")))</f>
        <v/>
      </c>
      <c r="DJ30" s="82" t="str">
        <f>IF('Социально-коммуникативное разви'!AW32="","",IF('Социально-коммуникативное разви'!AW32=2,"сформирован",IF('Социально-коммуникативное разви'!AW32=0,"не сформирован", "в стадии формирования")))</f>
        <v/>
      </c>
      <c r="DK30" s="82" t="str">
        <f>IF('Социально-коммуникативное разви'!AX32="","",IF('Социально-коммуникативное разви'!AX32=2,"сформирован",IF('Социально-коммуникативное разви'!AX32=0,"не сформирован", "в стадии формирования")))</f>
        <v/>
      </c>
      <c r="DL30" s="82" t="str">
        <f>IF('Социально-коммуникативное разви'!AY32="","",IF('Социально-коммуникативное разви'!AY32=2,"сформирован",IF('Социально-коммуникативное разви'!AY32=0,"не сформирован", "в стадии формирования")))</f>
        <v/>
      </c>
      <c r="DM30" s="82" t="str">
        <f>IF('Физическое развитие'!K31="","",IF('Физическое развитие'!K31=2,"сформирован",IF('Физическое развитие'!K31=0,"не сформирован", "в стадии формирования")))</f>
        <v/>
      </c>
      <c r="DN30" s="82" t="e">
        <f>IF('Физическое развитие'!#REF!="","",IF('Физическое развитие'!#REF!=2,"сформирован",IF('Физическое развитие'!#REF!=0,"не сформирован", "в стадии формирования")))</f>
        <v>#REF!</v>
      </c>
      <c r="DO30" s="214" t="e">
        <f>IF('Социально-коммуникативное разви'!#REF!="","",IF('Социально-коммуникативное разви'!M32="","",IF('Социально-коммуникативное разви'!N32="","",IF('Социально-коммуникативное разви'!#REF!="","",IF('Социально-коммуникативное разви'!AI32="","",IF('Социально-коммуникативное разви'!AN32="","",IF('Социально-коммуникативное разви'!AO32="","",IF('Социально-коммуникативное разви'!#REF!="","",IF('Социально-коммуникативное разви'!AP32="","",IF('Социально-коммуникативное разви'!#REF!="","",IF('Социально-коммуникативное разви'!AQ32="","",IF('Социально-коммуникативное разви'!AR32="","",IF('Социально-коммуникативное разви'!AS32="","",IF('Социально-коммуникативное разви'!#REF!="","",IF('Социально-коммуникативное разви'!AT32="","",IF('Социально-коммуникативное разви'!AV32="","",IF('Социально-коммуникативное разви'!AW32="","",IF('Социально-коммуникативное разви'!AX32="","",IF('Социально-коммуникативное разви'!AY32="","",IF('Физическое развитие'!K31="","",IF('Физическое развитие'!#REF!="","",('Социально-коммуникативное разви'!#REF!+'Социально-коммуникативное разви'!M32+'Социально-коммуникативное разви'!N32+'Социально-коммуникативное разви'!#REF!+'Социально-коммуникативное разви'!AI32+'Социально-коммуникативное разви'!AN32+'Социально-коммуникативное разви'!AO32+'Социально-коммуникативное разви'!#REF!+'Социально-коммуникативное разви'!AP32+'Социально-коммуникативное разви'!#REF!+'Социально-коммуникативное разви'!AQ32+'Социально-коммуникативное разви'!AR32+'Социально-коммуникативное разви'!AS32+'Социально-коммуникативное разви'!#REF!+'Социально-коммуникативное разви'!AT32+'Социально-коммуникативное разви'!AV32+'Социально-коммуникативное разви'!AW32+'Социально-коммуникативное разви'!AX32+'Социально-коммуникативное разви'!AY32+'Физическое развитие'!K31+'Физическое развитие'!#REF!)/21)))))))))))))))))))))</f>
        <v>#REF!</v>
      </c>
      <c r="DP30" s="82" t="str">
        <f>'Целевые ориентиры'!CN31</f>
        <v/>
      </c>
      <c r="DQ30" s="82" t="str">
        <f>IF('Социально-коммуникативное разви'!D32="","",IF('Социально-коммуникативное разви'!D32=2,"сформирован",IF('Социально-коммуникативное разви'!D32=0,"не сформирован", "в стадии формирования")))</f>
        <v/>
      </c>
      <c r="DR30" s="82" t="str">
        <f>IF('Социально-коммуникативное разви'!E32="","",IF('Социально-коммуникативное разви'!E32=2,"сформирован",IF('Социально-коммуникативное разви'!E32=0,"не сформирован", "в стадии формирования")))</f>
        <v/>
      </c>
      <c r="DS30" s="82" t="str">
        <f>IF('Социально-коммуникативное разви'!F32="","",IF('Социально-коммуникативное разви'!F32=2,"сформирован",IF('Социально-коммуникативное разви'!F32=0,"не сформирован", "в стадии формирования")))</f>
        <v/>
      </c>
      <c r="DT30" s="82" t="str">
        <f>IF('Социально-коммуникативное разви'!G32="","",IF('Социально-коммуникативное разви'!G32=2,"сформирован",IF('Социально-коммуникативное разви'!G32=0,"не сформирован", "в стадии формирования")))</f>
        <v/>
      </c>
      <c r="DU30" s="82" t="str">
        <f>IF('Социально-коммуникативное разви'!Q32="","",IF('Социально-коммуникативное разви'!Q32=2,"сформирован",IF('Социально-коммуникативное разви'!Q32=0,"не сформирован", "в стадии формирования")))</f>
        <v/>
      </c>
      <c r="DV30" s="82" t="str">
        <f>IF('Социально-коммуникативное разви'!R32="","",IF('Социально-коммуникативное разви'!R32=2,"сформирован",IF('Социально-коммуникативное разви'!R32=0,"не сформирован", "в стадии формирования")))</f>
        <v/>
      </c>
      <c r="DW30" s="82" t="str">
        <f>IF('Социально-коммуникативное разви'!S32="","",IF('Социально-коммуникативное разви'!S32=2,"сформирован",IF('Социально-коммуникативное разви'!S32=0,"не сформирован", "в стадии формирования")))</f>
        <v/>
      </c>
      <c r="DX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0" s="82" t="str">
        <f>IF('Социально-коммуникативное разви'!T32="","",IF('Социально-коммуникативное разви'!T32=2,"сформирован",IF('Социально-коммуникативное разви'!T32=0,"не сформирован", "в стадии формирования")))</f>
        <v/>
      </c>
      <c r="EB30" s="82" t="str">
        <f>IF('Социально-коммуникативное разви'!Y32="","",IF('Социально-коммуникативное разви'!Y32=2,"сформирован",IF('Социально-коммуникативное разви'!Y32=0,"не сформирован", "в стадии формирования")))</f>
        <v/>
      </c>
      <c r="EC30" s="82" t="str">
        <f>IF('Социально-коммуникативное разви'!Z32="","",IF('Социально-коммуникативное разви'!Z32=2,"сформирован",IF('Социально-коммуникативное разви'!Z32=0,"не сформирован", "в стадии формирования")))</f>
        <v/>
      </c>
      <c r="ED30" s="82" t="str">
        <f>IF('Социально-коммуникативное разви'!AU32="","",IF('Социально-коммуникативное разви'!AU32=2,"сформирован",IF('Социально-коммуникативное разви'!AU32=0,"не сформирован", "в стадии формирования")))</f>
        <v/>
      </c>
      <c r="EE30"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0" s="82" t="str">
        <f>IF('Социально-коммуникативное разви'!AZ32="","",IF('Социально-коммуникативное разви'!AZ32=2,"сформирован",IF('Социально-коммуникативное разви'!AZ32=0,"не сформирован", "в стадии формирования")))</f>
        <v/>
      </c>
      <c r="EG30" s="82" t="str">
        <f>IF('Социально-коммуникативное разви'!BA32="","",IF('Социально-коммуникативное разви'!BA32=2,"сформирован",IF('Социально-коммуникативное разви'!BA32=0,"не сформирован", "в стадии формирования")))</f>
        <v/>
      </c>
      <c r="EH30" s="82" t="str">
        <f>IF('Социально-коммуникативное разви'!BB32="","",IF('Социально-коммуникативное разви'!BB32=2,"сформирован",IF('Социально-коммуникативное разви'!BB32=0,"не сформирован", "в стадии формирования")))</f>
        <v/>
      </c>
      <c r="EI30" s="82" t="str">
        <f>IF('Познавательное развитие'!G32="","",IF('Познавательное развитие'!G32=2,"сформирован",IF('Познавательное развитие'!G32=0,"не сформирован", "в стадии формирования")))</f>
        <v/>
      </c>
      <c r="EJ30" s="82" t="e">
        <f>IF('Познавательное развитие'!#REF!="","",IF('Познавательное развитие'!#REF!=2,"сформирован",IF('Познавательное развитие'!#REF!=0,"не сформирован", "в стадии формирования")))</f>
        <v>#REF!</v>
      </c>
      <c r="EK30" s="82" t="str">
        <f>IF('Познавательное развитие'!H32="","",IF('Познавательное развитие'!H32=2,"сформирован",IF('Познавательное развитие'!H32=0,"не сформирован", "в стадии формирования")))</f>
        <v/>
      </c>
      <c r="EL30" s="82" t="e">
        <f>IF('Познавательное развитие'!#REF!="","",IF('Познавательное развитие'!#REF!=2,"сформирован",IF('Познавательное развитие'!#REF!=0,"не сформирован", "в стадии формирования")))</f>
        <v>#REF!</v>
      </c>
      <c r="EM30" s="82" t="str">
        <f>IF('Познавательное развитие'!T32="","",IF('Познавательное развитие'!T32=2,"сформирован",IF('Познавательное развитие'!T32=0,"не сформирован", "в стадии формирования")))</f>
        <v/>
      </c>
      <c r="EN30" s="82" t="e">
        <f>IF('Познавательное развитие'!#REF!="","",IF('Познавательное развитие'!#REF!=2,"сформирован",IF('Познавательное развитие'!#REF!=0,"не сформирован", "в стадии формирования")))</f>
        <v>#REF!</v>
      </c>
      <c r="EO30" s="82" t="str">
        <f>IF('Познавательное развитие'!U32="","",IF('Познавательное развитие'!U32=2,"сформирован",IF('Познавательное развитие'!U32=0,"не сформирован", "в стадии формирования")))</f>
        <v/>
      </c>
      <c r="EP30" s="82" t="str">
        <f>IF('Познавательное развитие'!W32="","",IF('Познавательное развитие'!W32=2,"сформирован",IF('Познавательное развитие'!W32=0,"не сформирован", "в стадии формирования")))</f>
        <v/>
      </c>
      <c r="EQ30" s="82" t="str">
        <f>IF('Познавательное развитие'!X32="","",IF('Познавательное развитие'!X32=2,"сформирован",IF('Познавательное развитие'!X32=0,"не сформирован", "в стадии формирования")))</f>
        <v/>
      </c>
      <c r="ER30" s="82" t="str">
        <f>IF('Познавательное развитие'!AB32="","",IF('Познавательное развитие'!AB32=2,"сформирован",IF('Познавательное развитие'!AB32=0,"не сформирован", "в стадии формирования")))</f>
        <v/>
      </c>
      <c r="ES30" s="82" t="str">
        <f>IF('Познавательное развитие'!AC32="","",IF('Познавательное развитие'!AC32=2,"сформирован",IF('Познавательное развитие'!AC32=0,"не сформирован", "в стадии формирования")))</f>
        <v/>
      </c>
      <c r="ET30" s="82" t="str">
        <f>IF('Познавательное развитие'!AD32="","",IF('Познавательное развитие'!AD32=2,"сформирован",IF('Познавательное развитие'!AD32=0,"не сформирован", "в стадии формирования")))</f>
        <v/>
      </c>
      <c r="EU30" s="82" t="str">
        <f>IF('Познавательное развитие'!AE32="","",IF('Познавательное развитие'!AE32=2,"сформирован",IF('Познавательное развитие'!AE32=0,"не сформирован", "в стадии формирования")))</f>
        <v/>
      </c>
      <c r="EV30" s="82" t="str">
        <f>IF('Познавательное развитие'!AF32="","",IF('Познавательное развитие'!AF32=2,"сформирован",IF('Познавательное развитие'!AF32=0,"не сформирован", "в стадии формирования")))</f>
        <v/>
      </c>
      <c r="EW30" s="82" t="e">
        <f>IF('Познавательное развитие'!#REF!="","",IF('Познавательное развитие'!#REF!=2,"сформирован",IF('Познавательное развитие'!#REF!=0,"не сформирован", "в стадии формирования")))</f>
        <v>#REF!</v>
      </c>
      <c r="EX30" s="82" t="str">
        <f>IF('Познавательное развитие'!AG32="","",IF('Познавательное развитие'!AG32=2,"сформирован",IF('Познавательное развитие'!AG32=0,"не сформирован", "в стадии формирования")))</f>
        <v/>
      </c>
      <c r="EY30" s="82" t="str">
        <f>IF('Познавательное развитие'!AH32="","",IF('Познавательное развитие'!AH32=2,"сформирован",IF('Познавательное развитие'!AH32=0,"не сформирован", "в стадии формирования")))</f>
        <v/>
      </c>
      <c r="EZ30" s="82" t="e">
        <f>IF('Познавательное развитие'!#REF!="","",IF('Познавательное развитие'!#REF!=2,"сформирован",IF('Познавательное развитие'!#REF!=0,"не сформирован", "в стадии формирования")))</f>
        <v>#REF!</v>
      </c>
      <c r="FA30" s="82" t="str">
        <f>IF('Познавательное развитие'!AI32="","",IF('Познавательное развитие'!AI32=2,"сформирован",IF('Познавательное развитие'!AI32=0,"не сформирован", "в стадии формирования")))</f>
        <v/>
      </c>
      <c r="FB30" s="82" t="str">
        <f>IF('Познавательное развитие'!AJ32="","",IF('Познавательное развитие'!AJ32=2,"сформирован",IF('Познавательное развитие'!AJ32=0,"не сформирован", "в стадии формирования")))</f>
        <v/>
      </c>
      <c r="FC30" s="82" t="str">
        <f>IF('Познавательное развитие'!AK32="","",IF('Познавательное развитие'!AK32=2,"сформирован",IF('Познавательное развитие'!AK32=0,"не сформирован", "в стадии формирования")))</f>
        <v/>
      </c>
      <c r="FD30" s="82" t="str">
        <f>IF('Познавательное развитие'!AL32="","",IF('Познавательное развитие'!AL32=2,"сформирован",IF('Познавательное развитие'!AL32=0,"не сформирован", "в стадии формирования")))</f>
        <v/>
      </c>
      <c r="FE30" s="82" t="str">
        <f>IF('Речевое развитие'!Q31="","",IF('Речевое развитие'!Q31=2,"сформирован",IF('Речевое развитие'!Q31=0,"не сформирован", "в стадии формирования")))</f>
        <v/>
      </c>
      <c r="FF30" s="82" t="str">
        <f>IF('Речевое развитие'!R31="","",IF('Речевое развитие'!R31=2,"сформирован",IF('Речевое развитие'!R31=0,"не сформирован", "в стадии формирования")))</f>
        <v/>
      </c>
      <c r="FG30" s="82" t="str">
        <f>IF('Речевое развитие'!S31="","",IF('Речевое развитие'!S31=2,"сформирован",IF('Речевое развитие'!S31=0,"не сформирован", "в стадии формирования")))</f>
        <v/>
      </c>
      <c r="FH30" s="82" t="str">
        <f>IF('Речевое развитие'!T31="","",IF('Речевое развитие'!T31=2,"сформирован",IF('Речевое развитие'!T31=0,"не сформирован", "в стадии формирования")))</f>
        <v/>
      </c>
      <c r="FI30" s="82" t="str">
        <f>IF('Речевое развитие'!U31="","",IF('Речевое развитие'!U31=2,"сформирован",IF('Речевое развитие'!U31=0,"не сформирован", "в стадии формирования")))</f>
        <v/>
      </c>
      <c r="FJ30" s="82" t="e">
        <f>IF('Речевое развитие'!#REF!="","",IF('Речевое развитие'!#REF!=2,"сформирован",IF('Речевое развитие'!#REF!=0,"не сформирован", "в стадии формирования")))</f>
        <v>#REF!</v>
      </c>
      <c r="FK30" s="82" t="str">
        <f>IF('Художественно-эстетическое разв'!S32="","",IF('Художественно-эстетическое разв'!S32=2,"сформирован",IF('Художественно-эстетическое разв'!S32=0,"не сформирован", "в стадии формирования")))</f>
        <v/>
      </c>
      <c r="FL30" s="82" t="str">
        <f>IF('Художественно-эстетическое разв'!T32="","",IF('Художественно-эстетическое разв'!T32=2,"сформирован",IF('Художественно-эстетическое разв'!T32=0,"не сформирован", "в стадии формирования")))</f>
        <v/>
      </c>
      <c r="FM30"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0" s="82" t="str">
        <f>IF('Физическое развитие'!T31="","",IF('Физическое развитие'!T31=2,"сформирован",IF('Физическое развитие'!T31=0,"не сформирован", "в стадии формирования")))</f>
        <v/>
      </c>
      <c r="FO30" s="82" t="str">
        <f>IF('Физическое развитие'!U31="","",IF('Физическое развитие'!U31=2,"сформирован",IF('Физическое развитие'!U31=0,"не сформирован", "в стадии формирования")))</f>
        <v/>
      </c>
      <c r="FP30" s="82" t="str">
        <f>IF('Физическое развитие'!V31="","",IF('Физическое развитие'!V31=2,"сформирован",IF('Физическое развитие'!V31=0,"не сформирован", "в стадии формирования")))</f>
        <v/>
      </c>
      <c r="FQ30" s="82" t="e">
        <f>IF('Физическое развитие'!#REF!="","",IF('Физическое развитие'!#REF!=2,"сформирован",IF('Физическое развитие'!#REF!=0,"не сформирован", "в стадии формирования")))</f>
        <v>#REF!</v>
      </c>
      <c r="FR30" s="214" t="str">
        <f>IF('Социально-коммуникативное разви'!D32="","",IF('Социально-коммуникативное разви'!E32="","",IF('Социально-коммуникативное разви'!F32="","",IF('Социально-коммуникативное разви'!G32="","",IF('Социально-коммуникативное разви'!Q32="","",IF('Социально-коммуникативное разви'!R32="","",IF('Социально-коммуникативное разви'!S32="","",IF('Социально-коммуникативное разви'!#REF!="","",IF('Социально-коммуникативное разви'!#REF!="","",IF('Социально-коммуникативное разви'!#REF!="","",IF('Социально-коммуникативное разви'!T32="","",IF('Социально-коммуникативное разви'!Y32="","",IF('Социально-коммуникативное разви'!Z32="","",IF('Социально-коммуникативное разви'!AU32="","",IF('Социально-коммуникативное разви'!#REF!="","",IF('Социально-коммуникативное разви'!AZ32="","",IF('Социально-коммуникативное разви'!BA32="","",IF('Социально-коммуникативное разви'!BB32="","",IF('Познавательное развитие'!G32="","",IF('Познавательное развитие'!#REF!="","",IF('Познавательное развитие'!H32="","",IF('Познавательное развитие'!#REF!="","",IF('Познавательное развитие'!T32="","",IF('Познавательное развитие'!#REF!="","",IF('Познавательное развитие'!U32="","",IF('Познавательное развитие'!W32="","",IF('Познавательное развитие'!X32="","",IF('Познавательное развитие'!AB32="","",IF('Познавательное развитие'!AC32="","",IF('Познавательное развитие'!AD32="","",IF('Познавательное развитие'!AE32="","",IF('Познавательное развитие'!AF32="","",IF('Познавательное развитие'!#REF!="","",IF('Познавательное развитие'!AG32="","",IF('Познавательное развитие'!AH32="","",IF('Познавательное развитие'!#REF!="","",IF('Познавательное развитие'!AI32="","",IF('Познавательное развитие'!AJ32="","",IF('Познавательное развитие'!AK32="","",IF('Познавательное развитие'!AL32="","",IF('Речевое развитие'!Q31="","",IF('Речевое развитие'!R31="","",IF('Речевое развитие'!S31="","",IF('Речевое развитие'!T31="","",IF('Речевое развитие'!U31="","",IF('Речевое развитие'!#REF!="","",IF('Художественно-эстетическое разв'!S32="","",IF('Художественно-эстетическое разв'!T32="","",IF('Художественно-эстетическое разв'!#REF!="","",IF('Физическое развитие'!T31="","",IF('Физическое развитие'!U31="","",IF('Физическое развитие'!V31="","",IF('Физическое развитие'!#REF!="","",('Социально-коммуникативное разви'!D32+'Социально-коммуникативное разви'!E32+'Социально-коммуникативное разви'!F32+'Социально-коммуникативное разви'!G32+'Социально-коммуникативное разви'!Q32+'Социально-коммуникативное разви'!R32+'Социально-коммуникативное разви'!S32+'Социально-коммуникативное разви'!#REF!+'Социально-коммуникативное разви'!#REF!+'Социально-коммуникативное разви'!#REF!+'Социально-коммуникативное разви'!T32+'Социально-коммуникативное разви'!Y32+'Социально-коммуникативное разви'!Z32+'Социально-коммуникативное разви'!AU32+'Социально-коммуникативное разви'!#REF!+'Социально-коммуникативное разви'!AZ32+'Социально-коммуникативное разви'!BA32+'Социально-коммуникативное разви'!BB32+'Познавательное развитие'!G32+'Познавательное развитие'!#REF!+'Познавательное развитие'!H32+'Познавательное развитие'!#REF!+'Познавательное развитие'!T32+'Познавательное развитие'!#REF!+'Познавательное развитие'!U32+'Познавательное развитие'!W32+'Познавательное развитие'!X32+'Познавательное развитие'!AB32+'Познавательное развитие'!AC32+'Познавательное развитие'!AD32+'Познавательное развитие'!AE32+'Познавательное развитие'!AF32+'Познавательное развитие'!#REF!+'Познавательное развитие'!AG32+'Познавательное развитие'!AH32+'Познавательное развитие'!#REF!+'Познавательное развитие'!AI32+'Познавательное развитие'!AJ32+'Познавательное развитие'!AK32+'Познавательное развитие'!AL32+'Речевое развитие'!Q31+'Речевое развитие'!R31+'Речевое развитие'!S31+'Речевое развитие'!T31+'Речевое развитие'!U31+'Речевое развитие'!#REF!+'Художественно-эстетическое разв'!S32+'Художественно-эстетическое разв'!T32+'Художественно-эстетическое разв'!#REF!+'Физическое развитие'!T31+'Физическое развитие'!U31+'Физическое развитие'!V31+'Физическое развитие'!#REF!)/53)))))))))))))))))))))))))))))))))))))))))))))))))))))</f>
        <v/>
      </c>
      <c r="FS30" s="82" t="str">
        <f>'Целевые ориентиры'!EC31</f>
        <v/>
      </c>
    </row>
    <row r="31" spans="1:175" x14ac:dyDescent="0.25">
      <c r="A31" s="82">
        <f>список!A30</f>
        <v>29</v>
      </c>
      <c r="B31" s="82" t="str">
        <f>IF(список!B30="","",список!B30)</f>
        <v/>
      </c>
      <c r="C31" s="82">
        <f>список!C30</f>
        <v>0</v>
      </c>
      <c r="D31" s="82" t="str">
        <f>IF('Социально-коммуникативное разви'!AA33="","",IF('Социально-коммуникативное разви'!AA33=2,"сформирован",IF('Социально-коммуникативное разви'!AA33=0,"не сформирован", "в стадии формирования")))</f>
        <v/>
      </c>
      <c r="E31" s="82" t="str">
        <f>IF('Социально-коммуникативное разви'!AF33="","",IF('Социально-коммуникативное разви'!AF33=2,"сформирован",IF('Социально-коммуникативное разви'!AF33=0,"не сформирован", "в стадии формирования")))</f>
        <v/>
      </c>
      <c r="F31" s="82" t="str">
        <f>IF('Социально-коммуникативное разви'!AG33="","",IF('Социально-коммуникативное разви'!AG33=2,"сформирован",IF('Социально-коммуникативное разви'!AG33=0,"не сформирован", "в стадии формирования")))</f>
        <v/>
      </c>
      <c r="G31" s="82" t="str">
        <f>IF('Социально-коммуникативное разви'!AH33="","",IF('Социально-коммуникативное разви'!AH33=2,"сформирован",IF('Социально-коммуникативное разви'!AH33=0,"не сформирован", "в стадии формирования")))</f>
        <v/>
      </c>
      <c r="H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1" s="82" t="str">
        <f>IF('Социально-коммуникативное разви'!AJ33="","",IF('Социально-коммуникативное разви'!AJ33=2,"сформирован",IF('Социально-коммуникативное разви'!AJ33=0,"не сформирован", "в стадии формирования")))</f>
        <v/>
      </c>
      <c r="K31" s="82" t="str">
        <f>IF('Социально-коммуникативное разви'!AK33="","",IF('Социально-коммуникативное разви'!AK33=2,"сформирован",IF('Социально-коммуникативное разви'!AK33=0,"не сформирован", "в стадии формирования")))</f>
        <v/>
      </c>
      <c r="L31" s="82" t="e">
        <f>IF('Познавательное развитие'!#REF!="","",IF('Познавательное развитие'!#REF!=2,"сформирован",IF('Познавательное развитие'!#REF!=0,"не сформирован", "в стадии формирования")))</f>
        <v>#REF!</v>
      </c>
      <c r="M31" s="82" t="str">
        <f>IF('Познавательное развитие'!D33="","",IF('Познавательное развитие'!D33=2,"сформирован",IF('Познавательное развитие'!D33=0,"не сформирован", "в стадии формирования")))</f>
        <v/>
      </c>
      <c r="N31" s="82" t="e">
        <f>IF('Познавательное развитие'!#REF!="","",IF('Познавательное развитие'!#REF!=2,"сформирован",IF('Познавательное развитие'!#REF!=0,"не сформирован", "в стадии формирования")))</f>
        <v>#REF!</v>
      </c>
      <c r="O31" s="82" t="str">
        <f>IF('Познавательное развитие'!I33="","",IF('Познавательное развитие'!I33=2,"сформирован",IF('Познавательное развитие'!I33=0,"не сформирован", "в стадии формирования")))</f>
        <v/>
      </c>
      <c r="P31" s="82" t="str">
        <f>IF('Познавательное развитие'!M33="","",IF('Познавательное развитие'!M33=2,"сформирован",IF('Познавательное развитие'!M33=0,"не сформирован", "в стадии формирования")))</f>
        <v/>
      </c>
      <c r="Q31" s="82" t="str">
        <f>IF('Познавательное развитие'!N33="","",IF('Познавательное развитие'!N33=2,"сформирован",IF('Познавательное развитие'!N33=0,"не сформирован", "в стадии формирования")))</f>
        <v/>
      </c>
      <c r="R31" s="82" t="str">
        <f>IF('Познавательное развитие'!O33="","",IF('Познавательное развитие'!O33=2,"сформирован",IF('Познавательное развитие'!O33=0,"не сформирован", "в стадии формирования")))</f>
        <v/>
      </c>
      <c r="S31" s="82" t="str">
        <f>IF('Познавательное развитие'!P33="","",IF('Познавательное развитие'!P33=2,"сформирован",IF('Познавательное развитие'!P33=0,"не сформирован", "в стадии формирования")))</f>
        <v/>
      </c>
      <c r="T31" s="82" t="str">
        <f>IF('Познавательное развитие'!Q33="","",IF('Познавательное развитие'!Q33=2,"сформирован",IF('Познавательное развитие'!Q33=0,"не сформирован", "в стадии формирования")))</f>
        <v/>
      </c>
      <c r="U31" s="82" t="str">
        <f>IF('Познавательное развитие'!Y33="","",IF('Познавательное развитие'!Y33=2,"сформирован",IF('Познавательное развитие'!Y33=0,"не сформирован", "в стадии формирования")))</f>
        <v/>
      </c>
      <c r="V31" s="82" t="str">
        <f>IF('Художественно-эстетическое разв'!D33="","",IF('Художественно-эстетическое разв'!D33=2,"сформирован",IF('Художественно-эстетическое разв'!D33=0,"не сформирован", "в стадии формирования")))</f>
        <v/>
      </c>
      <c r="W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1" s="82" t="str">
        <f>IF('Художественно-эстетическое разв'!G33="","",IF('Художественно-эстетическое разв'!G33=2,"сформирован",IF('Художественно-эстетическое разв'!G33=0,"не сформирован", "в стадии формирования")))</f>
        <v/>
      </c>
      <c r="Y31" s="82" t="str">
        <f>IF('Художественно-эстетическое разв'!H33="","",IF('Художественно-эстетическое разв'!H33=2,"сформирован",IF('Художественно-эстетическое разв'!H33=0,"не сформирован", "в стадии формирования")))</f>
        <v/>
      </c>
      <c r="Z31" s="82" t="str">
        <f>IF('Художественно-эстетическое разв'!I33="","",IF('Художественно-эстетическое разв'!I33=2,"сформирован",IF('Художественно-эстетическое разв'!I33=0,"не сформирован", "в стадии формирования")))</f>
        <v/>
      </c>
      <c r="AA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1" s="82" t="str">
        <f>IF('Художественно-эстетическое разв'!L33="","",IF('Художественно-эстетическое разв'!L33=2,"сформирован",IF('Художественно-эстетическое разв'!L33=0,"не сформирован", "в стадии формирования")))</f>
        <v/>
      </c>
      <c r="AC31" s="82" t="str">
        <f>IF('Художественно-эстетическое разв'!M33="","",IF('Художественно-эстетическое разв'!M33=2,"сформирован",IF('Художественно-эстетическое разв'!M33=0,"не сформирован", "в стадии формирования")))</f>
        <v/>
      </c>
      <c r="AD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1" s="82" t="str">
        <f>IF('Художественно-эстетическое разв'!U33="","",IF('Художественно-эстетическое разв'!U33=2,"сформирован",IF('Художественно-эстетическое разв'!U33=0,"не сформирован", "в стадии формирования")))</f>
        <v/>
      </c>
      <c r="AG31" s="82" t="str">
        <f>IF('Физическое развитие'!W32="","",IF('Физическое развитие'!W32=2,"сформирован",IF('Физическое развитие'!W32=0,"не сформирован", "в стадии формирования")))</f>
        <v/>
      </c>
      <c r="AH31" s="214" t="str">
        <f>IF('Социально-коммуникативное разви'!AA33="","",IF('Социально-коммуникативное разви'!AF33="","",IF('Социально-коммуникативное разви'!AG33="","",IF('Социально-коммуникативное разви'!AH33="","",IF('Социально-коммуникативное разви'!#REF!="","",IF('Социально-коммуникативное разви'!#REF!="","",IF('Социально-коммуникативное разви'!AJ33="","",IF('Социально-коммуникативное разви'!AK33="","",IF('Познавательное развитие'!#REF!="","",IF('Познавательное развитие'!D33="","",IF('Познавательное развитие'!#REF!="","",IF('Познавательное развитие'!I33="","",IF('Познавательное развитие'!M33="","",IF('Познавательное развитие'!N33="","",IF('Познавательное развитие'!O33="","",IF('Познавательное развитие'!P33="","",IF('Познавательное развитие'!Q33="","",IF('Познавательное развитие'!Y33="","",IF('Художественно-эстетическое разв'!D33="","",IF('Художественно-эстетическое разв'!#REF!="","",IF('Художественно-эстетическое разв'!G33="","",IF('Художественно-эстетическое разв'!H33="","",IF('Художественно-эстетическое разв'!I33="","",IF('Художественно-эстетическое разв'!#REF!="","",IF('Художественно-эстетическое разв'!L33="","",IF('Художественно-эстетическое разв'!M33="","",IF('Художественно-эстетическое разв'!#REF!="","",IF('Художественно-эстетическое разв'!#REF!="","",IF('Художественно-эстетическое разв'!U33="","",IF('Физическое развитие'!#REF!="","",('Социально-коммуникативное разви'!AA33+'Социально-коммуникативное разви'!AF33+'Социально-коммуникативное разви'!AG33+'Социально-коммуникативное разви'!AH33+'Социально-коммуникативное разви'!#REF!+'Социально-коммуникативное разви'!#REF!+'Социально-коммуникативное разви'!AJ33+'Социально-коммуникативное разви'!AK33+'Познавательное развитие'!#REF!+'Познавательное развитие'!D33+'Познавательное развитие'!#REF!+'Познавательное развитие'!I33+'Познавательное развитие'!M33+'Познавательное развитие'!N33+'Познавательное развитие'!O33+'Познавательное развитие'!P33+'Познавательное развитие'!Q33+'Познавательное развитие'!Y33+'Художественно-эстетическое разв'!D33+'Художественно-эстетическое разв'!#REF!+'Художественно-эстетическое разв'!G33+'Художественно-эстетическое разв'!H33+'Художественно-эстетическое разв'!I33+'Художественно-эстетическое разв'!#REF!+'Художественно-эстетическое разв'!L33+'Художественно-эстетическое разв'!M33+'Художественно-эстетическое разв'!#REF!+'Художественно-эстетическое разв'!#REF!+'Художественно-эстетическое разв'!U33+'Физическое развитие'!#REF!)/30))))))))))))))))))))))))))))))</f>
        <v/>
      </c>
      <c r="AI31" s="82" t="str">
        <f>'Целевые ориентиры'!AA32</f>
        <v/>
      </c>
      <c r="AJ31" s="82" t="str">
        <f>IF('Социально-коммуникативное разви'!G33="","",IF('Социально-коммуникативное разви'!G33=2,"сформирован",IF('Социально-коммуникативное разви'!G33=0,"не сформирован", "в стадии формирования")))</f>
        <v/>
      </c>
      <c r="AK31" s="82" t="str">
        <f>IF('Социально-коммуникативное разви'!H33="","",IF('Социально-коммуникативное разви'!H33=2,"сформирован",IF('Социально-коммуникативное разви'!H33=0,"не сформирован", "в стадии формирования")))</f>
        <v/>
      </c>
      <c r="AL31" s="82" t="str">
        <f>IF('Социально-коммуникативное разви'!I33="","",IF('Социально-коммуникативное разви'!I33=2,"сформирован",IF('Социально-коммуникативное разви'!I33=0,"не сформирован", "в стадии формирования")))</f>
        <v/>
      </c>
      <c r="AM31" s="82" t="str">
        <f>IF('Социально-коммуникативное разви'!J33="","",IF('Социально-коммуникативное разви'!J33=2,"сформирован",IF('Социально-коммуникативное разви'!J33=0,"не сформирован", "в стадии формирования")))</f>
        <v/>
      </c>
      <c r="AN31" s="82" t="str">
        <f>IF('Социально-коммуникативное разви'!K33="","",IF('Социально-коммуникативное разви'!K33=2,"сформирован",IF('Социально-коммуникативное разви'!K33=0,"не сформирован", "в стадии формирования")))</f>
        <v/>
      </c>
      <c r="AO31" s="82" t="str">
        <f>IF('Социально-коммуникативное разви'!L33="","",IF('Социально-коммуникативное разви'!L33=2,"сформирован",IF('Социально-коммуникативное разви'!L33=0,"не сформирован", "в стадии формирования")))</f>
        <v/>
      </c>
      <c r="AP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1" s="82" t="str">
        <f>IF('Социально-коммуникативное разви'!X33="","",IF('Социально-коммуникативное разви'!X33=2,"сформирован",IF('Социально-коммуникативное разви'!X33=0,"не сформирован", "в стадии формирования")))</f>
        <v/>
      </c>
      <c r="AR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1" s="82" t="e">
        <f>IF('Познавательное развитие'!#REF!="","",IF('Познавательное развитие'!#REF!=2,"сформирован",IF('Познавательное развитие'!#REF!=0,"не сформирован", "в стадии формирования")))</f>
        <v>#REF!</v>
      </c>
      <c r="AT31" s="82" t="str">
        <f>IF('Познавательное развитие'!V33="","",IF('Познавательное развитие'!V33=2,"сформирован",IF('Познавательное развитие'!V33=0,"не сформирован", "в стадии формирования")))</f>
        <v/>
      </c>
      <c r="AU31" s="82" t="str">
        <f>IF('Художественно-эстетическое разв'!Z33="","",IF('Художественно-эстетическое разв'!Z33=2,"сформирован",IF('Художественно-эстетическое разв'!Z33=0,"не сформирован", "в стадии формирования")))</f>
        <v/>
      </c>
      <c r="AV31" s="82" t="str">
        <f>IF('Художественно-эстетическое разв'!AE33="","",IF('Художественно-эстетическое разв'!AE33=2,"сформирован",IF('Художественно-эстетическое разв'!AE33=0,"не сформирован", "в стадии формирования")))</f>
        <v/>
      </c>
      <c r="AW31" s="82" t="e">
        <f>IF('Физическое развитие'!#REF!="","",IF('Физическое развитие'!#REF!=2,"сформирован",IF('Физическое развитие'!#REF!=0,"не сформирован", "в стадии формирования")))</f>
        <v>#REF!</v>
      </c>
      <c r="AX31" s="82" t="e">
        <f>IF('Физическое развитие'!#REF!="","",IF('Физическое развитие'!#REF!=2,"сформирован",IF('Физическое развитие'!#REF!=0,"не сформирован", "в стадии формирования")))</f>
        <v>#REF!</v>
      </c>
      <c r="AY31" s="214" t="str">
        <f>IF('Социально-коммуникативное разви'!G33="","",IF('Социально-коммуникативное разви'!H33="","",IF('Социально-коммуникативное разви'!I33="","",IF('Социально-коммуникативное разви'!J33="","",IF('Социально-коммуникативное разви'!K33="","",IF('Социально-коммуникативное разви'!L33="","",IF('Социально-коммуникативное разви'!#REF!="","",IF('Социально-коммуникативное разви'!X33="","",IF('Социально-коммуникативное разви'!#REF!="","",IF('Познавательное развитие'!#REF!="","",IF('Познавательное развитие'!V33="","",IF('Художественно-эстетическое разв'!Z33="","",IF('Художественно-эстетическое разв'!AE33="","",IF('Физическое развитие'!#REF!="","",IF('Физическое развитие'!#REF!="","",('Социально-коммуникативное разви'!G33+'Социально-коммуникативное разви'!H33+'Социально-коммуникативное разви'!I33+'Социально-коммуникативное разви'!J33+'Социально-коммуникативное разви'!K33+'Социально-коммуникативное разви'!L33+'Социально-коммуникативное разви'!#REF!+'Социально-коммуникативное разви'!X33+'Социально-коммуникативное разви'!#REF!+'Познавательное развитие'!#REF!+'Познавательное развитие'!V33+'Художественно-эстетическое разв'!Z33+'Художественно-эстетическое разв'!AE33+'Физическое развитие'!#REF!+'Физическое развитие'!#REF!)/15)))))))))))))))</f>
        <v/>
      </c>
      <c r="AZ31" s="82" t="str">
        <f>'Целевые ориентиры'!AM32</f>
        <v/>
      </c>
      <c r="BA31" s="82" t="str">
        <f>IF('Социально-коммуникативное разви'!U33="","",IF('Социально-коммуникативное разви'!U33=2,"сформирован",IF('Социально-коммуникативное разви'!U33=0,"не сформирован", "в стадии формирования")))</f>
        <v/>
      </c>
      <c r="BB31" s="82" t="str">
        <f>IF('Социально-коммуникативное разви'!V33="","",IF('Социально-коммуникативное разви'!V33=2,"сформирован",IF('Социально-коммуникативное разви'!V33=0,"не сформирован", "в стадии формирования")))</f>
        <v/>
      </c>
      <c r="BC31" s="82" t="str">
        <f>IF('Социально-коммуникативное разви'!W33="","",IF('Социально-коммуникативное разви'!W33=2,"сформирован",IF('Социально-коммуникативное разви'!W33=0,"не сформирован", "в стадии формирования")))</f>
        <v/>
      </c>
      <c r="BD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1" s="82" t="str">
        <f>IF('Художественно-эстетическое разв'!AC33="","",IF('Художественно-эстетическое разв'!AC33=2,"сформирован",IF('Художественно-эстетическое разв'!AC33=0,"не сформирован", "в стадии формирования")))</f>
        <v/>
      </c>
      <c r="BG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1" s="82" t="str">
        <f>IF('Художественно-эстетическое разв'!AD33="","",IF('Художественно-эстетическое разв'!AD33=2,"сформирован",IF('Художественно-эстетическое разв'!AD33=0,"не сформирован", "в стадии формирования")))</f>
        <v/>
      </c>
      <c r="BI31" s="214" t="str">
        <f>IF('Социально-коммуникативное разви'!U33="","",IF('Социально-коммуникативное разви'!V33="","",IF('Социально-коммуникативное разви'!W33="","",IF('Художественно-эстетическое разв'!#REF!="","",IF('Художественно-эстетическое разв'!#REF!="","",IF('Художественно-эстетическое разв'!AC33="","",IF('Художественно-эстетическое разв'!#REF!="","",IF('Художественно-эстетическое разв'!AD33="","",('Социально-коммуникативное разви'!U33+'Социально-коммуникативное разви'!V33+'Социально-коммуникативное разви'!W33+'Художественно-эстетическое разв'!#REF!+'Художественно-эстетическое разв'!#REF!+'Художественно-эстетическое разв'!AC33+'Художественно-эстетическое разв'!#REF!+'Художественно-эстетическое разв'!AD33)/8))))))))</f>
        <v/>
      </c>
      <c r="BJ31" s="82" t="str">
        <f>'Целевые ориентиры'!AT32</f>
        <v/>
      </c>
      <c r="BK31" s="82" t="str">
        <f>IF('Речевое развитие'!D32="","",IF('Речевое развитие'!D32=2,"сформирован",IF('Речевое развитие'!D32=0,"не сформирован", "в стадии формирования")))</f>
        <v/>
      </c>
      <c r="BL31" s="82" t="e">
        <f>IF('Речевое развитие'!#REF!="","",IF('Речевое развитие'!#REF!=2,"сформирован",IF('Речевое развитие'!#REF!=0,"не сформирован", "в стадии формирования")))</f>
        <v>#REF!</v>
      </c>
      <c r="BM31" s="82" t="str">
        <f>IF('Речевое развитие'!E32="","",IF('Речевое развитие'!E32=2,"сформирован",IF('Речевое развитие'!E32=0,"не сформирован", "в стадии формирования")))</f>
        <v/>
      </c>
      <c r="BN31" s="82" t="str">
        <f>IF('Речевое развитие'!F32="","",IF('Речевое развитие'!F32=2,"сформирован",IF('Речевое развитие'!F32=0,"не сформирован", "в стадии формирования")))</f>
        <v/>
      </c>
      <c r="BO31" s="82" t="str">
        <f>IF('Речевое развитие'!G32="","",IF('Речевое развитие'!G32=2,"сформирован",IF('Речевое развитие'!G32=0,"не сформирован", "в стадии формирования")))</f>
        <v/>
      </c>
      <c r="BP31" s="82" t="str">
        <f>IF('Речевое развитие'!H32="","",IF('Речевое развитие'!H32=2,"сформирован",IF('Речевое развитие'!H32=0,"не сформирован", "в стадии формирования")))</f>
        <v/>
      </c>
      <c r="BQ31" s="82" t="e">
        <f>IF('Речевое развитие'!#REF!="","",IF('Речевое развитие'!#REF!=2,"сформирован",IF('Речевое развитие'!#REF!=0,"не сформирован", "в стадии формирования")))</f>
        <v>#REF!</v>
      </c>
      <c r="BR31" s="82" t="str">
        <f>IF('Речевое развитие'!I32="","",IF('Речевое развитие'!I32=2,"сформирован",IF('Речевое развитие'!I32=0,"не сформирован", "в стадии формирования")))</f>
        <v/>
      </c>
      <c r="BS31" s="82" t="str">
        <f>IF('Речевое развитие'!J32="","",IF('Речевое развитие'!J32=2,"сформирован",IF('Речевое развитие'!J32=0,"не сформирован", "в стадии формирования")))</f>
        <v/>
      </c>
      <c r="BT31" s="82" t="str">
        <f>IF('Речевое развитие'!K32="","",IF('Речевое развитие'!K32=2,"сформирован",IF('Речевое развитие'!K32=0,"не сформирован", "в стадии формирования")))</f>
        <v/>
      </c>
      <c r="BU31" s="82" t="str">
        <f>IF('Речевое развитие'!L32="","",IF('Речевое развитие'!L32=2,"сформирован",IF('Речевое развитие'!L32=0,"не сформирован", "в стадии формирования")))</f>
        <v/>
      </c>
      <c r="BV31" s="82" t="str">
        <f>IF('Речевое развитие'!M32="","",IF('Речевое развитие'!M32=2,"сформирован",IF('Речевое развитие'!M32=0,"не сформирован", "в стадии формирования")))</f>
        <v/>
      </c>
      <c r="BW31" s="82" t="str">
        <f>IF('Речевое развитие'!N32="","",IF('Речевое развитие'!N32=2,"сформирован",IF('Речевое развитие'!N32=0,"не сформирован", "в стадии формирования")))</f>
        <v/>
      </c>
      <c r="BX31" s="214" t="str">
        <f>IF('Речевое развитие'!D32="","",IF('Речевое развитие'!#REF!="","",IF('Речевое развитие'!E32="","",IF('Речевое развитие'!F32="","",IF('Речевое развитие'!G32="","",IF('Речевое развитие'!H32="","",IF('Речевое развитие'!#REF!="","",IF('Речевое развитие'!I32="","",IF('Речевое развитие'!J32="","",IF('Речевое развитие'!K32="","",IF('Речевое развитие'!L32="","",IF('Речевое развитие'!M32="","",IF('Речевое развитие'!N32="","",('Речевое развитие'!D32+'Речевое развитие'!#REF!+'Речевое развитие'!E32+'Речевое развитие'!F32+'Речевое развитие'!G32+'Речевое развитие'!H32+'Речевое развитие'!#REF!+'Речевое развитие'!I32+'Речевое развитие'!J32+'Речевое развитие'!K32+'Речевое развитие'!L32+'Речевое развитие'!M32+'Речевое развитие'!N32)/13)))))))))))))</f>
        <v/>
      </c>
      <c r="BY31" s="82" t="str">
        <f>'Целевые ориентиры'!BG32</f>
        <v/>
      </c>
      <c r="BZ31" s="82" t="str">
        <f>IF('Художественно-эстетическое разв'!Y33="","",IF('Художественно-эстетическое разв'!Y33=2,"сформирован",IF('Художественно-эстетическое разв'!Y33=0,"не сформирован", "в стадии формирования")))</f>
        <v/>
      </c>
      <c r="CA31" s="82" t="e">
        <f>IF('Физическое развитие'!#REF!="","",IF('Физическое развитие'!#REF!=2,"сформирован",IF('Физическое развитие'!#REF!=0,"не сформирован", "в стадии формирования")))</f>
        <v>#REF!</v>
      </c>
      <c r="CB31" s="82" t="e">
        <f>IF('Физическое развитие'!#REF!="","",IF('Физическое развитие'!#REF!=2,"сформирован",IF('Физическое развитие'!#REF!=0,"не сформирован", "в стадии формирования")))</f>
        <v>#REF!</v>
      </c>
      <c r="CC31" s="82" t="str">
        <f>IF('Физическое развитие'!D32="","",IF('Физическое развитие'!D32=2,"сформирован",IF('Физическое развитие'!D32=0,"не сформирован", "в стадии формирования")))</f>
        <v/>
      </c>
      <c r="CD31" s="82" t="str">
        <f>IF('Физическое развитие'!E32="","",IF('Физическое развитие'!E32=2,"сформирован",IF('Физическое развитие'!E32=0,"не сформирован", "в стадии формирования")))</f>
        <v/>
      </c>
      <c r="CE31" s="82" t="str">
        <f>IF('Физическое развитие'!F32="","",IF('Физическое развитие'!F32=2,"сформирован",IF('Физическое развитие'!F32=0,"не сформирован", "в стадии формирования")))</f>
        <v/>
      </c>
      <c r="CF31" s="82" t="str">
        <f>IF('Физическое развитие'!H32="","",IF('Физическое развитие'!H32=2,"сформирован",IF('Физическое развитие'!H32=0,"не сформирован", "в стадии формирования")))</f>
        <v/>
      </c>
      <c r="CG31" s="82" t="str">
        <f>IF('Физическое развитие'!I32="","",IF('Физическое развитие'!I32=2,"сформирован",IF('Физическое развитие'!I32=0,"не сформирован", "в стадии формирования")))</f>
        <v/>
      </c>
      <c r="CH31" s="82" t="str">
        <f>IF('Физическое развитие'!J32="","",IF('Физическое развитие'!J32=2,"сформирован",IF('Физическое развитие'!J32=0,"не сформирован", "в стадии формирования")))</f>
        <v/>
      </c>
      <c r="CI31" s="82" t="str">
        <f>IF('Физическое развитие'!L32="","",IF('Физическое развитие'!L32=2,"сформирован",IF('Физическое развитие'!L32=0,"не сформирован", "в стадии формирования")))</f>
        <v/>
      </c>
      <c r="CJ31" s="82" t="str">
        <f>IF('Физическое развитие'!M32="","",IF('Физическое развитие'!M32=2,"сформирован",IF('Физическое развитие'!M32=0,"не сформирован", "в стадии формирования")))</f>
        <v/>
      </c>
      <c r="CK31" s="82" t="e">
        <f>IF('Физическое развитие'!#REF!="","",IF('Физическое развитие'!#REF!=2,"сформирован",IF('Физическое развитие'!#REF!=0,"не сформирован", "в стадии формирования")))</f>
        <v>#REF!</v>
      </c>
      <c r="CL31" s="82" t="e">
        <f>IF('Физическое развитие'!#REF!="","",IF('Физическое развитие'!#REF!=2,"сформирован",IF('Физическое развитие'!#REF!=0,"не сформирован", "в стадии формирования")))</f>
        <v>#REF!</v>
      </c>
      <c r="CM31" s="82" t="e">
        <f>IF('Физическое развитие'!#REF!="","",IF('Физическое развитие'!#REF!=2,"сформирован",IF('Физическое развитие'!#REF!=0,"не сформирован", "в стадии формирования")))</f>
        <v>#REF!</v>
      </c>
      <c r="CN31" s="82" t="str">
        <f>IF('Физическое развитие'!N32="","",IF('Физическое развитие'!N32=2,"сформирован",IF('Физическое развитие'!N32=0,"не сформирован", "в стадии формирования")))</f>
        <v/>
      </c>
      <c r="CO31" s="82" t="str">
        <f>IF('Физическое развитие'!O32="","",IF('Физическое развитие'!O32=2,"сформирован",IF('Физическое развитие'!O32=0,"не сформирован", "в стадии формирования")))</f>
        <v/>
      </c>
      <c r="CP31" s="82" t="str">
        <f>IF('Физическое развитие'!P32="","",IF('Физическое развитие'!P32=2,"сформирован",IF('Физическое развитие'!P32=0,"не сформирован", "в стадии формирования")))</f>
        <v/>
      </c>
      <c r="CQ31" s="82" t="str">
        <f>IF('Физическое развитие'!Q32="","",IF('Физическое развитие'!Q32=2,"сформирован",IF('Физическое развитие'!Q32=0,"не сформирован", "в стадии формирования")))</f>
        <v/>
      </c>
      <c r="CR31" s="214" t="str">
        <f>IF('Художественно-эстетическое разв'!Y33="","",IF('Физическое развитие'!#REF!="","",IF('Физическое развитие'!#REF!="","",IF('Физическое развитие'!D32="","",IF('Физическое развитие'!E32="","",IF('Физическое развитие'!F32="","",IF('Физическое развитие'!H32="","",IF('Физическое развитие'!I32="","",IF('Физическое развитие'!J32="","",IF('Физическое развитие'!L32="","",IF('Физическое развитие'!M32="","",IF('Физическое развитие'!#REF!="","",IF('Физическое развитие'!#REF!="","",IF('Физическое развитие'!#REF!="","",IF('Физическое развитие'!N32="","",IF('Физическое развитие'!O32="","",IF('Физическое развитие'!P32="","",IF('Физическое развитие'!Q32="","",('Художественно-эстетическое разв'!Y33+'Физическое развитие'!#REF!+'Физическое развитие'!#REF!+'Физическое развитие'!D32+'Физическое развитие'!E32+'Физическое развитие'!F32+'Физическое развитие'!H32+'Физическое развитие'!I32+'Физическое развитие'!J32+'Физическое развитие'!L32+'Физическое развитие'!M32+'Физическое развитие'!#REF!+'Физическое развитие'!#REF!+'Физическое развитие'!#REF!+'Физическое развитие'!N32+'Физическое развитие'!O32+'Физическое развитие'!P32+'Физическое развитие'!Q32)/18))))))))))))))))))</f>
        <v/>
      </c>
      <c r="CS31" s="82" t="str">
        <f>'Целевые ориентиры'!BW32</f>
        <v/>
      </c>
      <c r="CT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1" s="82" t="str">
        <f>IF('Социально-коммуникативное разви'!M33="","",IF('Социально-коммуникативное разви'!M33=2,"сформирован",IF('Социально-коммуникативное разви'!M33=0,"не сформирован", "в стадии формирования")))</f>
        <v/>
      </c>
      <c r="CV31" s="82" t="str">
        <f>IF('Социально-коммуникативное разви'!N33="","",IF('Социально-коммуникативное разви'!N33=2,"сформирован",IF('Социально-коммуникативное разви'!N33=0,"не сформирован", "в стадии формирования")))</f>
        <v/>
      </c>
      <c r="CW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1" s="82" t="str">
        <f>IF('Социально-коммуникативное разви'!AI33="","",IF('Социально-коммуникативное разви'!AI33=2,"сформирован",IF('Социально-коммуникативное разви'!AI33=0,"не сформирован", "в стадии формирования")))</f>
        <v/>
      </c>
      <c r="CY31" s="82" t="str">
        <f>IF('Социально-коммуникативное разви'!AN33="","",IF('Социально-коммуникативное разви'!AN33=2,"сформирован",IF('Социально-коммуникативное разви'!AN33=0,"не сформирован", "в стадии формирования")))</f>
        <v/>
      </c>
      <c r="CZ31" s="82" t="str">
        <f>IF('Социально-коммуникативное разви'!AO33="","",IF('Социально-коммуникативное разви'!AO33=2,"сформирован",IF('Социально-коммуникативное разви'!AO33=0,"не сформирован", "в стадии формирования")))</f>
        <v/>
      </c>
      <c r="DA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1" s="82" t="str">
        <f>IF('Социально-коммуникативное разви'!AP33="","",IF('Социально-коммуникативное разви'!AP33=2,"сформирован",IF('Социально-коммуникативное разви'!AP33=0,"не сформирован", "в стадии формирования")))</f>
        <v/>
      </c>
      <c r="DC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1" s="82" t="str">
        <f>IF('Социально-коммуникативное разви'!AQ33="","",IF('Социально-коммуникативное разви'!AQ33=2,"сформирован",IF('Социально-коммуникативное разви'!AQ33=0,"не сформирован", "в стадии формирования")))</f>
        <v/>
      </c>
      <c r="DE31" s="82" t="str">
        <f>IF('Социально-коммуникативное разви'!AR33="","",IF('Социально-коммуникативное разви'!AR33=2,"сформирован",IF('Социально-коммуникативное разви'!AR33=0,"не сформирован", "в стадии формирования")))</f>
        <v/>
      </c>
      <c r="DF31" s="82" t="str">
        <f>IF('Социально-коммуникативное разви'!AS33="","",IF('Социально-коммуникативное разви'!AS33=2,"сформирован",IF('Социально-коммуникативное разви'!AS33=0,"не сформирован", "в стадии формирования")))</f>
        <v/>
      </c>
      <c r="DG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1" s="82" t="str">
        <f>IF('Социально-коммуникативное разви'!AT33="","",IF('Социально-коммуникативное разви'!AT33=2,"сформирован",IF('Социально-коммуникативное разви'!AT33=0,"не сформирован", "в стадии формирования")))</f>
        <v/>
      </c>
      <c r="DI31" s="82" t="str">
        <f>IF('Социально-коммуникативное разви'!AV33="","",IF('Социально-коммуникативное разви'!AV33=2,"сформирован",IF('Социально-коммуникативное разви'!AV33=0,"не сформирован", "в стадии формирования")))</f>
        <v/>
      </c>
      <c r="DJ31" s="82" t="str">
        <f>IF('Социально-коммуникативное разви'!AW33="","",IF('Социально-коммуникативное разви'!AW33=2,"сформирован",IF('Социально-коммуникативное разви'!AW33=0,"не сформирован", "в стадии формирования")))</f>
        <v/>
      </c>
      <c r="DK31" s="82" t="str">
        <f>IF('Социально-коммуникативное разви'!AX33="","",IF('Социально-коммуникативное разви'!AX33=2,"сформирован",IF('Социально-коммуникативное разви'!AX33=0,"не сформирован", "в стадии формирования")))</f>
        <v/>
      </c>
      <c r="DL31" s="82" t="str">
        <f>IF('Социально-коммуникативное разви'!AY33="","",IF('Социально-коммуникативное разви'!AY33=2,"сформирован",IF('Социально-коммуникативное разви'!AY33=0,"не сформирован", "в стадии формирования")))</f>
        <v/>
      </c>
      <c r="DM31" s="82" t="str">
        <f>IF('Физическое развитие'!K32="","",IF('Физическое развитие'!K32=2,"сформирован",IF('Физическое развитие'!K32=0,"не сформирован", "в стадии формирования")))</f>
        <v/>
      </c>
      <c r="DN31" s="82" t="e">
        <f>IF('Физическое развитие'!#REF!="","",IF('Физическое развитие'!#REF!=2,"сформирован",IF('Физическое развитие'!#REF!=0,"не сформирован", "в стадии формирования")))</f>
        <v>#REF!</v>
      </c>
      <c r="DO31" s="214" t="e">
        <f>IF('Социально-коммуникативное разви'!#REF!="","",IF('Социально-коммуникативное разви'!M33="","",IF('Социально-коммуникативное разви'!N33="","",IF('Социально-коммуникативное разви'!#REF!="","",IF('Социально-коммуникативное разви'!AI33="","",IF('Социально-коммуникативное разви'!AN33="","",IF('Социально-коммуникативное разви'!AO33="","",IF('Социально-коммуникативное разви'!#REF!="","",IF('Социально-коммуникативное разви'!AP33="","",IF('Социально-коммуникативное разви'!#REF!="","",IF('Социально-коммуникативное разви'!AQ33="","",IF('Социально-коммуникативное разви'!AR33="","",IF('Социально-коммуникативное разви'!AS33="","",IF('Социально-коммуникативное разви'!#REF!="","",IF('Социально-коммуникативное разви'!AT33="","",IF('Социально-коммуникативное разви'!AV33="","",IF('Социально-коммуникативное разви'!AW33="","",IF('Социально-коммуникативное разви'!AX33="","",IF('Социально-коммуникативное разви'!AY33="","",IF('Физическое развитие'!K32="","",IF('Физическое развитие'!#REF!="","",('Социально-коммуникативное разви'!#REF!+'Социально-коммуникативное разви'!M33+'Социально-коммуникативное разви'!N33+'Социально-коммуникативное разви'!#REF!+'Социально-коммуникативное разви'!AI33+'Социально-коммуникативное разви'!AN33+'Социально-коммуникативное разви'!AO33+'Социально-коммуникативное разви'!#REF!+'Социально-коммуникативное разви'!AP33+'Социально-коммуникативное разви'!#REF!+'Социально-коммуникативное разви'!AQ33+'Социально-коммуникативное разви'!AR33+'Социально-коммуникативное разви'!AS33+'Социально-коммуникативное разви'!#REF!+'Социально-коммуникативное разви'!AT33+'Социально-коммуникативное разви'!AV33+'Социально-коммуникативное разви'!AW33+'Социально-коммуникативное разви'!AX33+'Социально-коммуникативное разви'!AY33+'Физическое развитие'!K32+'Физическое развитие'!#REF!)/21)))))))))))))))))))))</f>
        <v>#REF!</v>
      </c>
      <c r="DP31" s="82" t="str">
        <f>'Целевые ориентиры'!CN32</f>
        <v/>
      </c>
      <c r="DQ31" s="82" t="str">
        <f>IF('Социально-коммуникативное разви'!D33="","",IF('Социально-коммуникативное разви'!D33=2,"сформирован",IF('Социально-коммуникативное разви'!D33=0,"не сформирован", "в стадии формирования")))</f>
        <v/>
      </c>
      <c r="DR31" s="82" t="str">
        <f>IF('Социально-коммуникативное разви'!E33="","",IF('Социально-коммуникативное разви'!E33=2,"сформирован",IF('Социально-коммуникативное разви'!E33=0,"не сформирован", "в стадии формирования")))</f>
        <v/>
      </c>
      <c r="DS31" s="82" t="str">
        <f>IF('Социально-коммуникативное разви'!F33="","",IF('Социально-коммуникативное разви'!F33=2,"сформирован",IF('Социально-коммуникативное разви'!F33=0,"не сформирован", "в стадии формирования")))</f>
        <v/>
      </c>
      <c r="DT31" s="82" t="str">
        <f>IF('Социально-коммуникативное разви'!G33="","",IF('Социально-коммуникативное разви'!G33=2,"сформирован",IF('Социально-коммуникативное разви'!G33=0,"не сформирован", "в стадии формирования")))</f>
        <v/>
      </c>
      <c r="DU31" s="82" t="str">
        <f>IF('Социально-коммуникативное разви'!Q33="","",IF('Социально-коммуникативное разви'!Q33=2,"сформирован",IF('Социально-коммуникативное разви'!Q33=0,"не сформирован", "в стадии формирования")))</f>
        <v/>
      </c>
      <c r="DV31" s="82" t="str">
        <f>IF('Социально-коммуникативное разви'!R33="","",IF('Социально-коммуникативное разви'!R33=2,"сформирован",IF('Социально-коммуникативное разви'!R33=0,"не сформирован", "в стадии формирования")))</f>
        <v/>
      </c>
      <c r="DW31" s="82" t="str">
        <f>IF('Социально-коммуникативное разви'!S33="","",IF('Социально-коммуникативное разви'!S33=2,"сформирован",IF('Социально-коммуникативное разви'!S33=0,"не сформирован", "в стадии формирования")))</f>
        <v/>
      </c>
      <c r="DX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1" s="82" t="str">
        <f>IF('Социально-коммуникативное разви'!T33="","",IF('Социально-коммуникативное разви'!T33=2,"сформирован",IF('Социально-коммуникативное разви'!T33=0,"не сформирован", "в стадии формирования")))</f>
        <v/>
      </c>
      <c r="EB31" s="82" t="str">
        <f>IF('Социально-коммуникативное разви'!Y33="","",IF('Социально-коммуникативное разви'!Y33=2,"сформирован",IF('Социально-коммуникативное разви'!Y33=0,"не сформирован", "в стадии формирования")))</f>
        <v/>
      </c>
      <c r="EC31" s="82" t="str">
        <f>IF('Социально-коммуникативное разви'!Z33="","",IF('Социально-коммуникативное разви'!Z33=2,"сформирован",IF('Социально-коммуникативное разви'!Z33=0,"не сформирован", "в стадии формирования")))</f>
        <v/>
      </c>
      <c r="ED31" s="82" t="str">
        <f>IF('Социально-коммуникативное разви'!AU33="","",IF('Социально-коммуникативное разви'!AU33=2,"сформирован",IF('Социально-коммуникативное разви'!AU33=0,"не сформирован", "в стадии формирования")))</f>
        <v/>
      </c>
      <c r="EE31"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1" s="82" t="str">
        <f>IF('Социально-коммуникативное разви'!AZ33="","",IF('Социально-коммуникативное разви'!AZ33=2,"сформирован",IF('Социально-коммуникативное разви'!AZ33=0,"не сформирован", "в стадии формирования")))</f>
        <v/>
      </c>
      <c r="EG31" s="82" t="str">
        <f>IF('Социально-коммуникативное разви'!BA33="","",IF('Социально-коммуникативное разви'!BA33=2,"сформирован",IF('Социально-коммуникативное разви'!BA33=0,"не сформирован", "в стадии формирования")))</f>
        <v/>
      </c>
      <c r="EH31" s="82" t="str">
        <f>IF('Социально-коммуникативное разви'!BB33="","",IF('Социально-коммуникативное разви'!BB33=2,"сформирован",IF('Социально-коммуникативное разви'!BB33=0,"не сформирован", "в стадии формирования")))</f>
        <v/>
      </c>
      <c r="EI31" s="82" t="str">
        <f>IF('Познавательное развитие'!G33="","",IF('Познавательное развитие'!G33=2,"сформирован",IF('Познавательное развитие'!G33=0,"не сформирован", "в стадии формирования")))</f>
        <v/>
      </c>
      <c r="EJ31" s="82" t="e">
        <f>IF('Познавательное развитие'!#REF!="","",IF('Познавательное развитие'!#REF!=2,"сформирован",IF('Познавательное развитие'!#REF!=0,"не сформирован", "в стадии формирования")))</f>
        <v>#REF!</v>
      </c>
      <c r="EK31" s="82" t="str">
        <f>IF('Познавательное развитие'!H33="","",IF('Познавательное развитие'!H33=2,"сформирован",IF('Познавательное развитие'!H33=0,"не сформирован", "в стадии формирования")))</f>
        <v/>
      </c>
      <c r="EL31" s="82" t="e">
        <f>IF('Познавательное развитие'!#REF!="","",IF('Познавательное развитие'!#REF!=2,"сформирован",IF('Познавательное развитие'!#REF!=0,"не сформирован", "в стадии формирования")))</f>
        <v>#REF!</v>
      </c>
      <c r="EM31" s="82" t="str">
        <f>IF('Познавательное развитие'!T33="","",IF('Познавательное развитие'!T33=2,"сформирован",IF('Познавательное развитие'!T33=0,"не сформирован", "в стадии формирования")))</f>
        <v/>
      </c>
      <c r="EN31" s="82" t="e">
        <f>IF('Познавательное развитие'!#REF!="","",IF('Познавательное развитие'!#REF!=2,"сформирован",IF('Познавательное развитие'!#REF!=0,"не сформирован", "в стадии формирования")))</f>
        <v>#REF!</v>
      </c>
      <c r="EO31" s="82" t="str">
        <f>IF('Познавательное развитие'!U33="","",IF('Познавательное развитие'!U33=2,"сформирован",IF('Познавательное развитие'!U33=0,"не сформирован", "в стадии формирования")))</f>
        <v/>
      </c>
      <c r="EP31" s="82" t="str">
        <f>IF('Познавательное развитие'!W33="","",IF('Познавательное развитие'!W33=2,"сформирован",IF('Познавательное развитие'!W33=0,"не сформирован", "в стадии формирования")))</f>
        <v/>
      </c>
      <c r="EQ31" s="82" t="str">
        <f>IF('Познавательное развитие'!X33="","",IF('Познавательное развитие'!X33=2,"сформирован",IF('Познавательное развитие'!X33=0,"не сформирован", "в стадии формирования")))</f>
        <v/>
      </c>
      <c r="ER31" s="82" t="str">
        <f>IF('Познавательное развитие'!AB33="","",IF('Познавательное развитие'!AB33=2,"сформирован",IF('Познавательное развитие'!AB33=0,"не сформирован", "в стадии формирования")))</f>
        <v/>
      </c>
      <c r="ES31" s="82" t="str">
        <f>IF('Познавательное развитие'!AC33="","",IF('Познавательное развитие'!AC33=2,"сформирован",IF('Познавательное развитие'!AC33=0,"не сформирован", "в стадии формирования")))</f>
        <v/>
      </c>
      <c r="ET31" s="82" t="str">
        <f>IF('Познавательное развитие'!AD33="","",IF('Познавательное развитие'!AD33=2,"сформирован",IF('Познавательное развитие'!AD33=0,"не сформирован", "в стадии формирования")))</f>
        <v/>
      </c>
      <c r="EU31" s="82" t="str">
        <f>IF('Познавательное развитие'!AE33="","",IF('Познавательное развитие'!AE33=2,"сформирован",IF('Познавательное развитие'!AE33=0,"не сформирован", "в стадии формирования")))</f>
        <v/>
      </c>
      <c r="EV31" s="82" t="str">
        <f>IF('Познавательное развитие'!AF33="","",IF('Познавательное развитие'!AF33=2,"сформирован",IF('Познавательное развитие'!AF33=0,"не сформирован", "в стадии формирования")))</f>
        <v/>
      </c>
      <c r="EW31" s="82" t="e">
        <f>IF('Познавательное развитие'!#REF!="","",IF('Познавательное развитие'!#REF!=2,"сформирован",IF('Познавательное развитие'!#REF!=0,"не сформирован", "в стадии формирования")))</f>
        <v>#REF!</v>
      </c>
      <c r="EX31" s="82" t="str">
        <f>IF('Познавательное развитие'!AG33="","",IF('Познавательное развитие'!AG33=2,"сформирован",IF('Познавательное развитие'!AG33=0,"не сформирован", "в стадии формирования")))</f>
        <v/>
      </c>
      <c r="EY31" s="82" t="str">
        <f>IF('Познавательное развитие'!AH33="","",IF('Познавательное развитие'!AH33=2,"сформирован",IF('Познавательное развитие'!AH33=0,"не сформирован", "в стадии формирования")))</f>
        <v/>
      </c>
      <c r="EZ31" s="82" t="e">
        <f>IF('Познавательное развитие'!#REF!="","",IF('Познавательное развитие'!#REF!=2,"сформирован",IF('Познавательное развитие'!#REF!=0,"не сформирован", "в стадии формирования")))</f>
        <v>#REF!</v>
      </c>
      <c r="FA31" s="82" t="str">
        <f>IF('Познавательное развитие'!AI33="","",IF('Познавательное развитие'!AI33=2,"сформирован",IF('Познавательное развитие'!AI33=0,"не сформирован", "в стадии формирования")))</f>
        <v/>
      </c>
      <c r="FB31" s="82" t="str">
        <f>IF('Познавательное развитие'!AJ33="","",IF('Познавательное развитие'!AJ33=2,"сформирован",IF('Познавательное развитие'!AJ33=0,"не сформирован", "в стадии формирования")))</f>
        <v/>
      </c>
      <c r="FC31" s="82" t="str">
        <f>IF('Познавательное развитие'!AK33="","",IF('Познавательное развитие'!AK33=2,"сформирован",IF('Познавательное развитие'!AK33=0,"не сформирован", "в стадии формирования")))</f>
        <v/>
      </c>
      <c r="FD31" s="82" t="str">
        <f>IF('Познавательное развитие'!AL33="","",IF('Познавательное развитие'!AL33=2,"сформирован",IF('Познавательное развитие'!AL33=0,"не сформирован", "в стадии формирования")))</f>
        <v/>
      </c>
      <c r="FE31" s="82" t="str">
        <f>IF('Речевое развитие'!Q32="","",IF('Речевое развитие'!Q32=2,"сформирован",IF('Речевое развитие'!Q32=0,"не сформирован", "в стадии формирования")))</f>
        <v/>
      </c>
      <c r="FF31" s="82" t="str">
        <f>IF('Речевое развитие'!R32="","",IF('Речевое развитие'!R32=2,"сформирован",IF('Речевое развитие'!R32=0,"не сформирован", "в стадии формирования")))</f>
        <v/>
      </c>
      <c r="FG31" s="82" t="str">
        <f>IF('Речевое развитие'!S32="","",IF('Речевое развитие'!S32=2,"сформирован",IF('Речевое развитие'!S32=0,"не сформирован", "в стадии формирования")))</f>
        <v/>
      </c>
      <c r="FH31" s="82" t="str">
        <f>IF('Речевое развитие'!T32="","",IF('Речевое развитие'!T32=2,"сформирован",IF('Речевое развитие'!T32=0,"не сформирован", "в стадии формирования")))</f>
        <v/>
      </c>
      <c r="FI31" s="82" t="str">
        <f>IF('Речевое развитие'!U32="","",IF('Речевое развитие'!U32=2,"сформирован",IF('Речевое развитие'!U32=0,"не сформирован", "в стадии формирования")))</f>
        <v/>
      </c>
      <c r="FJ31" s="82" t="e">
        <f>IF('Речевое развитие'!#REF!="","",IF('Речевое развитие'!#REF!=2,"сформирован",IF('Речевое развитие'!#REF!=0,"не сформирован", "в стадии формирования")))</f>
        <v>#REF!</v>
      </c>
      <c r="FK31" s="82" t="str">
        <f>IF('Художественно-эстетическое разв'!S33="","",IF('Художественно-эстетическое разв'!S33=2,"сформирован",IF('Художественно-эстетическое разв'!S33=0,"не сформирован", "в стадии формирования")))</f>
        <v/>
      </c>
      <c r="FL31" s="82" t="str">
        <f>IF('Художественно-эстетическое разв'!T33="","",IF('Художественно-эстетическое разв'!T33=2,"сформирован",IF('Художественно-эстетическое разв'!T33=0,"не сформирован", "в стадии формирования")))</f>
        <v/>
      </c>
      <c r="FM31"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1" s="82" t="str">
        <f>IF('Физическое развитие'!T32="","",IF('Физическое развитие'!T32=2,"сформирован",IF('Физическое развитие'!T32=0,"не сформирован", "в стадии формирования")))</f>
        <v/>
      </c>
      <c r="FO31" s="82" t="str">
        <f>IF('Физическое развитие'!U32="","",IF('Физическое развитие'!U32=2,"сформирован",IF('Физическое развитие'!U32=0,"не сформирован", "в стадии формирования")))</f>
        <v/>
      </c>
      <c r="FP31" s="82" t="str">
        <f>IF('Физическое развитие'!V32="","",IF('Физическое развитие'!V32=2,"сформирован",IF('Физическое развитие'!V32=0,"не сформирован", "в стадии формирования")))</f>
        <v/>
      </c>
      <c r="FQ31" s="82" t="e">
        <f>IF('Физическое развитие'!#REF!="","",IF('Физическое развитие'!#REF!=2,"сформирован",IF('Физическое развитие'!#REF!=0,"не сформирован", "в стадии формирования")))</f>
        <v>#REF!</v>
      </c>
      <c r="FR31" s="214" t="str">
        <f>IF('Социально-коммуникативное разви'!D33="","",IF('Социально-коммуникативное разви'!E33="","",IF('Социально-коммуникативное разви'!F33="","",IF('Социально-коммуникативное разви'!G33="","",IF('Социально-коммуникативное разви'!Q33="","",IF('Социально-коммуникативное разви'!R33="","",IF('Социально-коммуникативное разви'!S33="","",IF('Социально-коммуникативное разви'!#REF!="","",IF('Социально-коммуникативное разви'!#REF!="","",IF('Социально-коммуникативное разви'!#REF!="","",IF('Социально-коммуникативное разви'!T33="","",IF('Социально-коммуникативное разви'!Y33="","",IF('Социально-коммуникативное разви'!Z33="","",IF('Социально-коммуникативное разви'!AU33="","",IF('Социально-коммуникативное разви'!#REF!="","",IF('Социально-коммуникативное разви'!AZ33="","",IF('Социально-коммуникативное разви'!BA33="","",IF('Социально-коммуникативное разви'!BB33="","",IF('Познавательное развитие'!G33="","",IF('Познавательное развитие'!#REF!="","",IF('Познавательное развитие'!H33="","",IF('Познавательное развитие'!#REF!="","",IF('Познавательное развитие'!T33="","",IF('Познавательное развитие'!#REF!="","",IF('Познавательное развитие'!U33="","",IF('Познавательное развитие'!W33="","",IF('Познавательное развитие'!X33="","",IF('Познавательное развитие'!AB33="","",IF('Познавательное развитие'!AC33="","",IF('Познавательное развитие'!AD33="","",IF('Познавательное развитие'!AE33="","",IF('Познавательное развитие'!AF33="","",IF('Познавательное развитие'!#REF!="","",IF('Познавательное развитие'!AG33="","",IF('Познавательное развитие'!AH33="","",IF('Познавательное развитие'!#REF!="","",IF('Познавательное развитие'!AI33="","",IF('Познавательное развитие'!AJ33="","",IF('Познавательное развитие'!AK33="","",IF('Познавательное развитие'!AL33="","",IF('Речевое развитие'!Q32="","",IF('Речевое развитие'!R32="","",IF('Речевое развитие'!S32="","",IF('Речевое развитие'!T32="","",IF('Речевое развитие'!U32="","",IF('Речевое развитие'!#REF!="","",IF('Художественно-эстетическое разв'!S33="","",IF('Художественно-эстетическое разв'!T33="","",IF('Художественно-эстетическое разв'!#REF!="","",IF('Физическое развитие'!T32="","",IF('Физическое развитие'!U32="","",IF('Физическое развитие'!V32="","",IF('Физическое развитие'!#REF!="","",('Социально-коммуникативное разви'!D33+'Социально-коммуникативное разви'!E33+'Социально-коммуникативное разви'!F33+'Социально-коммуникативное разви'!G33+'Социально-коммуникативное разви'!Q33+'Социально-коммуникативное разви'!R33+'Социально-коммуникативное разви'!S33+'Социально-коммуникативное разви'!#REF!+'Социально-коммуникативное разви'!#REF!+'Социально-коммуникативное разви'!#REF!+'Социально-коммуникативное разви'!T33+'Социально-коммуникативное разви'!Y33+'Социально-коммуникативное разви'!Z33+'Социально-коммуникативное разви'!AU33+'Социально-коммуникативное разви'!#REF!+'Социально-коммуникативное разви'!AZ33+'Социально-коммуникативное разви'!BA33+'Социально-коммуникативное разви'!BB33+'Познавательное развитие'!G33+'Познавательное развитие'!#REF!+'Познавательное развитие'!H33+'Познавательное развитие'!#REF!+'Познавательное развитие'!T33+'Познавательное развитие'!#REF!+'Познавательное развитие'!U33+'Познавательное развитие'!W33+'Познавательное развитие'!X33+'Познавательное развитие'!AB33+'Познавательное развитие'!AC33+'Познавательное развитие'!AD33+'Познавательное развитие'!AE33+'Познавательное развитие'!AF33+'Познавательное развитие'!#REF!+'Познавательное развитие'!AG33+'Познавательное развитие'!AH33+'Познавательное развитие'!#REF!+'Познавательное развитие'!AI33+'Познавательное развитие'!AJ33+'Познавательное развитие'!AK33+'Познавательное развитие'!AL33+'Речевое развитие'!Q32+'Речевое развитие'!R32+'Речевое развитие'!S32+'Речевое развитие'!T32+'Речевое развитие'!U32+'Речевое развитие'!#REF!+'Художественно-эстетическое разв'!S33+'Художественно-эстетическое разв'!T33+'Художественно-эстетическое разв'!#REF!+'Физическое развитие'!T32+'Физическое развитие'!U32+'Физическое развитие'!V32+'Физическое развитие'!#REF!)/53)))))))))))))))))))))))))))))))))))))))))))))))))))))</f>
        <v/>
      </c>
      <c r="FS31" s="82" t="str">
        <f>'Целевые ориентиры'!EC32</f>
        <v/>
      </c>
    </row>
    <row r="32" spans="1:175" x14ac:dyDescent="0.25">
      <c r="A32" s="82">
        <f>список!A31</f>
        <v>30</v>
      </c>
      <c r="B32" s="82" t="str">
        <f>IF(список!B31="","",список!B31)</f>
        <v/>
      </c>
      <c r="C32" s="82">
        <f>список!C31</f>
        <v>0</v>
      </c>
      <c r="D32" s="82" t="str">
        <f>IF('Социально-коммуникативное разви'!AA34="","",IF('Социально-коммуникативное разви'!AA34=2,"сформирован",IF('Социально-коммуникативное разви'!AA34=0,"не сформирован", "в стадии формирования")))</f>
        <v/>
      </c>
      <c r="E32" s="82" t="str">
        <f>IF('Социально-коммуникативное разви'!AF34="","",IF('Социально-коммуникативное разви'!AF34=2,"сформирован",IF('Социально-коммуникативное разви'!AF34=0,"не сформирован", "в стадии формирования")))</f>
        <v/>
      </c>
      <c r="F32" s="82" t="str">
        <f>IF('Социально-коммуникативное разви'!AG34="","",IF('Социально-коммуникативное разви'!AG34=2,"сформирован",IF('Социально-коммуникативное разви'!AG34=0,"не сформирован", "в стадии формирования")))</f>
        <v/>
      </c>
      <c r="G32" s="82" t="str">
        <f>IF('Социально-коммуникативное разви'!AH34="","",IF('Социально-коммуникативное разви'!AH34=2,"сформирован",IF('Социально-коммуникативное разви'!AH34=0,"не сформирован", "в стадии формирования")))</f>
        <v/>
      </c>
      <c r="H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2" s="82" t="str">
        <f>IF('Социально-коммуникативное разви'!AJ34="","",IF('Социально-коммуникативное разви'!AJ34=2,"сформирован",IF('Социально-коммуникативное разви'!AJ34=0,"не сформирован", "в стадии формирования")))</f>
        <v/>
      </c>
      <c r="K32" s="82" t="str">
        <f>IF('Социально-коммуникативное разви'!AK34="","",IF('Социально-коммуникативное разви'!AK34=2,"сформирован",IF('Социально-коммуникативное разви'!AK34=0,"не сформирован", "в стадии формирования")))</f>
        <v/>
      </c>
      <c r="L32" s="82" t="e">
        <f>IF('Познавательное развитие'!#REF!="","",IF('Познавательное развитие'!#REF!=2,"сформирован",IF('Познавательное развитие'!#REF!=0,"не сформирован", "в стадии формирования")))</f>
        <v>#REF!</v>
      </c>
      <c r="M32" s="82" t="str">
        <f>IF('Познавательное развитие'!D34="","",IF('Познавательное развитие'!D34=2,"сформирован",IF('Познавательное развитие'!D34=0,"не сформирован", "в стадии формирования")))</f>
        <v/>
      </c>
      <c r="N32" s="82" t="e">
        <f>IF('Познавательное развитие'!#REF!="","",IF('Познавательное развитие'!#REF!=2,"сформирован",IF('Познавательное развитие'!#REF!=0,"не сформирован", "в стадии формирования")))</f>
        <v>#REF!</v>
      </c>
      <c r="O32" s="82" t="str">
        <f>IF('Познавательное развитие'!I34="","",IF('Познавательное развитие'!I34=2,"сформирован",IF('Познавательное развитие'!I34=0,"не сформирован", "в стадии формирования")))</f>
        <v/>
      </c>
      <c r="P32" s="82" t="str">
        <f>IF('Познавательное развитие'!M34="","",IF('Познавательное развитие'!M34=2,"сформирован",IF('Познавательное развитие'!M34=0,"не сформирован", "в стадии формирования")))</f>
        <v/>
      </c>
      <c r="Q32" s="82" t="str">
        <f>IF('Познавательное развитие'!N34="","",IF('Познавательное развитие'!N34=2,"сформирован",IF('Познавательное развитие'!N34=0,"не сформирован", "в стадии формирования")))</f>
        <v/>
      </c>
      <c r="R32" s="82" t="str">
        <f>IF('Познавательное развитие'!O34="","",IF('Познавательное развитие'!O34=2,"сформирован",IF('Познавательное развитие'!O34=0,"не сформирован", "в стадии формирования")))</f>
        <v/>
      </c>
      <c r="S32" s="82" t="str">
        <f>IF('Познавательное развитие'!P34="","",IF('Познавательное развитие'!P34=2,"сформирован",IF('Познавательное развитие'!P34=0,"не сформирован", "в стадии формирования")))</f>
        <v/>
      </c>
      <c r="T32" s="82" t="str">
        <f>IF('Познавательное развитие'!Q34="","",IF('Познавательное развитие'!Q34=2,"сформирован",IF('Познавательное развитие'!Q34=0,"не сформирован", "в стадии формирования")))</f>
        <v/>
      </c>
      <c r="U32" s="82" t="str">
        <f>IF('Познавательное развитие'!Y34="","",IF('Познавательное развитие'!Y34=2,"сформирован",IF('Познавательное развитие'!Y34=0,"не сформирован", "в стадии формирования")))</f>
        <v/>
      </c>
      <c r="V32" s="82" t="str">
        <f>IF('Художественно-эстетическое разв'!D34="","",IF('Художественно-эстетическое разв'!D34=2,"сформирован",IF('Художественно-эстетическое разв'!D34=0,"не сформирован", "в стадии формирования")))</f>
        <v/>
      </c>
      <c r="W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2" s="82" t="str">
        <f>IF('Художественно-эстетическое разв'!G34="","",IF('Художественно-эстетическое разв'!G34=2,"сформирован",IF('Художественно-эстетическое разв'!G34=0,"не сформирован", "в стадии формирования")))</f>
        <v/>
      </c>
      <c r="Y32" s="82" t="str">
        <f>IF('Художественно-эстетическое разв'!H34="","",IF('Художественно-эстетическое разв'!H34=2,"сформирован",IF('Художественно-эстетическое разв'!H34=0,"не сформирован", "в стадии формирования")))</f>
        <v/>
      </c>
      <c r="Z32" s="82" t="str">
        <f>IF('Художественно-эстетическое разв'!I34="","",IF('Художественно-эстетическое разв'!I34=2,"сформирован",IF('Художественно-эстетическое разв'!I34=0,"не сформирован", "в стадии формирования")))</f>
        <v/>
      </c>
      <c r="AA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2" s="82" t="str">
        <f>IF('Художественно-эстетическое разв'!L34="","",IF('Художественно-эстетическое разв'!L34=2,"сформирован",IF('Художественно-эстетическое разв'!L34=0,"не сформирован", "в стадии формирования")))</f>
        <v/>
      </c>
      <c r="AC32" s="82" t="str">
        <f>IF('Художественно-эстетическое разв'!M34="","",IF('Художественно-эстетическое разв'!M34=2,"сформирован",IF('Художественно-эстетическое разв'!M34=0,"не сформирован", "в стадии формирования")))</f>
        <v/>
      </c>
      <c r="AD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2" s="82" t="str">
        <f>IF('Художественно-эстетическое разв'!U34="","",IF('Художественно-эстетическое разв'!U34=2,"сформирован",IF('Художественно-эстетическое разв'!U34=0,"не сформирован", "в стадии формирования")))</f>
        <v/>
      </c>
      <c r="AG32" s="82" t="str">
        <f>IF('Физическое развитие'!W33="","",IF('Физическое развитие'!W33=2,"сформирован",IF('Физическое развитие'!W33=0,"не сформирован", "в стадии формирования")))</f>
        <v/>
      </c>
      <c r="AH32" s="214" t="str">
        <f>IF('Социально-коммуникативное разви'!AA34="","",IF('Социально-коммуникативное разви'!AF34="","",IF('Социально-коммуникативное разви'!AG34="","",IF('Социально-коммуникативное разви'!AH34="","",IF('Социально-коммуникативное разви'!#REF!="","",IF('Социально-коммуникативное разви'!#REF!="","",IF('Социально-коммуникативное разви'!AJ34="","",IF('Социально-коммуникативное разви'!AK34="","",IF('Познавательное развитие'!#REF!="","",IF('Познавательное развитие'!D34="","",IF('Познавательное развитие'!#REF!="","",IF('Познавательное развитие'!I34="","",IF('Познавательное развитие'!M34="","",IF('Познавательное развитие'!N34="","",IF('Познавательное развитие'!O34="","",IF('Познавательное развитие'!P34="","",IF('Познавательное развитие'!Q34="","",IF('Познавательное развитие'!Y34="","",IF('Художественно-эстетическое разв'!D34="","",IF('Художественно-эстетическое разв'!#REF!="","",IF('Художественно-эстетическое разв'!G34="","",IF('Художественно-эстетическое разв'!H34="","",IF('Художественно-эстетическое разв'!I34="","",IF('Художественно-эстетическое разв'!#REF!="","",IF('Художественно-эстетическое разв'!L34="","",IF('Художественно-эстетическое разв'!M34="","",IF('Художественно-эстетическое разв'!#REF!="","",IF('Художественно-эстетическое разв'!#REF!="","",IF('Художественно-эстетическое разв'!U34="","",IF('Физическое развитие'!#REF!="","",('Социально-коммуникативное разви'!AA34+'Социально-коммуникативное разви'!AF34+'Социально-коммуникативное разви'!AG34+'Социально-коммуникативное разви'!AH34+'Социально-коммуникативное разви'!#REF!+'Социально-коммуникативное разви'!#REF!+'Социально-коммуникативное разви'!AJ34+'Социально-коммуникативное разви'!AK34+'Познавательное развитие'!#REF!+'Познавательное развитие'!D34+'Познавательное развитие'!#REF!+'Познавательное развитие'!I34+'Познавательное развитие'!M34+'Познавательное развитие'!N34+'Познавательное развитие'!O34+'Познавательное развитие'!P34+'Познавательное развитие'!Q34+'Познавательное развитие'!Y34+'Художественно-эстетическое разв'!D34+'Художественно-эстетическое разв'!#REF!+'Художественно-эстетическое разв'!G34+'Художественно-эстетическое разв'!H34+'Художественно-эстетическое разв'!I34+'Художественно-эстетическое разв'!#REF!+'Художественно-эстетическое разв'!L34+'Художественно-эстетическое разв'!M34+'Художественно-эстетическое разв'!#REF!+'Художественно-эстетическое разв'!#REF!+'Художественно-эстетическое разв'!U34+'Физическое развитие'!#REF!)/30))))))))))))))))))))))))))))))</f>
        <v/>
      </c>
      <c r="AI32" s="82" t="str">
        <f>'Целевые ориентиры'!AA33</f>
        <v/>
      </c>
      <c r="AJ32" s="82" t="str">
        <f>IF('Социально-коммуникативное разви'!G34="","",IF('Социально-коммуникативное разви'!G34=2,"сформирован",IF('Социально-коммуникативное разви'!G34=0,"не сформирован", "в стадии формирования")))</f>
        <v/>
      </c>
      <c r="AK32" s="82" t="str">
        <f>IF('Социально-коммуникативное разви'!H34="","",IF('Социально-коммуникативное разви'!H34=2,"сформирован",IF('Социально-коммуникативное разви'!H34=0,"не сформирован", "в стадии формирования")))</f>
        <v/>
      </c>
      <c r="AL32" s="82" t="str">
        <f>IF('Социально-коммуникативное разви'!I34="","",IF('Социально-коммуникативное разви'!I34=2,"сформирован",IF('Социально-коммуникативное разви'!I34=0,"не сформирован", "в стадии формирования")))</f>
        <v/>
      </c>
      <c r="AM32" s="82" t="str">
        <f>IF('Социально-коммуникативное разви'!J34="","",IF('Социально-коммуникативное разви'!J34=2,"сформирован",IF('Социально-коммуникативное разви'!J34=0,"не сформирован", "в стадии формирования")))</f>
        <v/>
      </c>
      <c r="AN32" s="82" t="str">
        <f>IF('Социально-коммуникативное разви'!K34="","",IF('Социально-коммуникативное разви'!K34=2,"сформирован",IF('Социально-коммуникативное разви'!K34=0,"не сформирован", "в стадии формирования")))</f>
        <v/>
      </c>
      <c r="AO32" s="82" t="str">
        <f>IF('Социально-коммуникативное разви'!L34="","",IF('Социально-коммуникативное разви'!L34=2,"сформирован",IF('Социально-коммуникативное разви'!L34=0,"не сформирован", "в стадии формирования")))</f>
        <v/>
      </c>
      <c r="AP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2" s="82" t="str">
        <f>IF('Социально-коммуникативное разви'!X34="","",IF('Социально-коммуникативное разви'!X34=2,"сформирован",IF('Социально-коммуникативное разви'!X34=0,"не сформирован", "в стадии формирования")))</f>
        <v/>
      </c>
      <c r="AR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2" s="82" t="e">
        <f>IF('Познавательное развитие'!#REF!="","",IF('Познавательное развитие'!#REF!=2,"сформирован",IF('Познавательное развитие'!#REF!=0,"не сформирован", "в стадии формирования")))</f>
        <v>#REF!</v>
      </c>
      <c r="AT32" s="82" t="str">
        <f>IF('Познавательное развитие'!V34="","",IF('Познавательное развитие'!V34=2,"сформирован",IF('Познавательное развитие'!V34=0,"не сформирован", "в стадии формирования")))</f>
        <v/>
      </c>
      <c r="AU32" s="82" t="str">
        <f>IF('Художественно-эстетическое разв'!Z34="","",IF('Художественно-эстетическое разв'!Z34=2,"сформирован",IF('Художественно-эстетическое разв'!Z34=0,"не сформирован", "в стадии формирования")))</f>
        <v/>
      </c>
      <c r="AV32" s="82" t="str">
        <f>IF('Художественно-эстетическое разв'!AE34="","",IF('Художественно-эстетическое разв'!AE34=2,"сформирован",IF('Художественно-эстетическое разв'!AE34=0,"не сформирован", "в стадии формирования")))</f>
        <v/>
      </c>
      <c r="AW32" s="82" t="e">
        <f>IF('Физическое развитие'!#REF!="","",IF('Физическое развитие'!#REF!=2,"сформирован",IF('Физическое развитие'!#REF!=0,"не сформирован", "в стадии формирования")))</f>
        <v>#REF!</v>
      </c>
      <c r="AX32" s="82" t="e">
        <f>IF('Физическое развитие'!#REF!="","",IF('Физическое развитие'!#REF!=2,"сформирован",IF('Физическое развитие'!#REF!=0,"не сформирован", "в стадии формирования")))</f>
        <v>#REF!</v>
      </c>
      <c r="AY32" s="214" t="str">
        <f>IF('Социально-коммуникативное разви'!G34="","",IF('Социально-коммуникативное разви'!H34="","",IF('Социально-коммуникативное разви'!I34="","",IF('Социально-коммуникативное разви'!J34="","",IF('Социально-коммуникативное разви'!K34="","",IF('Социально-коммуникативное разви'!L34="","",IF('Социально-коммуникативное разви'!#REF!="","",IF('Социально-коммуникативное разви'!X34="","",IF('Социально-коммуникативное разви'!#REF!="","",IF('Познавательное развитие'!#REF!="","",IF('Познавательное развитие'!V34="","",IF('Художественно-эстетическое разв'!Z34="","",IF('Художественно-эстетическое разв'!AE34="","",IF('Физическое развитие'!#REF!="","",IF('Физическое развитие'!#REF!="","",('Социально-коммуникативное разви'!G34+'Социально-коммуникативное разви'!H34+'Социально-коммуникативное разви'!I34+'Социально-коммуникативное разви'!J34+'Социально-коммуникативное разви'!K34+'Социально-коммуникативное разви'!L34+'Социально-коммуникативное разви'!#REF!+'Социально-коммуникативное разви'!X34+'Социально-коммуникативное разви'!#REF!+'Познавательное развитие'!#REF!+'Познавательное развитие'!V34+'Художественно-эстетическое разв'!Z34+'Художественно-эстетическое разв'!AE34+'Физическое развитие'!#REF!+'Физическое развитие'!#REF!)/15)))))))))))))))</f>
        <v/>
      </c>
      <c r="AZ32" s="82" t="str">
        <f>'Целевые ориентиры'!AM33</f>
        <v/>
      </c>
      <c r="BA32" s="82" t="str">
        <f>IF('Социально-коммуникативное разви'!U34="","",IF('Социально-коммуникативное разви'!U34=2,"сформирован",IF('Социально-коммуникативное разви'!U34=0,"не сформирован", "в стадии формирования")))</f>
        <v/>
      </c>
      <c r="BB32" s="82" t="str">
        <f>IF('Социально-коммуникативное разви'!V34="","",IF('Социально-коммуникативное разви'!V34=2,"сформирован",IF('Социально-коммуникативное разви'!V34=0,"не сформирован", "в стадии формирования")))</f>
        <v/>
      </c>
      <c r="BC32" s="82" t="str">
        <f>IF('Социально-коммуникативное разви'!W34="","",IF('Социально-коммуникативное разви'!W34=2,"сформирован",IF('Социально-коммуникативное разви'!W34=0,"не сформирован", "в стадии формирования")))</f>
        <v/>
      </c>
      <c r="BD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2" s="82" t="str">
        <f>IF('Художественно-эстетическое разв'!AC34="","",IF('Художественно-эстетическое разв'!AC34=2,"сформирован",IF('Художественно-эстетическое разв'!AC34=0,"не сформирован", "в стадии формирования")))</f>
        <v/>
      </c>
      <c r="BG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2" s="82" t="str">
        <f>IF('Художественно-эстетическое разв'!AD34="","",IF('Художественно-эстетическое разв'!AD34=2,"сформирован",IF('Художественно-эстетическое разв'!AD34=0,"не сформирован", "в стадии формирования")))</f>
        <v/>
      </c>
      <c r="BI32" s="214" t="str">
        <f>IF('Социально-коммуникативное разви'!U34="","",IF('Социально-коммуникативное разви'!V34="","",IF('Социально-коммуникативное разви'!W34="","",IF('Художественно-эстетическое разв'!#REF!="","",IF('Художественно-эстетическое разв'!#REF!="","",IF('Художественно-эстетическое разв'!AC34="","",IF('Художественно-эстетическое разв'!#REF!="","",IF('Художественно-эстетическое разв'!AD34="","",('Социально-коммуникативное разви'!U34+'Социально-коммуникативное разви'!V34+'Социально-коммуникативное разви'!W34+'Художественно-эстетическое разв'!#REF!+'Художественно-эстетическое разв'!#REF!+'Художественно-эстетическое разв'!AC34+'Художественно-эстетическое разв'!#REF!+'Художественно-эстетическое разв'!AD34)/8))))))))</f>
        <v/>
      </c>
      <c r="BJ32" s="82" t="str">
        <f>'Целевые ориентиры'!AT33</f>
        <v/>
      </c>
      <c r="BK32" s="82" t="str">
        <f>IF('Речевое развитие'!D33="","",IF('Речевое развитие'!D33=2,"сформирован",IF('Речевое развитие'!D33=0,"не сформирован", "в стадии формирования")))</f>
        <v/>
      </c>
      <c r="BL32" s="82" t="e">
        <f>IF('Речевое развитие'!#REF!="","",IF('Речевое развитие'!#REF!=2,"сформирован",IF('Речевое развитие'!#REF!=0,"не сформирован", "в стадии формирования")))</f>
        <v>#REF!</v>
      </c>
      <c r="BM32" s="82" t="str">
        <f>IF('Речевое развитие'!E33="","",IF('Речевое развитие'!E33=2,"сформирован",IF('Речевое развитие'!E33=0,"не сформирован", "в стадии формирования")))</f>
        <v/>
      </c>
      <c r="BN32" s="82" t="str">
        <f>IF('Речевое развитие'!F33="","",IF('Речевое развитие'!F33=2,"сформирован",IF('Речевое развитие'!F33=0,"не сформирован", "в стадии формирования")))</f>
        <v/>
      </c>
      <c r="BO32" s="82" t="str">
        <f>IF('Речевое развитие'!G33="","",IF('Речевое развитие'!G33=2,"сформирован",IF('Речевое развитие'!G33=0,"не сформирован", "в стадии формирования")))</f>
        <v/>
      </c>
      <c r="BP32" s="82" t="str">
        <f>IF('Речевое развитие'!H33="","",IF('Речевое развитие'!H33=2,"сформирован",IF('Речевое развитие'!H33=0,"не сформирован", "в стадии формирования")))</f>
        <v/>
      </c>
      <c r="BQ32" s="82" t="e">
        <f>IF('Речевое развитие'!#REF!="","",IF('Речевое развитие'!#REF!=2,"сформирован",IF('Речевое развитие'!#REF!=0,"не сформирован", "в стадии формирования")))</f>
        <v>#REF!</v>
      </c>
      <c r="BR32" s="82" t="str">
        <f>IF('Речевое развитие'!I33="","",IF('Речевое развитие'!I33=2,"сформирован",IF('Речевое развитие'!I33=0,"не сформирован", "в стадии формирования")))</f>
        <v/>
      </c>
      <c r="BS32" s="82" t="str">
        <f>IF('Речевое развитие'!J33="","",IF('Речевое развитие'!J33=2,"сформирован",IF('Речевое развитие'!J33=0,"не сформирован", "в стадии формирования")))</f>
        <v/>
      </c>
      <c r="BT32" s="82" t="str">
        <f>IF('Речевое развитие'!K33="","",IF('Речевое развитие'!K33=2,"сформирован",IF('Речевое развитие'!K33=0,"не сформирован", "в стадии формирования")))</f>
        <v/>
      </c>
      <c r="BU32" s="82" t="str">
        <f>IF('Речевое развитие'!L33="","",IF('Речевое развитие'!L33=2,"сформирован",IF('Речевое развитие'!L33=0,"не сформирован", "в стадии формирования")))</f>
        <v/>
      </c>
      <c r="BV32" s="82" t="str">
        <f>IF('Речевое развитие'!M33="","",IF('Речевое развитие'!M33=2,"сформирован",IF('Речевое развитие'!M33=0,"не сформирован", "в стадии формирования")))</f>
        <v/>
      </c>
      <c r="BW32" s="82" t="str">
        <f>IF('Речевое развитие'!N33="","",IF('Речевое развитие'!N33=2,"сформирован",IF('Речевое развитие'!N33=0,"не сформирован", "в стадии формирования")))</f>
        <v/>
      </c>
      <c r="BX32" s="214" t="str">
        <f>IF('Речевое развитие'!D33="","",IF('Речевое развитие'!#REF!="","",IF('Речевое развитие'!E33="","",IF('Речевое развитие'!F33="","",IF('Речевое развитие'!G33="","",IF('Речевое развитие'!H33="","",IF('Речевое развитие'!#REF!="","",IF('Речевое развитие'!I33="","",IF('Речевое развитие'!J33="","",IF('Речевое развитие'!K33="","",IF('Речевое развитие'!L33="","",IF('Речевое развитие'!M33="","",IF('Речевое развитие'!N33="","",('Речевое развитие'!D33+'Речевое развитие'!#REF!+'Речевое развитие'!E33+'Речевое развитие'!F33+'Речевое развитие'!G33+'Речевое развитие'!H33+'Речевое развитие'!#REF!+'Речевое развитие'!I33+'Речевое развитие'!J33+'Речевое развитие'!K33+'Речевое развитие'!L33+'Речевое развитие'!M33+'Речевое развитие'!N33)/13)))))))))))))</f>
        <v/>
      </c>
      <c r="BY32" s="82" t="str">
        <f>'Целевые ориентиры'!BG33</f>
        <v/>
      </c>
      <c r="BZ32" s="82" t="str">
        <f>IF('Художественно-эстетическое разв'!Y34="","",IF('Художественно-эстетическое разв'!Y34=2,"сформирован",IF('Художественно-эстетическое разв'!Y34=0,"не сформирован", "в стадии формирования")))</f>
        <v/>
      </c>
      <c r="CA32" s="82" t="e">
        <f>IF('Физическое развитие'!#REF!="","",IF('Физическое развитие'!#REF!=2,"сформирован",IF('Физическое развитие'!#REF!=0,"не сформирован", "в стадии формирования")))</f>
        <v>#REF!</v>
      </c>
      <c r="CB32" s="82" t="e">
        <f>IF('Физическое развитие'!#REF!="","",IF('Физическое развитие'!#REF!=2,"сформирован",IF('Физическое развитие'!#REF!=0,"не сформирован", "в стадии формирования")))</f>
        <v>#REF!</v>
      </c>
      <c r="CC32" s="82" t="str">
        <f>IF('Физическое развитие'!D33="","",IF('Физическое развитие'!D33=2,"сформирован",IF('Физическое развитие'!D33=0,"не сформирован", "в стадии формирования")))</f>
        <v/>
      </c>
      <c r="CD32" s="82" t="str">
        <f>IF('Физическое развитие'!E33="","",IF('Физическое развитие'!E33=2,"сформирован",IF('Физическое развитие'!E33=0,"не сформирован", "в стадии формирования")))</f>
        <v/>
      </c>
      <c r="CE32" s="82" t="str">
        <f>IF('Физическое развитие'!F33="","",IF('Физическое развитие'!F33=2,"сформирован",IF('Физическое развитие'!F33=0,"не сформирован", "в стадии формирования")))</f>
        <v/>
      </c>
      <c r="CF32" s="82" t="str">
        <f>IF('Физическое развитие'!H33="","",IF('Физическое развитие'!H33=2,"сформирован",IF('Физическое развитие'!H33=0,"не сформирован", "в стадии формирования")))</f>
        <v/>
      </c>
      <c r="CG32" s="82" t="str">
        <f>IF('Физическое развитие'!I33="","",IF('Физическое развитие'!I33=2,"сформирован",IF('Физическое развитие'!I33=0,"не сформирован", "в стадии формирования")))</f>
        <v/>
      </c>
      <c r="CH32" s="82" t="str">
        <f>IF('Физическое развитие'!J33="","",IF('Физическое развитие'!J33=2,"сформирован",IF('Физическое развитие'!J33=0,"не сформирован", "в стадии формирования")))</f>
        <v/>
      </c>
      <c r="CI32" s="82" t="str">
        <f>IF('Физическое развитие'!L33="","",IF('Физическое развитие'!L33=2,"сформирован",IF('Физическое развитие'!L33=0,"не сформирован", "в стадии формирования")))</f>
        <v/>
      </c>
      <c r="CJ32" s="82" t="str">
        <f>IF('Физическое развитие'!M33="","",IF('Физическое развитие'!M33=2,"сформирован",IF('Физическое развитие'!M33=0,"не сформирован", "в стадии формирования")))</f>
        <v/>
      </c>
      <c r="CK32" s="82" t="e">
        <f>IF('Физическое развитие'!#REF!="","",IF('Физическое развитие'!#REF!=2,"сформирован",IF('Физическое развитие'!#REF!=0,"не сформирован", "в стадии формирования")))</f>
        <v>#REF!</v>
      </c>
      <c r="CL32" s="82" t="e">
        <f>IF('Физическое развитие'!#REF!="","",IF('Физическое развитие'!#REF!=2,"сформирован",IF('Физическое развитие'!#REF!=0,"не сформирован", "в стадии формирования")))</f>
        <v>#REF!</v>
      </c>
      <c r="CM32" s="82" t="e">
        <f>IF('Физическое развитие'!#REF!="","",IF('Физическое развитие'!#REF!=2,"сформирован",IF('Физическое развитие'!#REF!=0,"не сформирован", "в стадии формирования")))</f>
        <v>#REF!</v>
      </c>
      <c r="CN32" s="82" t="str">
        <f>IF('Физическое развитие'!N33="","",IF('Физическое развитие'!N33=2,"сформирован",IF('Физическое развитие'!N33=0,"не сформирован", "в стадии формирования")))</f>
        <v/>
      </c>
      <c r="CO32" s="82" t="str">
        <f>IF('Физическое развитие'!O33="","",IF('Физическое развитие'!O33=2,"сформирован",IF('Физическое развитие'!O33=0,"не сформирован", "в стадии формирования")))</f>
        <v/>
      </c>
      <c r="CP32" s="82" t="str">
        <f>IF('Физическое развитие'!P33="","",IF('Физическое развитие'!P33=2,"сформирован",IF('Физическое развитие'!P33=0,"не сформирован", "в стадии формирования")))</f>
        <v/>
      </c>
      <c r="CQ32" s="82" t="str">
        <f>IF('Физическое развитие'!Q33="","",IF('Физическое развитие'!Q33=2,"сформирован",IF('Физическое развитие'!Q33=0,"не сформирован", "в стадии формирования")))</f>
        <v/>
      </c>
      <c r="CR32" s="214" t="str">
        <f>IF('Художественно-эстетическое разв'!Y34="","",IF('Физическое развитие'!#REF!="","",IF('Физическое развитие'!#REF!="","",IF('Физическое развитие'!D33="","",IF('Физическое развитие'!E33="","",IF('Физическое развитие'!F33="","",IF('Физическое развитие'!H33="","",IF('Физическое развитие'!I33="","",IF('Физическое развитие'!J33="","",IF('Физическое развитие'!L33="","",IF('Физическое развитие'!M33="","",IF('Физическое развитие'!#REF!="","",IF('Физическое развитие'!#REF!="","",IF('Физическое развитие'!#REF!="","",IF('Физическое развитие'!N33="","",IF('Физическое развитие'!O33="","",IF('Физическое развитие'!P33="","",IF('Физическое развитие'!Q33="","",('Художественно-эстетическое разв'!Y34+'Физическое развитие'!#REF!+'Физическое развитие'!#REF!+'Физическое развитие'!D33+'Физическое развитие'!E33+'Физическое развитие'!F33+'Физическое развитие'!H33+'Физическое развитие'!I33+'Физическое развитие'!J33+'Физическое развитие'!L33+'Физическое развитие'!M33+'Физическое развитие'!#REF!+'Физическое развитие'!#REF!+'Физическое развитие'!#REF!+'Физическое развитие'!N33+'Физическое развитие'!O33+'Физическое развитие'!P33+'Физическое развитие'!Q33)/18))))))))))))))))))</f>
        <v/>
      </c>
      <c r="CS32" s="82" t="str">
        <f>'Целевые ориентиры'!BW33</f>
        <v/>
      </c>
      <c r="CT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2" s="82" t="str">
        <f>IF('Социально-коммуникативное разви'!M34="","",IF('Социально-коммуникативное разви'!M34=2,"сформирован",IF('Социально-коммуникативное разви'!M34=0,"не сформирован", "в стадии формирования")))</f>
        <v/>
      </c>
      <c r="CV32" s="82" t="str">
        <f>IF('Социально-коммуникативное разви'!N34="","",IF('Социально-коммуникативное разви'!N34=2,"сформирован",IF('Социально-коммуникативное разви'!N34=0,"не сформирован", "в стадии формирования")))</f>
        <v/>
      </c>
      <c r="CW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2" s="82" t="str">
        <f>IF('Социально-коммуникативное разви'!AI34="","",IF('Социально-коммуникативное разви'!AI34=2,"сформирован",IF('Социально-коммуникативное разви'!AI34=0,"не сформирован", "в стадии формирования")))</f>
        <v/>
      </c>
      <c r="CY32" s="82" t="str">
        <f>IF('Социально-коммуникативное разви'!AN34="","",IF('Социально-коммуникативное разви'!AN34=2,"сформирован",IF('Социально-коммуникативное разви'!AN34=0,"не сформирован", "в стадии формирования")))</f>
        <v/>
      </c>
      <c r="CZ32" s="82" t="str">
        <f>IF('Социально-коммуникативное разви'!AO34="","",IF('Социально-коммуникативное разви'!AO34=2,"сформирован",IF('Социально-коммуникативное разви'!AO34=0,"не сформирован", "в стадии формирования")))</f>
        <v/>
      </c>
      <c r="DA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2" s="82" t="str">
        <f>IF('Социально-коммуникативное разви'!AP34="","",IF('Социально-коммуникативное разви'!AP34=2,"сформирован",IF('Социально-коммуникативное разви'!AP34=0,"не сформирован", "в стадии формирования")))</f>
        <v/>
      </c>
      <c r="DC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2" s="82" t="str">
        <f>IF('Социально-коммуникативное разви'!AQ34="","",IF('Социально-коммуникативное разви'!AQ34=2,"сформирован",IF('Социально-коммуникативное разви'!AQ34=0,"не сформирован", "в стадии формирования")))</f>
        <v/>
      </c>
      <c r="DE32" s="82" t="str">
        <f>IF('Социально-коммуникативное разви'!AR34="","",IF('Социально-коммуникативное разви'!AR34=2,"сформирован",IF('Социально-коммуникативное разви'!AR34=0,"не сформирован", "в стадии формирования")))</f>
        <v/>
      </c>
      <c r="DF32" s="82" t="str">
        <f>IF('Социально-коммуникативное разви'!AS34="","",IF('Социально-коммуникативное разви'!AS34=2,"сформирован",IF('Социально-коммуникативное разви'!AS34=0,"не сформирован", "в стадии формирования")))</f>
        <v/>
      </c>
      <c r="DG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2" s="82" t="str">
        <f>IF('Социально-коммуникативное разви'!AT34="","",IF('Социально-коммуникативное разви'!AT34=2,"сформирован",IF('Социально-коммуникативное разви'!AT34=0,"не сформирован", "в стадии формирования")))</f>
        <v/>
      </c>
      <c r="DI32" s="82" t="str">
        <f>IF('Социально-коммуникативное разви'!AV34="","",IF('Социально-коммуникативное разви'!AV34=2,"сформирован",IF('Социально-коммуникативное разви'!AV34=0,"не сформирован", "в стадии формирования")))</f>
        <v/>
      </c>
      <c r="DJ32" s="82" t="str">
        <f>IF('Социально-коммуникативное разви'!AW34="","",IF('Социально-коммуникативное разви'!AW34=2,"сформирован",IF('Социально-коммуникативное разви'!AW34=0,"не сформирован", "в стадии формирования")))</f>
        <v/>
      </c>
      <c r="DK32" s="82" t="str">
        <f>IF('Социально-коммуникативное разви'!AX34="","",IF('Социально-коммуникативное разви'!AX34=2,"сформирован",IF('Социально-коммуникативное разви'!AX34=0,"не сформирован", "в стадии формирования")))</f>
        <v/>
      </c>
      <c r="DL32" s="82" t="str">
        <f>IF('Социально-коммуникативное разви'!AY34="","",IF('Социально-коммуникативное разви'!AY34=2,"сформирован",IF('Социально-коммуникативное разви'!AY34=0,"не сформирован", "в стадии формирования")))</f>
        <v/>
      </c>
      <c r="DM32" s="82" t="str">
        <f>IF('Физическое развитие'!K33="","",IF('Физическое развитие'!K33=2,"сформирован",IF('Физическое развитие'!K33=0,"не сформирован", "в стадии формирования")))</f>
        <v/>
      </c>
      <c r="DN32" s="82" t="e">
        <f>IF('Физическое развитие'!#REF!="","",IF('Физическое развитие'!#REF!=2,"сформирован",IF('Физическое развитие'!#REF!=0,"не сформирован", "в стадии формирования")))</f>
        <v>#REF!</v>
      </c>
      <c r="DO32" s="214" t="e">
        <f>IF('Социально-коммуникативное разви'!#REF!="","",IF('Социально-коммуникативное разви'!M34="","",IF('Социально-коммуникативное разви'!N34="","",IF('Социально-коммуникативное разви'!#REF!="","",IF('Социально-коммуникативное разви'!AI34="","",IF('Социально-коммуникативное разви'!AN34="","",IF('Социально-коммуникативное разви'!AO34="","",IF('Социально-коммуникативное разви'!#REF!="","",IF('Социально-коммуникативное разви'!AP34="","",IF('Социально-коммуникативное разви'!#REF!="","",IF('Социально-коммуникативное разви'!AQ34="","",IF('Социально-коммуникативное разви'!AR34="","",IF('Социально-коммуникативное разви'!AS34="","",IF('Социально-коммуникативное разви'!#REF!="","",IF('Социально-коммуникативное разви'!AT34="","",IF('Социально-коммуникативное разви'!AV34="","",IF('Социально-коммуникативное разви'!AW34="","",IF('Социально-коммуникативное разви'!AX34="","",IF('Социально-коммуникативное разви'!AY34="","",IF('Физическое развитие'!K33="","",IF('Физическое развитие'!#REF!="","",('Социально-коммуникативное разви'!#REF!+'Социально-коммуникативное разви'!M34+'Социально-коммуникативное разви'!N34+'Социально-коммуникативное разви'!#REF!+'Социально-коммуникативное разви'!AI34+'Социально-коммуникативное разви'!AN34+'Социально-коммуникативное разви'!AO34+'Социально-коммуникативное разви'!#REF!+'Социально-коммуникативное разви'!AP34+'Социально-коммуникативное разви'!#REF!+'Социально-коммуникативное разви'!AQ34+'Социально-коммуникативное разви'!AR34+'Социально-коммуникативное разви'!AS34+'Социально-коммуникативное разви'!#REF!+'Социально-коммуникативное разви'!AT34+'Социально-коммуникативное разви'!AV34+'Социально-коммуникативное разви'!AW34+'Социально-коммуникативное разви'!AX34+'Социально-коммуникативное разви'!AY34+'Физическое развитие'!K33+'Физическое развитие'!#REF!)/21)))))))))))))))))))))</f>
        <v>#REF!</v>
      </c>
      <c r="DP32" s="82" t="str">
        <f>'Целевые ориентиры'!CN33</f>
        <v/>
      </c>
      <c r="DQ32" s="82" t="str">
        <f>IF('Социально-коммуникативное разви'!D34="","",IF('Социально-коммуникативное разви'!D34=2,"сформирован",IF('Социально-коммуникативное разви'!D34=0,"не сформирован", "в стадии формирования")))</f>
        <v/>
      </c>
      <c r="DR32" s="82" t="str">
        <f>IF('Социально-коммуникативное разви'!E34="","",IF('Социально-коммуникативное разви'!E34=2,"сформирован",IF('Социально-коммуникативное разви'!E34=0,"не сформирован", "в стадии формирования")))</f>
        <v/>
      </c>
      <c r="DS32" s="82" t="str">
        <f>IF('Социально-коммуникативное разви'!F34="","",IF('Социально-коммуникативное разви'!F34=2,"сформирован",IF('Социально-коммуникативное разви'!F34=0,"не сформирован", "в стадии формирования")))</f>
        <v/>
      </c>
      <c r="DT32" s="82" t="str">
        <f>IF('Социально-коммуникативное разви'!G34="","",IF('Социально-коммуникативное разви'!G34=2,"сформирован",IF('Социально-коммуникативное разви'!G34=0,"не сформирован", "в стадии формирования")))</f>
        <v/>
      </c>
      <c r="DU32" s="82" t="str">
        <f>IF('Социально-коммуникативное разви'!Q34="","",IF('Социально-коммуникативное разви'!Q34=2,"сформирован",IF('Социально-коммуникативное разви'!Q34=0,"не сформирован", "в стадии формирования")))</f>
        <v/>
      </c>
      <c r="DV32" s="82" t="str">
        <f>IF('Социально-коммуникативное разви'!R34="","",IF('Социально-коммуникативное разви'!R34=2,"сформирован",IF('Социально-коммуникативное разви'!R34=0,"не сформирован", "в стадии формирования")))</f>
        <v/>
      </c>
      <c r="DW32" s="82" t="str">
        <f>IF('Социально-коммуникативное разви'!S34="","",IF('Социально-коммуникативное разви'!S34=2,"сформирован",IF('Социально-коммуникативное разви'!S34=0,"не сформирован", "в стадии формирования")))</f>
        <v/>
      </c>
      <c r="DX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2" s="82" t="str">
        <f>IF('Социально-коммуникативное разви'!T34="","",IF('Социально-коммуникативное разви'!T34=2,"сформирован",IF('Социально-коммуникативное разви'!T34=0,"не сформирован", "в стадии формирования")))</f>
        <v/>
      </c>
      <c r="EB32" s="82" t="str">
        <f>IF('Социально-коммуникативное разви'!Y34="","",IF('Социально-коммуникативное разви'!Y34=2,"сформирован",IF('Социально-коммуникативное разви'!Y34=0,"не сформирован", "в стадии формирования")))</f>
        <v/>
      </c>
      <c r="EC32" s="82" t="str">
        <f>IF('Социально-коммуникативное разви'!Z34="","",IF('Социально-коммуникативное разви'!Z34=2,"сформирован",IF('Социально-коммуникативное разви'!Z34=0,"не сформирован", "в стадии формирования")))</f>
        <v/>
      </c>
      <c r="ED32" s="82" t="str">
        <f>IF('Социально-коммуникативное разви'!AU34="","",IF('Социально-коммуникативное разви'!AU34=2,"сформирован",IF('Социально-коммуникативное разви'!AU34=0,"не сформирован", "в стадии формирования")))</f>
        <v/>
      </c>
      <c r="EE32"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2" s="82" t="str">
        <f>IF('Социально-коммуникативное разви'!AZ34="","",IF('Социально-коммуникативное разви'!AZ34=2,"сформирован",IF('Социально-коммуникативное разви'!AZ34=0,"не сформирован", "в стадии формирования")))</f>
        <v/>
      </c>
      <c r="EG32" s="82" t="str">
        <f>IF('Социально-коммуникативное разви'!BA34="","",IF('Социально-коммуникативное разви'!BA34=2,"сформирован",IF('Социально-коммуникативное разви'!BA34=0,"не сформирован", "в стадии формирования")))</f>
        <v/>
      </c>
      <c r="EH32" s="82" t="str">
        <f>IF('Социально-коммуникативное разви'!BB34="","",IF('Социально-коммуникативное разви'!BB34=2,"сформирован",IF('Социально-коммуникативное разви'!BB34=0,"не сформирован", "в стадии формирования")))</f>
        <v/>
      </c>
      <c r="EI32" s="82" t="str">
        <f>IF('Познавательное развитие'!G34="","",IF('Познавательное развитие'!G34=2,"сформирован",IF('Познавательное развитие'!G34=0,"не сформирован", "в стадии формирования")))</f>
        <v/>
      </c>
      <c r="EJ32" s="82" t="e">
        <f>IF('Познавательное развитие'!#REF!="","",IF('Познавательное развитие'!#REF!=2,"сформирован",IF('Познавательное развитие'!#REF!=0,"не сформирован", "в стадии формирования")))</f>
        <v>#REF!</v>
      </c>
      <c r="EK32" s="82" t="str">
        <f>IF('Познавательное развитие'!H34="","",IF('Познавательное развитие'!H34=2,"сформирован",IF('Познавательное развитие'!H34=0,"не сформирован", "в стадии формирования")))</f>
        <v/>
      </c>
      <c r="EL32" s="82" t="e">
        <f>IF('Познавательное развитие'!#REF!="","",IF('Познавательное развитие'!#REF!=2,"сформирован",IF('Познавательное развитие'!#REF!=0,"не сформирован", "в стадии формирования")))</f>
        <v>#REF!</v>
      </c>
      <c r="EM32" s="82" t="str">
        <f>IF('Познавательное развитие'!T34="","",IF('Познавательное развитие'!T34=2,"сформирован",IF('Познавательное развитие'!T34=0,"не сформирован", "в стадии формирования")))</f>
        <v/>
      </c>
      <c r="EN32" s="82" t="e">
        <f>IF('Познавательное развитие'!#REF!="","",IF('Познавательное развитие'!#REF!=2,"сформирован",IF('Познавательное развитие'!#REF!=0,"не сформирован", "в стадии формирования")))</f>
        <v>#REF!</v>
      </c>
      <c r="EO32" s="82" t="str">
        <f>IF('Познавательное развитие'!U34="","",IF('Познавательное развитие'!U34=2,"сформирован",IF('Познавательное развитие'!U34=0,"не сформирован", "в стадии формирования")))</f>
        <v/>
      </c>
      <c r="EP32" s="82" t="str">
        <f>IF('Познавательное развитие'!W34="","",IF('Познавательное развитие'!W34=2,"сформирован",IF('Познавательное развитие'!W34=0,"не сформирован", "в стадии формирования")))</f>
        <v/>
      </c>
      <c r="EQ32" s="82" t="str">
        <f>IF('Познавательное развитие'!X34="","",IF('Познавательное развитие'!X34=2,"сформирован",IF('Познавательное развитие'!X34=0,"не сформирован", "в стадии формирования")))</f>
        <v/>
      </c>
      <c r="ER32" s="82" t="str">
        <f>IF('Познавательное развитие'!AB34="","",IF('Познавательное развитие'!AB34=2,"сформирован",IF('Познавательное развитие'!AB34=0,"не сформирован", "в стадии формирования")))</f>
        <v/>
      </c>
      <c r="ES32" s="82" t="str">
        <f>IF('Познавательное развитие'!AC34="","",IF('Познавательное развитие'!AC34=2,"сформирован",IF('Познавательное развитие'!AC34=0,"не сформирован", "в стадии формирования")))</f>
        <v/>
      </c>
      <c r="ET32" s="82" t="str">
        <f>IF('Познавательное развитие'!AD34="","",IF('Познавательное развитие'!AD34=2,"сформирован",IF('Познавательное развитие'!AD34=0,"не сформирован", "в стадии формирования")))</f>
        <v/>
      </c>
      <c r="EU32" s="82" t="str">
        <f>IF('Познавательное развитие'!AE34="","",IF('Познавательное развитие'!AE34=2,"сформирован",IF('Познавательное развитие'!AE34=0,"не сформирован", "в стадии формирования")))</f>
        <v/>
      </c>
      <c r="EV32" s="82" t="str">
        <f>IF('Познавательное развитие'!AF34="","",IF('Познавательное развитие'!AF34=2,"сформирован",IF('Познавательное развитие'!AF34=0,"не сформирован", "в стадии формирования")))</f>
        <v/>
      </c>
      <c r="EW32" s="82" t="e">
        <f>IF('Познавательное развитие'!#REF!="","",IF('Познавательное развитие'!#REF!=2,"сформирован",IF('Познавательное развитие'!#REF!=0,"не сформирован", "в стадии формирования")))</f>
        <v>#REF!</v>
      </c>
      <c r="EX32" s="82" t="str">
        <f>IF('Познавательное развитие'!AG34="","",IF('Познавательное развитие'!AG34=2,"сформирован",IF('Познавательное развитие'!AG34=0,"не сформирован", "в стадии формирования")))</f>
        <v/>
      </c>
      <c r="EY32" s="82" t="str">
        <f>IF('Познавательное развитие'!AH34="","",IF('Познавательное развитие'!AH34=2,"сформирован",IF('Познавательное развитие'!AH34=0,"не сформирован", "в стадии формирования")))</f>
        <v/>
      </c>
      <c r="EZ32" s="82" t="e">
        <f>IF('Познавательное развитие'!#REF!="","",IF('Познавательное развитие'!#REF!=2,"сформирован",IF('Познавательное развитие'!#REF!=0,"не сформирован", "в стадии формирования")))</f>
        <v>#REF!</v>
      </c>
      <c r="FA32" s="82" t="str">
        <f>IF('Познавательное развитие'!AI34="","",IF('Познавательное развитие'!AI34=2,"сформирован",IF('Познавательное развитие'!AI34=0,"не сформирован", "в стадии формирования")))</f>
        <v/>
      </c>
      <c r="FB32" s="82" t="str">
        <f>IF('Познавательное развитие'!AJ34="","",IF('Познавательное развитие'!AJ34=2,"сформирован",IF('Познавательное развитие'!AJ34=0,"не сформирован", "в стадии формирования")))</f>
        <v/>
      </c>
      <c r="FC32" s="82" t="str">
        <f>IF('Познавательное развитие'!AK34="","",IF('Познавательное развитие'!AK34=2,"сформирован",IF('Познавательное развитие'!AK34=0,"не сформирован", "в стадии формирования")))</f>
        <v/>
      </c>
      <c r="FD32" s="82" t="str">
        <f>IF('Познавательное развитие'!AL34="","",IF('Познавательное развитие'!AL34=2,"сформирован",IF('Познавательное развитие'!AL34=0,"не сформирован", "в стадии формирования")))</f>
        <v/>
      </c>
      <c r="FE32" s="82" t="str">
        <f>IF('Речевое развитие'!Q33="","",IF('Речевое развитие'!Q33=2,"сформирован",IF('Речевое развитие'!Q33=0,"не сформирован", "в стадии формирования")))</f>
        <v/>
      </c>
      <c r="FF32" s="82" t="str">
        <f>IF('Речевое развитие'!R33="","",IF('Речевое развитие'!R33=2,"сформирован",IF('Речевое развитие'!R33=0,"не сформирован", "в стадии формирования")))</f>
        <v/>
      </c>
      <c r="FG32" s="82" t="str">
        <f>IF('Речевое развитие'!S33="","",IF('Речевое развитие'!S33=2,"сформирован",IF('Речевое развитие'!S33=0,"не сформирован", "в стадии формирования")))</f>
        <v/>
      </c>
      <c r="FH32" s="82" t="str">
        <f>IF('Речевое развитие'!T33="","",IF('Речевое развитие'!T33=2,"сформирован",IF('Речевое развитие'!T33=0,"не сформирован", "в стадии формирования")))</f>
        <v/>
      </c>
      <c r="FI32" s="82" t="str">
        <f>IF('Речевое развитие'!U33="","",IF('Речевое развитие'!U33=2,"сформирован",IF('Речевое развитие'!U33=0,"не сформирован", "в стадии формирования")))</f>
        <v/>
      </c>
      <c r="FJ32" s="82" t="e">
        <f>IF('Речевое развитие'!#REF!="","",IF('Речевое развитие'!#REF!=2,"сформирован",IF('Речевое развитие'!#REF!=0,"не сформирован", "в стадии формирования")))</f>
        <v>#REF!</v>
      </c>
      <c r="FK32" s="82" t="str">
        <f>IF('Художественно-эстетическое разв'!S34="","",IF('Художественно-эстетическое разв'!S34=2,"сформирован",IF('Художественно-эстетическое разв'!S34=0,"не сформирован", "в стадии формирования")))</f>
        <v/>
      </c>
      <c r="FL32" s="82" t="str">
        <f>IF('Художественно-эстетическое разв'!T34="","",IF('Художественно-эстетическое разв'!T34=2,"сформирован",IF('Художественно-эстетическое разв'!T34=0,"не сформирован", "в стадии формирования")))</f>
        <v/>
      </c>
      <c r="FM32"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2" s="82" t="str">
        <f>IF('Физическое развитие'!T33="","",IF('Физическое развитие'!T33=2,"сформирован",IF('Физическое развитие'!T33=0,"не сформирован", "в стадии формирования")))</f>
        <v/>
      </c>
      <c r="FO32" s="82" t="str">
        <f>IF('Физическое развитие'!U33="","",IF('Физическое развитие'!U33=2,"сформирован",IF('Физическое развитие'!U33=0,"не сформирован", "в стадии формирования")))</f>
        <v/>
      </c>
      <c r="FP32" s="82" t="str">
        <f>IF('Физическое развитие'!V33="","",IF('Физическое развитие'!V33=2,"сформирован",IF('Физическое развитие'!V33=0,"не сформирован", "в стадии формирования")))</f>
        <v/>
      </c>
      <c r="FQ32" s="82" t="e">
        <f>IF('Физическое развитие'!#REF!="","",IF('Физическое развитие'!#REF!=2,"сформирован",IF('Физическое развитие'!#REF!=0,"не сформирован", "в стадии формирования")))</f>
        <v>#REF!</v>
      </c>
      <c r="FR32" s="214" t="str">
        <f>IF('Социально-коммуникативное разви'!D34="","",IF('Социально-коммуникативное разви'!E34="","",IF('Социально-коммуникативное разви'!F34="","",IF('Социально-коммуникативное разви'!G34="","",IF('Социально-коммуникативное разви'!Q34="","",IF('Социально-коммуникативное разви'!R34="","",IF('Социально-коммуникативное разви'!S34="","",IF('Социально-коммуникативное разви'!#REF!="","",IF('Социально-коммуникативное разви'!#REF!="","",IF('Социально-коммуникативное разви'!#REF!="","",IF('Социально-коммуникативное разви'!T34="","",IF('Социально-коммуникативное разви'!Y34="","",IF('Социально-коммуникативное разви'!Z34="","",IF('Социально-коммуникативное разви'!AU34="","",IF('Социально-коммуникативное разви'!#REF!="","",IF('Социально-коммуникативное разви'!AZ34="","",IF('Социально-коммуникативное разви'!BA34="","",IF('Социально-коммуникативное разви'!BB34="","",IF('Познавательное развитие'!G34="","",IF('Познавательное развитие'!#REF!="","",IF('Познавательное развитие'!H34="","",IF('Познавательное развитие'!#REF!="","",IF('Познавательное развитие'!T34="","",IF('Познавательное развитие'!#REF!="","",IF('Познавательное развитие'!U34="","",IF('Познавательное развитие'!W34="","",IF('Познавательное развитие'!X34="","",IF('Познавательное развитие'!AB34="","",IF('Познавательное развитие'!AC34="","",IF('Познавательное развитие'!AD34="","",IF('Познавательное развитие'!AE34="","",IF('Познавательное развитие'!AF34="","",IF('Познавательное развитие'!#REF!="","",IF('Познавательное развитие'!AG34="","",IF('Познавательное развитие'!AH34="","",IF('Познавательное развитие'!#REF!="","",IF('Познавательное развитие'!AI34="","",IF('Познавательное развитие'!AJ34="","",IF('Познавательное развитие'!AK34="","",IF('Познавательное развитие'!AL34="","",IF('Речевое развитие'!Q33="","",IF('Речевое развитие'!R33="","",IF('Речевое развитие'!S33="","",IF('Речевое развитие'!T33="","",IF('Речевое развитие'!U33="","",IF('Речевое развитие'!#REF!="","",IF('Художественно-эстетическое разв'!S34="","",IF('Художественно-эстетическое разв'!T34="","",IF('Художественно-эстетическое разв'!#REF!="","",IF('Физическое развитие'!T33="","",IF('Физическое развитие'!U33="","",IF('Физическое развитие'!V33="","",IF('Физическое развитие'!#REF!="","",('Социально-коммуникативное разви'!D34+'Социально-коммуникативное разви'!E34+'Социально-коммуникативное разви'!F34+'Социально-коммуникативное разви'!G34+'Социально-коммуникативное разви'!Q34+'Социально-коммуникативное разви'!R34+'Социально-коммуникативное разви'!S34+'Социально-коммуникативное разви'!#REF!+'Социально-коммуникативное разви'!#REF!+'Социально-коммуникативное разви'!#REF!+'Социально-коммуникативное разви'!T34+'Социально-коммуникативное разви'!Y34+'Социально-коммуникативное разви'!Z34+'Социально-коммуникативное разви'!AU34+'Социально-коммуникативное разви'!#REF!+'Социально-коммуникативное разви'!AZ34+'Социально-коммуникативное разви'!BA34+'Социально-коммуникативное разви'!BB34+'Познавательное развитие'!G34+'Познавательное развитие'!#REF!+'Познавательное развитие'!H34+'Познавательное развитие'!#REF!+'Познавательное развитие'!T34+'Познавательное развитие'!#REF!+'Познавательное развитие'!U34+'Познавательное развитие'!W34+'Познавательное развитие'!X34+'Познавательное развитие'!AB34+'Познавательное развитие'!AC34+'Познавательное развитие'!AD34+'Познавательное развитие'!AE34+'Познавательное развитие'!AF34+'Познавательное развитие'!#REF!+'Познавательное развитие'!AG34+'Познавательное развитие'!AH34+'Познавательное развитие'!#REF!+'Познавательное развитие'!AI34+'Познавательное развитие'!AJ34+'Познавательное развитие'!AK34+'Познавательное развитие'!AL34+'Речевое развитие'!Q33+'Речевое развитие'!R33+'Речевое развитие'!S33+'Речевое развитие'!T33+'Речевое развитие'!U33+'Речевое развитие'!#REF!+'Художественно-эстетическое разв'!S34+'Художественно-эстетическое разв'!T34+'Художественно-эстетическое разв'!#REF!+'Физическое развитие'!T33+'Физическое развитие'!U33+'Физическое развитие'!V33+'Физическое развитие'!#REF!)/53)))))))))))))))))))))))))))))))))))))))))))))))))))))</f>
        <v/>
      </c>
      <c r="FS32" s="82" t="str">
        <f>'Целевые ориентиры'!EC33</f>
        <v/>
      </c>
    </row>
    <row r="33" spans="1:175" x14ac:dyDescent="0.25">
      <c r="A33" s="82">
        <f>список!A32</f>
        <v>31</v>
      </c>
      <c r="B33" s="82" t="str">
        <f>IF(список!B32="","",список!B32)</f>
        <v/>
      </c>
      <c r="C33" s="82">
        <f>список!C32</f>
        <v>0</v>
      </c>
      <c r="D33" s="82" t="str">
        <f>IF('Социально-коммуникативное разви'!AA35="","",IF('Социально-коммуникативное разви'!AA35=2,"сформирован",IF('Социально-коммуникативное разви'!AA35=0,"не сформирован", "в стадии формирования")))</f>
        <v/>
      </c>
      <c r="E33" s="82" t="str">
        <f>IF('Социально-коммуникативное разви'!AF35="","",IF('Социально-коммуникативное разви'!AF35=2,"сформирован",IF('Социально-коммуникативное разви'!AF35=0,"не сформирован", "в стадии формирования")))</f>
        <v/>
      </c>
      <c r="F33" s="82" t="str">
        <f>IF('Социально-коммуникативное разви'!AG35="","",IF('Социально-коммуникативное разви'!AG35=2,"сформирован",IF('Социально-коммуникативное разви'!AG35=0,"не сформирован", "в стадии формирования")))</f>
        <v/>
      </c>
      <c r="G33" s="82" t="str">
        <f>IF('Социально-коммуникативное разви'!AH35="","",IF('Социально-коммуникативное разви'!AH35=2,"сформирован",IF('Социально-коммуникативное разви'!AH35=0,"не сформирован", "в стадии формирования")))</f>
        <v/>
      </c>
      <c r="H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3" s="82" t="str">
        <f>IF('Социально-коммуникативное разви'!AJ35="","",IF('Социально-коммуникативное разви'!AJ35=2,"сформирован",IF('Социально-коммуникативное разви'!AJ35=0,"не сформирован", "в стадии формирования")))</f>
        <v/>
      </c>
      <c r="K33" s="82" t="str">
        <f>IF('Социально-коммуникативное разви'!AK35="","",IF('Социально-коммуникативное разви'!AK35=2,"сформирован",IF('Социально-коммуникативное разви'!AK35=0,"не сформирован", "в стадии формирования")))</f>
        <v/>
      </c>
      <c r="L33" s="82" t="e">
        <f>IF('Познавательное развитие'!#REF!="","",IF('Познавательное развитие'!#REF!=2,"сформирован",IF('Познавательное развитие'!#REF!=0,"не сформирован", "в стадии формирования")))</f>
        <v>#REF!</v>
      </c>
      <c r="M33" s="82" t="str">
        <f>IF('Познавательное развитие'!D35="","",IF('Познавательное развитие'!D35=2,"сформирован",IF('Познавательное развитие'!D35=0,"не сформирован", "в стадии формирования")))</f>
        <v/>
      </c>
      <c r="N33" s="82" t="e">
        <f>IF('Познавательное развитие'!#REF!="","",IF('Познавательное развитие'!#REF!=2,"сформирован",IF('Познавательное развитие'!#REF!=0,"не сформирован", "в стадии формирования")))</f>
        <v>#REF!</v>
      </c>
      <c r="O33" s="82" t="str">
        <f>IF('Познавательное развитие'!I35="","",IF('Познавательное развитие'!I35=2,"сформирован",IF('Познавательное развитие'!I35=0,"не сформирован", "в стадии формирования")))</f>
        <v/>
      </c>
      <c r="P33" s="82" t="str">
        <f>IF('Познавательное развитие'!M35="","",IF('Познавательное развитие'!M35=2,"сформирован",IF('Познавательное развитие'!M35=0,"не сформирован", "в стадии формирования")))</f>
        <v/>
      </c>
      <c r="Q33" s="82" t="str">
        <f>IF('Познавательное развитие'!N35="","",IF('Познавательное развитие'!N35=2,"сформирован",IF('Познавательное развитие'!N35=0,"не сформирован", "в стадии формирования")))</f>
        <v/>
      </c>
      <c r="R33" s="82" t="str">
        <f>IF('Познавательное развитие'!O35="","",IF('Познавательное развитие'!O35=2,"сформирован",IF('Познавательное развитие'!O35=0,"не сформирован", "в стадии формирования")))</f>
        <v/>
      </c>
      <c r="S33" s="82" t="str">
        <f>IF('Познавательное развитие'!P35="","",IF('Познавательное развитие'!P35=2,"сформирован",IF('Познавательное развитие'!P35=0,"не сформирован", "в стадии формирования")))</f>
        <v/>
      </c>
      <c r="T33" s="82" t="str">
        <f>IF('Познавательное развитие'!Q35="","",IF('Познавательное развитие'!Q35=2,"сформирован",IF('Познавательное развитие'!Q35=0,"не сформирован", "в стадии формирования")))</f>
        <v/>
      </c>
      <c r="U33" s="82" t="str">
        <f>IF('Познавательное развитие'!Y35="","",IF('Познавательное развитие'!Y35=2,"сформирован",IF('Познавательное развитие'!Y35=0,"не сформирован", "в стадии формирования")))</f>
        <v/>
      </c>
      <c r="V33" s="82" t="str">
        <f>IF('Художественно-эстетическое разв'!D35="","",IF('Художественно-эстетическое разв'!D35=2,"сформирован",IF('Художественно-эстетическое разв'!D35=0,"не сформирован", "в стадии формирования")))</f>
        <v/>
      </c>
      <c r="W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3" s="82" t="str">
        <f>IF('Художественно-эстетическое разв'!G35="","",IF('Художественно-эстетическое разв'!G35=2,"сформирован",IF('Художественно-эстетическое разв'!G35=0,"не сформирован", "в стадии формирования")))</f>
        <v/>
      </c>
      <c r="Y33" s="82" t="str">
        <f>IF('Художественно-эстетическое разв'!H35="","",IF('Художественно-эстетическое разв'!H35=2,"сформирован",IF('Художественно-эстетическое разв'!H35=0,"не сформирован", "в стадии формирования")))</f>
        <v/>
      </c>
      <c r="Z33" s="82" t="str">
        <f>IF('Художественно-эстетическое разв'!I35="","",IF('Художественно-эстетическое разв'!I35=2,"сформирован",IF('Художественно-эстетическое разв'!I35=0,"не сформирован", "в стадии формирования")))</f>
        <v/>
      </c>
      <c r="AA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3" s="82" t="str">
        <f>IF('Художественно-эстетическое разв'!L35="","",IF('Художественно-эстетическое разв'!L35=2,"сформирован",IF('Художественно-эстетическое разв'!L35=0,"не сформирован", "в стадии формирования")))</f>
        <v/>
      </c>
      <c r="AC33" s="82" t="str">
        <f>IF('Художественно-эстетическое разв'!M35="","",IF('Художественно-эстетическое разв'!M35=2,"сформирован",IF('Художественно-эстетическое разв'!M35=0,"не сформирован", "в стадии формирования")))</f>
        <v/>
      </c>
      <c r="AD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3" s="82" t="str">
        <f>IF('Художественно-эстетическое разв'!U35="","",IF('Художественно-эстетическое разв'!U35=2,"сформирован",IF('Художественно-эстетическое разв'!U35=0,"не сформирован", "в стадии формирования")))</f>
        <v/>
      </c>
      <c r="AG33" s="82" t="str">
        <f>IF('Физическое развитие'!W34="","",IF('Физическое развитие'!W34=2,"сформирован",IF('Физическое развитие'!W34=0,"не сформирован", "в стадии формирования")))</f>
        <v/>
      </c>
      <c r="AH33" s="214" t="str">
        <f>IF('Социально-коммуникативное разви'!AA35="","",IF('Социально-коммуникативное разви'!AF35="","",IF('Социально-коммуникативное разви'!AG35="","",IF('Социально-коммуникативное разви'!AH35="","",IF('Социально-коммуникативное разви'!#REF!="","",IF('Социально-коммуникативное разви'!#REF!="","",IF('Социально-коммуникативное разви'!AJ35="","",IF('Социально-коммуникативное разви'!AK35="","",IF('Познавательное развитие'!#REF!="","",IF('Познавательное развитие'!D35="","",IF('Познавательное развитие'!#REF!="","",IF('Познавательное развитие'!I35="","",IF('Познавательное развитие'!M35="","",IF('Познавательное развитие'!N35="","",IF('Познавательное развитие'!O35="","",IF('Познавательное развитие'!P35="","",IF('Познавательное развитие'!Q35="","",IF('Познавательное развитие'!Y35="","",IF('Художественно-эстетическое разв'!D35="","",IF('Художественно-эстетическое разв'!#REF!="","",IF('Художественно-эстетическое разв'!G35="","",IF('Художественно-эстетическое разв'!H35="","",IF('Художественно-эстетическое разв'!I35="","",IF('Художественно-эстетическое разв'!#REF!="","",IF('Художественно-эстетическое разв'!L35="","",IF('Художественно-эстетическое разв'!M35="","",IF('Художественно-эстетическое разв'!#REF!="","",IF('Художественно-эстетическое разв'!#REF!="","",IF('Художественно-эстетическое разв'!U35="","",IF('Физическое развитие'!#REF!="","",('Социально-коммуникативное разви'!AA35+'Социально-коммуникативное разви'!AF35+'Социально-коммуникативное разви'!AG35+'Социально-коммуникативное разви'!AH35+'Социально-коммуникативное разви'!#REF!+'Социально-коммуникативное разви'!#REF!+'Социально-коммуникативное разви'!AJ35+'Социально-коммуникативное разви'!AK35+'Познавательное развитие'!#REF!+'Познавательное развитие'!D35+'Познавательное развитие'!#REF!+'Познавательное развитие'!I35+'Познавательное развитие'!M35+'Познавательное развитие'!N35+'Познавательное развитие'!O35+'Познавательное развитие'!P35+'Познавательное развитие'!Q35+'Познавательное развитие'!Y35+'Художественно-эстетическое разв'!D35+'Художественно-эстетическое разв'!#REF!+'Художественно-эстетическое разв'!G35+'Художественно-эстетическое разв'!H35+'Художественно-эстетическое разв'!I35+'Художественно-эстетическое разв'!#REF!+'Художественно-эстетическое разв'!L35+'Художественно-эстетическое разв'!M35+'Художественно-эстетическое разв'!#REF!+'Художественно-эстетическое разв'!#REF!+'Художественно-эстетическое разв'!U35+'Физическое развитие'!#REF!)/30))))))))))))))))))))))))))))))</f>
        <v/>
      </c>
      <c r="AI33" s="82" t="str">
        <f>'Целевые ориентиры'!AA34</f>
        <v/>
      </c>
      <c r="AJ33" s="82" t="str">
        <f>IF('Социально-коммуникативное разви'!G35="","",IF('Социально-коммуникативное разви'!G35=2,"сформирован",IF('Социально-коммуникативное разви'!G35=0,"не сформирован", "в стадии формирования")))</f>
        <v/>
      </c>
      <c r="AK33" s="82" t="str">
        <f>IF('Социально-коммуникативное разви'!H35="","",IF('Социально-коммуникативное разви'!H35=2,"сформирован",IF('Социально-коммуникативное разви'!H35=0,"не сформирован", "в стадии формирования")))</f>
        <v/>
      </c>
      <c r="AL33" s="82" t="str">
        <f>IF('Социально-коммуникативное разви'!I35="","",IF('Социально-коммуникативное разви'!I35=2,"сформирован",IF('Социально-коммуникативное разви'!I35=0,"не сформирован", "в стадии формирования")))</f>
        <v/>
      </c>
      <c r="AM33" s="82" t="str">
        <f>IF('Социально-коммуникативное разви'!J35="","",IF('Социально-коммуникативное разви'!J35=2,"сформирован",IF('Социально-коммуникативное разви'!J35=0,"не сформирован", "в стадии формирования")))</f>
        <v/>
      </c>
      <c r="AN33" s="82" t="str">
        <f>IF('Социально-коммуникативное разви'!K35="","",IF('Социально-коммуникативное разви'!K35=2,"сформирован",IF('Социально-коммуникативное разви'!K35=0,"не сформирован", "в стадии формирования")))</f>
        <v/>
      </c>
      <c r="AO33" s="82" t="str">
        <f>IF('Социально-коммуникативное разви'!L35="","",IF('Социально-коммуникативное разви'!L35=2,"сформирован",IF('Социально-коммуникативное разви'!L35=0,"не сформирован", "в стадии формирования")))</f>
        <v/>
      </c>
      <c r="AP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3" s="82" t="str">
        <f>IF('Социально-коммуникативное разви'!X35="","",IF('Социально-коммуникативное разви'!X35=2,"сформирован",IF('Социально-коммуникативное разви'!X35=0,"не сформирован", "в стадии формирования")))</f>
        <v/>
      </c>
      <c r="AR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3" s="82" t="e">
        <f>IF('Познавательное развитие'!#REF!="","",IF('Познавательное развитие'!#REF!=2,"сформирован",IF('Познавательное развитие'!#REF!=0,"не сформирован", "в стадии формирования")))</f>
        <v>#REF!</v>
      </c>
      <c r="AT33" s="82" t="str">
        <f>IF('Познавательное развитие'!V35="","",IF('Познавательное развитие'!V35=2,"сформирован",IF('Познавательное развитие'!V35=0,"не сформирован", "в стадии формирования")))</f>
        <v/>
      </c>
      <c r="AU33" s="82" t="str">
        <f>IF('Художественно-эстетическое разв'!Z35="","",IF('Художественно-эстетическое разв'!Z35=2,"сформирован",IF('Художественно-эстетическое разв'!Z35=0,"не сформирован", "в стадии формирования")))</f>
        <v/>
      </c>
      <c r="AV33" s="82" t="str">
        <f>IF('Художественно-эстетическое разв'!AE35="","",IF('Художественно-эстетическое разв'!AE35=2,"сформирован",IF('Художественно-эстетическое разв'!AE35=0,"не сформирован", "в стадии формирования")))</f>
        <v/>
      </c>
      <c r="AW33" s="82" t="e">
        <f>IF('Физическое развитие'!#REF!="","",IF('Физическое развитие'!#REF!=2,"сформирован",IF('Физическое развитие'!#REF!=0,"не сформирован", "в стадии формирования")))</f>
        <v>#REF!</v>
      </c>
      <c r="AX33" s="82" t="e">
        <f>IF('Физическое развитие'!#REF!="","",IF('Физическое развитие'!#REF!=2,"сформирован",IF('Физическое развитие'!#REF!=0,"не сформирован", "в стадии формирования")))</f>
        <v>#REF!</v>
      </c>
      <c r="AY33" s="214" t="str">
        <f>IF('Социально-коммуникативное разви'!G35="","",IF('Социально-коммуникативное разви'!H35="","",IF('Социально-коммуникативное разви'!I35="","",IF('Социально-коммуникативное разви'!J35="","",IF('Социально-коммуникативное разви'!K35="","",IF('Социально-коммуникативное разви'!L35="","",IF('Социально-коммуникативное разви'!#REF!="","",IF('Социально-коммуникативное разви'!X35="","",IF('Социально-коммуникативное разви'!#REF!="","",IF('Познавательное развитие'!#REF!="","",IF('Познавательное развитие'!V35="","",IF('Художественно-эстетическое разв'!Z35="","",IF('Художественно-эстетическое разв'!AE35="","",IF('Физическое развитие'!#REF!="","",IF('Физическое развитие'!#REF!="","",('Социально-коммуникативное разви'!G35+'Социально-коммуникативное разви'!H35+'Социально-коммуникативное разви'!I35+'Социально-коммуникативное разви'!J35+'Социально-коммуникативное разви'!K35+'Социально-коммуникативное разви'!L35+'Социально-коммуникативное разви'!#REF!+'Социально-коммуникативное разви'!X35+'Социально-коммуникативное разви'!#REF!+'Познавательное развитие'!#REF!+'Познавательное развитие'!V35+'Художественно-эстетическое разв'!Z35+'Художественно-эстетическое разв'!AE35+'Физическое развитие'!#REF!+'Физическое развитие'!#REF!)/15)))))))))))))))</f>
        <v/>
      </c>
      <c r="AZ33" s="82" t="str">
        <f>'Целевые ориентиры'!AM34</f>
        <v/>
      </c>
      <c r="BA33" s="82" t="str">
        <f>IF('Социально-коммуникативное разви'!U35="","",IF('Социально-коммуникативное разви'!U35=2,"сформирован",IF('Социально-коммуникативное разви'!U35=0,"не сформирован", "в стадии формирования")))</f>
        <v/>
      </c>
      <c r="BB33" s="82" t="str">
        <f>IF('Социально-коммуникативное разви'!V35="","",IF('Социально-коммуникативное разви'!V35=2,"сформирован",IF('Социально-коммуникативное разви'!V35=0,"не сформирован", "в стадии формирования")))</f>
        <v/>
      </c>
      <c r="BC33" s="82" t="str">
        <f>IF('Социально-коммуникативное разви'!W35="","",IF('Социально-коммуникативное разви'!W35=2,"сформирован",IF('Социально-коммуникативное разви'!W35=0,"не сформирован", "в стадии формирования")))</f>
        <v/>
      </c>
      <c r="BD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3" s="82" t="str">
        <f>IF('Художественно-эстетическое разв'!AC35="","",IF('Художественно-эстетическое разв'!AC35=2,"сформирован",IF('Художественно-эстетическое разв'!AC35=0,"не сформирован", "в стадии формирования")))</f>
        <v/>
      </c>
      <c r="BG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3" s="82" t="str">
        <f>IF('Художественно-эстетическое разв'!AD35="","",IF('Художественно-эстетическое разв'!AD35=2,"сформирован",IF('Художественно-эстетическое разв'!AD35=0,"не сформирован", "в стадии формирования")))</f>
        <v/>
      </c>
      <c r="BI33" s="214" t="str">
        <f>IF('Социально-коммуникативное разви'!U35="","",IF('Социально-коммуникативное разви'!V35="","",IF('Социально-коммуникативное разви'!W35="","",IF('Художественно-эстетическое разв'!#REF!="","",IF('Художественно-эстетическое разв'!#REF!="","",IF('Художественно-эстетическое разв'!AC35="","",IF('Художественно-эстетическое разв'!#REF!="","",IF('Художественно-эстетическое разв'!AD35="","",('Социально-коммуникативное разви'!U35+'Социально-коммуникативное разви'!V35+'Социально-коммуникативное разви'!W35+'Художественно-эстетическое разв'!#REF!+'Художественно-эстетическое разв'!#REF!+'Художественно-эстетическое разв'!AC35+'Художественно-эстетическое разв'!#REF!+'Художественно-эстетическое разв'!AD35)/8))))))))</f>
        <v/>
      </c>
      <c r="BJ33" s="82" t="str">
        <f>'Целевые ориентиры'!AT34</f>
        <v/>
      </c>
      <c r="BK33" s="82" t="str">
        <f>IF('Речевое развитие'!D34="","",IF('Речевое развитие'!D34=2,"сформирован",IF('Речевое развитие'!D34=0,"не сформирован", "в стадии формирования")))</f>
        <v/>
      </c>
      <c r="BL33" s="82" t="e">
        <f>IF('Речевое развитие'!#REF!="","",IF('Речевое развитие'!#REF!=2,"сформирован",IF('Речевое развитие'!#REF!=0,"не сформирован", "в стадии формирования")))</f>
        <v>#REF!</v>
      </c>
      <c r="BM33" s="82" t="str">
        <f>IF('Речевое развитие'!E34="","",IF('Речевое развитие'!E34=2,"сформирован",IF('Речевое развитие'!E34=0,"не сформирован", "в стадии формирования")))</f>
        <v/>
      </c>
      <c r="BN33" s="82" t="str">
        <f>IF('Речевое развитие'!F34="","",IF('Речевое развитие'!F34=2,"сформирован",IF('Речевое развитие'!F34=0,"не сформирован", "в стадии формирования")))</f>
        <v/>
      </c>
      <c r="BO33" s="82" t="str">
        <f>IF('Речевое развитие'!G34="","",IF('Речевое развитие'!G34=2,"сформирован",IF('Речевое развитие'!G34=0,"не сформирован", "в стадии формирования")))</f>
        <v/>
      </c>
      <c r="BP33" s="82" t="str">
        <f>IF('Речевое развитие'!H34="","",IF('Речевое развитие'!H34=2,"сформирован",IF('Речевое развитие'!H34=0,"не сформирован", "в стадии формирования")))</f>
        <v/>
      </c>
      <c r="BQ33" s="82" t="e">
        <f>IF('Речевое развитие'!#REF!="","",IF('Речевое развитие'!#REF!=2,"сформирован",IF('Речевое развитие'!#REF!=0,"не сформирован", "в стадии формирования")))</f>
        <v>#REF!</v>
      </c>
      <c r="BR33" s="82" t="str">
        <f>IF('Речевое развитие'!I34="","",IF('Речевое развитие'!I34=2,"сформирован",IF('Речевое развитие'!I34=0,"не сформирован", "в стадии формирования")))</f>
        <v/>
      </c>
      <c r="BS33" s="82" t="str">
        <f>IF('Речевое развитие'!J34="","",IF('Речевое развитие'!J34=2,"сформирован",IF('Речевое развитие'!J34=0,"не сформирован", "в стадии формирования")))</f>
        <v/>
      </c>
      <c r="BT33" s="82" t="str">
        <f>IF('Речевое развитие'!K34="","",IF('Речевое развитие'!K34=2,"сформирован",IF('Речевое развитие'!K34=0,"не сформирован", "в стадии формирования")))</f>
        <v/>
      </c>
      <c r="BU33" s="82" t="str">
        <f>IF('Речевое развитие'!L34="","",IF('Речевое развитие'!L34=2,"сформирован",IF('Речевое развитие'!L34=0,"не сформирован", "в стадии формирования")))</f>
        <v/>
      </c>
      <c r="BV33" s="82" t="str">
        <f>IF('Речевое развитие'!M34="","",IF('Речевое развитие'!M34=2,"сформирован",IF('Речевое развитие'!M34=0,"не сформирован", "в стадии формирования")))</f>
        <v/>
      </c>
      <c r="BW33" s="82" t="str">
        <f>IF('Речевое развитие'!N34="","",IF('Речевое развитие'!N34=2,"сформирован",IF('Речевое развитие'!N34=0,"не сформирован", "в стадии формирования")))</f>
        <v/>
      </c>
      <c r="BX33" s="214" t="str">
        <f>IF('Речевое развитие'!D34="","",IF('Речевое развитие'!#REF!="","",IF('Речевое развитие'!E34="","",IF('Речевое развитие'!F34="","",IF('Речевое развитие'!G34="","",IF('Речевое развитие'!H34="","",IF('Речевое развитие'!#REF!="","",IF('Речевое развитие'!I34="","",IF('Речевое развитие'!J34="","",IF('Речевое развитие'!K34="","",IF('Речевое развитие'!L34="","",IF('Речевое развитие'!M34="","",IF('Речевое развитие'!N34="","",('Речевое развитие'!D34+'Речевое развитие'!#REF!+'Речевое развитие'!E34+'Речевое развитие'!F34+'Речевое развитие'!G34+'Речевое развитие'!H34+'Речевое развитие'!#REF!+'Речевое развитие'!I34+'Речевое развитие'!J34+'Речевое развитие'!K34+'Речевое развитие'!L34+'Речевое развитие'!M34+'Речевое развитие'!N34)/13)))))))))))))</f>
        <v/>
      </c>
      <c r="BY33" s="82" t="str">
        <f>'Целевые ориентиры'!BG34</f>
        <v/>
      </c>
      <c r="BZ33" s="82" t="str">
        <f>IF('Художественно-эстетическое разв'!Y35="","",IF('Художественно-эстетическое разв'!Y35=2,"сформирован",IF('Художественно-эстетическое разв'!Y35=0,"не сформирован", "в стадии формирования")))</f>
        <v/>
      </c>
      <c r="CA33" s="82" t="e">
        <f>IF('Физическое развитие'!#REF!="","",IF('Физическое развитие'!#REF!=2,"сформирован",IF('Физическое развитие'!#REF!=0,"не сформирован", "в стадии формирования")))</f>
        <v>#REF!</v>
      </c>
      <c r="CB33" s="82" t="e">
        <f>IF('Физическое развитие'!#REF!="","",IF('Физическое развитие'!#REF!=2,"сформирован",IF('Физическое развитие'!#REF!=0,"не сформирован", "в стадии формирования")))</f>
        <v>#REF!</v>
      </c>
      <c r="CC33" s="82" t="str">
        <f>IF('Физическое развитие'!D34="","",IF('Физическое развитие'!D34=2,"сформирован",IF('Физическое развитие'!D34=0,"не сформирован", "в стадии формирования")))</f>
        <v/>
      </c>
      <c r="CD33" s="82" t="str">
        <f>IF('Физическое развитие'!E34="","",IF('Физическое развитие'!E34=2,"сформирован",IF('Физическое развитие'!E34=0,"не сформирован", "в стадии формирования")))</f>
        <v/>
      </c>
      <c r="CE33" s="82" t="str">
        <f>IF('Физическое развитие'!F34="","",IF('Физическое развитие'!F34=2,"сформирован",IF('Физическое развитие'!F34=0,"не сформирован", "в стадии формирования")))</f>
        <v/>
      </c>
      <c r="CF33" s="82" t="str">
        <f>IF('Физическое развитие'!H34="","",IF('Физическое развитие'!H34=2,"сформирован",IF('Физическое развитие'!H34=0,"не сформирован", "в стадии формирования")))</f>
        <v/>
      </c>
      <c r="CG33" s="82" t="str">
        <f>IF('Физическое развитие'!I34="","",IF('Физическое развитие'!I34=2,"сформирован",IF('Физическое развитие'!I34=0,"не сформирован", "в стадии формирования")))</f>
        <v/>
      </c>
      <c r="CH33" s="82" t="str">
        <f>IF('Физическое развитие'!J34="","",IF('Физическое развитие'!J34=2,"сформирован",IF('Физическое развитие'!J34=0,"не сформирован", "в стадии формирования")))</f>
        <v/>
      </c>
      <c r="CI33" s="82" t="str">
        <f>IF('Физическое развитие'!L34="","",IF('Физическое развитие'!L34=2,"сформирован",IF('Физическое развитие'!L34=0,"не сформирован", "в стадии формирования")))</f>
        <v/>
      </c>
      <c r="CJ33" s="82" t="str">
        <f>IF('Физическое развитие'!M34="","",IF('Физическое развитие'!M34=2,"сформирован",IF('Физическое развитие'!M34=0,"не сформирован", "в стадии формирования")))</f>
        <v/>
      </c>
      <c r="CK33" s="82" t="e">
        <f>IF('Физическое развитие'!#REF!="","",IF('Физическое развитие'!#REF!=2,"сформирован",IF('Физическое развитие'!#REF!=0,"не сформирован", "в стадии формирования")))</f>
        <v>#REF!</v>
      </c>
      <c r="CL33" s="82" t="e">
        <f>IF('Физическое развитие'!#REF!="","",IF('Физическое развитие'!#REF!=2,"сформирован",IF('Физическое развитие'!#REF!=0,"не сформирован", "в стадии формирования")))</f>
        <v>#REF!</v>
      </c>
      <c r="CM33" s="82" t="e">
        <f>IF('Физическое развитие'!#REF!="","",IF('Физическое развитие'!#REF!=2,"сформирован",IF('Физическое развитие'!#REF!=0,"не сформирован", "в стадии формирования")))</f>
        <v>#REF!</v>
      </c>
      <c r="CN33" s="82" t="str">
        <f>IF('Физическое развитие'!N34="","",IF('Физическое развитие'!N34=2,"сформирован",IF('Физическое развитие'!N34=0,"не сформирован", "в стадии формирования")))</f>
        <v/>
      </c>
      <c r="CO33" s="82" t="str">
        <f>IF('Физическое развитие'!O34="","",IF('Физическое развитие'!O34=2,"сформирован",IF('Физическое развитие'!O34=0,"не сформирован", "в стадии формирования")))</f>
        <v/>
      </c>
      <c r="CP33" s="82" t="str">
        <f>IF('Физическое развитие'!P34="","",IF('Физическое развитие'!P34=2,"сформирован",IF('Физическое развитие'!P34=0,"не сформирован", "в стадии формирования")))</f>
        <v/>
      </c>
      <c r="CQ33" s="82" t="str">
        <f>IF('Физическое развитие'!Q34="","",IF('Физическое развитие'!Q34=2,"сформирован",IF('Физическое развитие'!Q34=0,"не сформирован", "в стадии формирования")))</f>
        <v/>
      </c>
      <c r="CR33" s="214" t="str">
        <f>IF('Художественно-эстетическое разв'!Y35="","",IF('Физическое развитие'!#REF!="","",IF('Физическое развитие'!#REF!="","",IF('Физическое развитие'!D34="","",IF('Физическое развитие'!E34="","",IF('Физическое развитие'!F34="","",IF('Физическое развитие'!H34="","",IF('Физическое развитие'!I34="","",IF('Физическое развитие'!J34="","",IF('Физическое развитие'!L34="","",IF('Физическое развитие'!M34="","",IF('Физическое развитие'!#REF!="","",IF('Физическое развитие'!#REF!="","",IF('Физическое развитие'!#REF!="","",IF('Физическое развитие'!N34="","",IF('Физическое развитие'!O34="","",IF('Физическое развитие'!P34="","",IF('Физическое развитие'!Q34="","",('Художественно-эстетическое разв'!Y35+'Физическое развитие'!#REF!+'Физическое развитие'!#REF!+'Физическое развитие'!D34+'Физическое развитие'!E34+'Физическое развитие'!F34+'Физическое развитие'!H34+'Физическое развитие'!I34+'Физическое развитие'!J34+'Физическое развитие'!L34+'Физическое развитие'!M34+'Физическое развитие'!#REF!+'Физическое развитие'!#REF!+'Физическое развитие'!#REF!+'Физическое развитие'!N34+'Физическое развитие'!O34+'Физическое развитие'!P34+'Физическое развитие'!Q34)/18))))))))))))))))))</f>
        <v/>
      </c>
      <c r="CS33" s="82" t="str">
        <f>'Целевые ориентиры'!BW34</f>
        <v/>
      </c>
      <c r="CT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3" s="82" t="str">
        <f>IF('Социально-коммуникативное разви'!M35="","",IF('Социально-коммуникативное разви'!M35=2,"сформирован",IF('Социально-коммуникативное разви'!M35=0,"не сформирован", "в стадии формирования")))</f>
        <v/>
      </c>
      <c r="CV33" s="82" t="str">
        <f>IF('Социально-коммуникативное разви'!N35="","",IF('Социально-коммуникативное разви'!N35=2,"сформирован",IF('Социально-коммуникативное разви'!N35=0,"не сформирован", "в стадии формирования")))</f>
        <v/>
      </c>
      <c r="CW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3" s="82" t="str">
        <f>IF('Социально-коммуникативное разви'!AI35="","",IF('Социально-коммуникативное разви'!AI35=2,"сформирован",IF('Социально-коммуникативное разви'!AI35=0,"не сформирован", "в стадии формирования")))</f>
        <v/>
      </c>
      <c r="CY33" s="82" t="str">
        <f>IF('Социально-коммуникативное разви'!AN35="","",IF('Социально-коммуникативное разви'!AN35=2,"сформирован",IF('Социально-коммуникативное разви'!AN35=0,"не сформирован", "в стадии формирования")))</f>
        <v/>
      </c>
      <c r="CZ33" s="82" t="str">
        <f>IF('Социально-коммуникативное разви'!AO35="","",IF('Социально-коммуникативное разви'!AO35=2,"сформирован",IF('Социально-коммуникативное разви'!AO35=0,"не сформирован", "в стадии формирования")))</f>
        <v/>
      </c>
      <c r="DA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3" s="82" t="str">
        <f>IF('Социально-коммуникативное разви'!AP35="","",IF('Социально-коммуникативное разви'!AP35=2,"сформирован",IF('Социально-коммуникативное разви'!AP35=0,"не сформирован", "в стадии формирования")))</f>
        <v/>
      </c>
      <c r="DC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3" s="82" t="str">
        <f>IF('Социально-коммуникативное разви'!AQ35="","",IF('Социально-коммуникативное разви'!AQ35=2,"сформирован",IF('Социально-коммуникативное разви'!AQ35=0,"не сформирован", "в стадии формирования")))</f>
        <v/>
      </c>
      <c r="DE33" s="82" t="str">
        <f>IF('Социально-коммуникативное разви'!AR35="","",IF('Социально-коммуникативное разви'!AR35=2,"сформирован",IF('Социально-коммуникативное разви'!AR35=0,"не сформирован", "в стадии формирования")))</f>
        <v/>
      </c>
      <c r="DF33" s="82" t="str">
        <f>IF('Социально-коммуникативное разви'!AS35="","",IF('Социально-коммуникативное разви'!AS35=2,"сформирован",IF('Социально-коммуникативное разви'!AS35=0,"не сформирован", "в стадии формирования")))</f>
        <v/>
      </c>
      <c r="DG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3" s="82" t="str">
        <f>IF('Социально-коммуникативное разви'!AT35="","",IF('Социально-коммуникативное разви'!AT35=2,"сформирован",IF('Социально-коммуникативное разви'!AT35=0,"не сформирован", "в стадии формирования")))</f>
        <v/>
      </c>
      <c r="DI33" s="82" t="str">
        <f>IF('Социально-коммуникативное разви'!AV35="","",IF('Социально-коммуникативное разви'!AV35=2,"сформирован",IF('Социально-коммуникативное разви'!AV35=0,"не сформирован", "в стадии формирования")))</f>
        <v/>
      </c>
      <c r="DJ33" s="82" t="str">
        <f>IF('Социально-коммуникативное разви'!AW35="","",IF('Социально-коммуникативное разви'!AW35=2,"сформирован",IF('Социально-коммуникативное разви'!AW35=0,"не сформирован", "в стадии формирования")))</f>
        <v/>
      </c>
      <c r="DK33" s="82" t="str">
        <f>IF('Социально-коммуникативное разви'!AX35="","",IF('Социально-коммуникативное разви'!AX35=2,"сформирован",IF('Социально-коммуникативное разви'!AX35=0,"не сформирован", "в стадии формирования")))</f>
        <v/>
      </c>
      <c r="DL33" s="82" t="str">
        <f>IF('Социально-коммуникативное разви'!AY35="","",IF('Социально-коммуникативное разви'!AY35=2,"сформирован",IF('Социально-коммуникативное разви'!AY35=0,"не сформирован", "в стадии формирования")))</f>
        <v/>
      </c>
      <c r="DM33" s="82" t="str">
        <f>IF('Физическое развитие'!K34="","",IF('Физическое развитие'!K34=2,"сформирован",IF('Физическое развитие'!K34=0,"не сформирован", "в стадии формирования")))</f>
        <v/>
      </c>
      <c r="DN33" s="82" t="e">
        <f>IF('Физическое развитие'!#REF!="","",IF('Физическое развитие'!#REF!=2,"сформирован",IF('Физическое развитие'!#REF!=0,"не сформирован", "в стадии формирования")))</f>
        <v>#REF!</v>
      </c>
      <c r="DO33" s="214" t="e">
        <f>IF('Социально-коммуникативное разви'!#REF!="","",IF('Социально-коммуникативное разви'!M35="","",IF('Социально-коммуникативное разви'!N35="","",IF('Социально-коммуникативное разви'!#REF!="","",IF('Социально-коммуникативное разви'!AI35="","",IF('Социально-коммуникативное разви'!AN35="","",IF('Социально-коммуникативное разви'!AO35="","",IF('Социально-коммуникативное разви'!#REF!="","",IF('Социально-коммуникативное разви'!AP35="","",IF('Социально-коммуникативное разви'!#REF!="","",IF('Социально-коммуникативное разви'!AQ35="","",IF('Социально-коммуникативное разви'!AR35="","",IF('Социально-коммуникативное разви'!AS35="","",IF('Социально-коммуникативное разви'!#REF!="","",IF('Социально-коммуникативное разви'!AT35="","",IF('Социально-коммуникативное разви'!AV35="","",IF('Социально-коммуникативное разви'!AW35="","",IF('Социально-коммуникативное разви'!AX35="","",IF('Социально-коммуникативное разви'!AY35="","",IF('Физическое развитие'!K34="","",IF('Физическое развитие'!#REF!="","",('Социально-коммуникативное разви'!#REF!+'Социально-коммуникативное разви'!M35+'Социально-коммуникативное разви'!N35+'Социально-коммуникативное разви'!#REF!+'Социально-коммуникативное разви'!AI35+'Социально-коммуникативное разви'!AN35+'Социально-коммуникативное разви'!AO35+'Социально-коммуникативное разви'!#REF!+'Социально-коммуникативное разви'!AP35+'Социально-коммуникативное разви'!#REF!+'Социально-коммуникативное разви'!AQ35+'Социально-коммуникативное разви'!AR35+'Социально-коммуникативное разви'!AS35+'Социально-коммуникативное разви'!#REF!+'Социально-коммуникативное разви'!AT35+'Социально-коммуникативное разви'!AV35+'Социально-коммуникативное разви'!AW35+'Социально-коммуникативное разви'!AX35+'Социально-коммуникативное разви'!AY35+'Физическое развитие'!K34+'Физическое развитие'!#REF!)/21)))))))))))))))))))))</f>
        <v>#REF!</v>
      </c>
      <c r="DP33" s="82" t="str">
        <f>'Целевые ориентиры'!CN34</f>
        <v/>
      </c>
      <c r="DQ33" s="82" t="str">
        <f>IF('Социально-коммуникативное разви'!D35="","",IF('Социально-коммуникативное разви'!D35=2,"сформирован",IF('Социально-коммуникативное разви'!D35=0,"не сформирован", "в стадии формирования")))</f>
        <v/>
      </c>
      <c r="DR33" s="82" t="str">
        <f>IF('Социально-коммуникативное разви'!E35="","",IF('Социально-коммуникативное разви'!E35=2,"сформирован",IF('Социально-коммуникативное разви'!E35=0,"не сформирован", "в стадии формирования")))</f>
        <v/>
      </c>
      <c r="DS33" s="82" t="str">
        <f>IF('Социально-коммуникативное разви'!F35="","",IF('Социально-коммуникативное разви'!F35=2,"сформирован",IF('Социально-коммуникативное разви'!F35=0,"не сформирован", "в стадии формирования")))</f>
        <v/>
      </c>
      <c r="DT33" s="82" t="str">
        <f>IF('Социально-коммуникативное разви'!G35="","",IF('Социально-коммуникативное разви'!G35=2,"сформирован",IF('Социально-коммуникативное разви'!G35=0,"не сформирован", "в стадии формирования")))</f>
        <v/>
      </c>
      <c r="DU33" s="82" t="str">
        <f>IF('Социально-коммуникативное разви'!Q35="","",IF('Социально-коммуникативное разви'!Q35=2,"сформирован",IF('Социально-коммуникативное разви'!Q35=0,"не сформирован", "в стадии формирования")))</f>
        <v/>
      </c>
      <c r="DV33" s="82" t="str">
        <f>IF('Социально-коммуникативное разви'!R35="","",IF('Социально-коммуникативное разви'!R35=2,"сформирован",IF('Социально-коммуникативное разви'!R35=0,"не сформирован", "в стадии формирования")))</f>
        <v/>
      </c>
      <c r="DW33" s="82" t="str">
        <f>IF('Социально-коммуникативное разви'!S35="","",IF('Социально-коммуникативное разви'!S35=2,"сформирован",IF('Социально-коммуникативное разви'!S35=0,"не сформирован", "в стадии формирования")))</f>
        <v/>
      </c>
      <c r="DX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3" s="82" t="str">
        <f>IF('Социально-коммуникативное разви'!T35="","",IF('Социально-коммуникативное разви'!T35=2,"сформирован",IF('Социально-коммуникативное разви'!T35=0,"не сформирован", "в стадии формирования")))</f>
        <v/>
      </c>
      <c r="EB33" s="82" t="str">
        <f>IF('Социально-коммуникативное разви'!Y35="","",IF('Социально-коммуникативное разви'!Y35=2,"сформирован",IF('Социально-коммуникативное разви'!Y35=0,"не сформирован", "в стадии формирования")))</f>
        <v/>
      </c>
      <c r="EC33" s="82" t="str">
        <f>IF('Социально-коммуникативное разви'!Z35="","",IF('Социально-коммуникативное разви'!Z35=2,"сформирован",IF('Социально-коммуникативное разви'!Z35=0,"не сформирован", "в стадии формирования")))</f>
        <v/>
      </c>
      <c r="ED33" s="82" t="str">
        <f>IF('Социально-коммуникативное разви'!AU35="","",IF('Социально-коммуникативное разви'!AU35=2,"сформирован",IF('Социально-коммуникативное разви'!AU35=0,"не сформирован", "в стадии формирования")))</f>
        <v/>
      </c>
      <c r="EE33"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3" s="82" t="str">
        <f>IF('Социально-коммуникативное разви'!AZ35="","",IF('Социально-коммуникативное разви'!AZ35=2,"сформирован",IF('Социально-коммуникативное разви'!AZ35=0,"не сформирован", "в стадии формирования")))</f>
        <v/>
      </c>
      <c r="EG33" s="82" t="str">
        <f>IF('Социально-коммуникативное разви'!BA35="","",IF('Социально-коммуникативное разви'!BA35=2,"сформирован",IF('Социально-коммуникативное разви'!BA35=0,"не сформирован", "в стадии формирования")))</f>
        <v/>
      </c>
      <c r="EH33" s="82" t="str">
        <f>IF('Социально-коммуникативное разви'!BB35="","",IF('Социально-коммуникативное разви'!BB35=2,"сформирован",IF('Социально-коммуникативное разви'!BB35=0,"не сформирован", "в стадии формирования")))</f>
        <v/>
      </c>
      <c r="EI33" s="82" t="str">
        <f>IF('Познавательное развитие'!G35="","",IF('Познавательное развитие'!G35=2,"сформирован",IF('Познавательное развитие'!G35=0,"не сформирован", "в стадии формирования")))</f>
        <v/>
      </c>
      <c r="EJ33" s="82" t="e">
        <f>IF('Познавательное развитие'!#REF!="","",IF('Познавательное развитие'!#REF!=2,"сформирован",IF('Познавательное развитие'!#REF!=0,"не сформирован", "в стадии формирования")))</f>
        <v>#REF!</v>
      </c>
      <c r="EK33" s="82" t="str">
        <f>IF('Познавательное развитие'!H35="","",IF('Познавательное развитие'!H35=2,"сформирован",IF('Познавательное развитие'!H35=0,"не сформирован", "в стадии формирования")))</f>
        <v/>
      </c>
      <c r="EL33" s="82" t="e">
        <f>IF('Познавательное развитие'!#REF!="","",IF('Познавательное развитие'!#REF!=2,"сформирован",IF('Познавательное развитие'!#REF!=0,"не сформирован", "в стадии формирования")))</f>
        <v>#REF!</v>
      </c>
      <c r="EM33" s="82" t="str">
        <f>IF('Познавательное развитие'!T35="","",IF('Познавательное развитие'!T35=2,"сформирован",IF('Познавательное развитие'!T35=0,"не сформирован", "в стадии формирования")))</f>
        <v/>
      </c>
      <c r="EN33" s="82" t="e">
        <f>IF('Познавательное развитие'!#REF!="","",IF('Познавательное развитие'!#REF!=2,"сформирован",IF('Познавательное развитие'!#REF!=0,"не сформирован", "в стадии формирования")))</f>
        <v>#REF!</v>
      </c>
      <c r="EO33" s="82" t="str">
        <f>IF('Познавательное развитие'!U35="","",IF('Познавательное развитие'!U35=2,"сформирован",IF('Познавательное развитие'!U35=0,"не сформирован", "в стадии формирования")))</f>
        <v/>
      </c>
      <c r="EP33" s="82" t="str">
        <f>IF('Познавательное развитие'!W35="","",IF('Познавательное развитие'!W35=2,"сформирован",IF('Познавательное развитие'!W35=0,"не сформирован", "в стадии формирования")))</f>
        <v/>
      </c>
      <c r="EQ33" s="82" t="str">
        <f>IF('Познавательное развитие'!X35="","",IF('Познавательное развитие'!X35=2,"сформирован",IF('Познавательное развитие'!X35=0,"не сформирован", "в стадии формирования")))</f>
        <v/>
      </c>
      <c r="ER33" s="82" t="str">
        <f>IF('Познавательное развитие'!AB35="","",IF('Познавательное развитие'!AB35=2,"сформирован",IF('Познавательное развитие'!AB35=0,"не сформирован", "в стадии формирования")))</f>
        <v/>
      </c>
      <c r="ES33" s="82" t="str">
        <f>IF('Познавательное развитие'!AC35="","",IF('Познавательное развитие'!AC35=2,"сформирован",IF('Познавательное развитие'!AC35=0,"не сформирован", "в стадии формирования")))</f>
        <v/>
      </c>
      <c r="ET33" s="82" t="str">
        <f>IF('Познавательное развитие'!AD35="","",IF('Познавательное развитие'!AD35=2,"сформирован",IF('Познавательное развитие'!AD35=0,"не сформирован", "в стадии формирования")))</f>
        <v/>
      </c>
      <c r="EU33" s="82" t="str">
        <f>IF('Познавательное развитие'!AE35="","",IF('Познавательное развитие'!AE35=2,"сформирован",IF('Познавательное развитие'!AE35=0,"не сформирован", "в стадии формирования")))</f>
        <v/>
      </c>
      <c r="EV33" s="82" t="str">
        <f>IF('Познавательное развитие'!AF35="","",IF('Познавательное развитие'!AF35=2,"сформирован",IF('Познавательное развитие'!AF35=0,"не сформирован", "в стадии формирования")))</f>
        <v/>
      </c>
      <c r="EW33" s="82" t="e">
        <f>IF('Познавательное развитие'!#REF!="","",IF('Познавательное развитие'!#REF!=2,"сформирован",IF('Познавательное развитие'!#REF!=0,"не сформирован", "в стадии формирования")))</f>
        <v>#REF!</v>
      </c>
      <c r="EX33" s="82" t="str">
        <f>IF('Познавательное развитие'!AG35="","",IF('Познавательное развитие'!AG35=2,"сформирован",IF('Познавательное развитие'!AG35=0,"не сформирован", "в стадии формирования")))</f>
        <v/>
      </c>
      <c r="EY33" s="82" t="str">
        <f>IF('Познавательное развитие'!AH35="","",IF('Познавательное развитие'!AH35=2,"сформирован",IF('Познавательное развитие'!AH35=0,"не сформирован", "в стадии формирования")))</f>
        <v/>
      </c>
      <c r="EZ33" s="82" t="e">
        <f>IF('Познавательное развитие'!#REF!="","",IF('Познавательное развитие'!#REF!=2,"сформирован",IF('Познавательное развитие'!#REF!=0,"не сформирован", "в стадии формирования")))</f>
        <v>#REF!</v>
      </c>
      <c r="FA33" s="82" t="str">
        <f>IF('Познавательное развитие'!AI35="","",IF('Познавательное развитие'!AI35=2,"сформирован",IF('Познавательное развитие'!AI35=0,"не сформирован", "в стадии формирования")))</f>
        <v/>
      </c>
      <c r="FB33" s="82" t="str">
        <f>IF('Познавательное развитие'!AJ35="","",IF('Познавательное развитие'!AJ35=2,"сформирован",IF('Познавательное развитие'!AJ35=0,"не сформирован", "в стадии формирования")))</f>
        <v/>
      </c>
      <c r="FC33" s="82" t="str">
        <f>IF('Познавательное развитие'!AK35="","",IF('Познавательное развитие'!AK35=2,"сформирован",IF('Познавательное развитие'!AK35=0,"не сформирован", "в стадии формирования")))</f>
        <v/>
      </c>
      <c r="FD33" s="82" t="str">
        <f>IF('Познавательное развитие'!AL35="","",IF('Познавательное развитие'!AL35=2,"сформирован",IF('Познавательное развитие'!AL35=0,"не сформирован", "в стадии формирования")))</f>
        <v/>
      </c>
      <c r="FE33" s="82" t="str">
        <f>IF('Речевое развитие'!Q34="","",IF('Речевое развитие'!Q34=2,"сформирован",IF('Речевое развитие'!Q34=0,"не сформирован", "в стадии формирования")))</f>
        <v/>
      </c>
      <c r="FF33" s="82" t="str">
        <f>IF('Речевое развитие'!R34="","",IF('Речевое развитие'!R34=2,"сформирован",IF('Речевое развитие'!R34=0,"не сформирован", "в стадии формирования")))</f>
        <v/>
      </c>
      <c r="FG33" s="82" t="str">
        <f>IF('Речевое развитие'!S34="","",IF('Речевое развитие'!S34=2,"сформирован",IF('Речевое развитие'!S34=0,"не сформирован", "в стадии формирования")))</f>
        <v/>
      </c>
      <c r="FH33" s="82" t="str">
        <f>IF('Речевое развитие'!T34="","",IF('Речевое развитие'!T34=2,"сформирован",IF('Речевое развитие'!T34=0,"не сформирован", "в стадии формирования")))</f>
        <v/>
      </c>
      <c r="FI33" s="82" t="str">
        <f>IF('Речевое развитие'!U34="","",IF('Речевое развитие'!U34=2,"сформирован",IF('Речевое развитие'!U34=0,"не сформирован", "в стадии формирования")))</f>
        <v/>
      </c>
      <c r="FJ33" s="82" t="e">
        <f>IF('Речевое развитие'!#REF!="","",IF('Речевое развитие'!#REF!=2,"сформирован",IF('Речевое развитие'!#REF!=0,"не сформирован", "в стадии формирования")))</f>
        <v>#REF!</v>
      </c>
      <c r="FK33" s="82" t="str">
        <f>IF('Художественно-эстетическое разв'!S35="","",IF('Художественно-эстетическое разв'!S35=2,"сформирован",IF('Художественно-эстетическое разв'!S35=0,"не сформирован", "в стадии формирования")))</f>
        <v/>
      </c>
      <c r="FL33" s="82" t="str">
        <f>IF('Художественно-эстетическое разв'!T35="","",IF('Художественно-эстетическое разв'!T35=2,"сформирован",IF('Художественно-эстетическое разв'!T35=0,"не сформирован", "в стадии формирования")))</f>
        <v/>
      </c>
      <c r="FM33"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3" s="82" t="str">
        <f>IF('Физическое развитие'!T34="","",IF('Физическое развитие'!T34=2,"сформирован",IF('Физическое развитие'!T34=0,"не сформирован", "в стадии формирования")))</f>
        <v/>
      </c>
      <c r="FO33" s="82" t="str">
        <f>IF('Физическое развитие'!U34="","",IF('Физическое развитие'!U34=2,"сформирован",IF('Физическое развитие'!U34=0,"не сформирован", "в стадии формирования")))</f>
        <v/>
      </c>
      <c r="FP33" s="82" t="str">
        <f>IF('Физическое развитие'!V34="","",IF('Физическое развитие'!V34=2,"сформирован",IF('Физическое развитие'!V34=0,"не сформирован", "в стадии формирования")))</f>
        <v/>
      </c>
      <c r="FQ33" s="82" t="e">
        <f>IF('Физическое развитие'!#REF!="","",IF('Физическое развитие'!#REF!=2,"сформирован",IF('Физическое развитие'!#REF!=0,"не сформирован", "в стадии формирования")))</f>
        <v>#REF!</v>
      </c>
      <c r="FR33" s="214" t="str">
        <f>IF('Социально-коммуникативное разви'!D35="","",IF('Социально-коммуникативное разви'!E35="","",IF('Социально-коммуникативное разви'!F35="","",IF('Социально-коммуникативное разви'!G35="","",IF('Социально-коммуникативное разви'!Q35="","",IF('Социально-коммуникативное разви'!R35="","",IF('Социально-коммуникативное разви'!S35="","",IF('Социально-коммуникативное разви'!#REF!="","",IF('Социально-коммуникативное разви'!#REF!="","",IF('Социально-коммуникативное разви'!#REF!="","",IF('Социально-коммуникативное разви'!T35="","",IF('Социально-коммуникативное разви'!Y35="","",IF('Социально-коммуникативное разви'!Z35="","",IF('Социально-коммуникативное разви'!AU35="","",IF('Социально-коммуникативное разви'!#REF!="","",IF('Социально-коммуникативное разви'!AZ35="","",IF('Социально-коммуникативное разви'!BA35="","",IF('Социально-коммуникативное разви'!BB35="","",IF('Познавательное развитие'!G35="","",IF('Познавательное развитие'!#REF!="","",IF('Познавательное развитие'!H35="","",IF('Познавательное развитие'!#REF!="","",IF('Познавательное развитие'!T35="","",IF('Познавательное развитие'!#REF!="","",IF('Познавательное развитие'!U35="","",IF('Познавательное развитие'!W35="","",IF('Познавательное развитие'!X35="","",IF('Познавательное развитие'!AB35="","",IF('Познавательное развитие'!AC35="","",IF('Познавательное развитие'!AD35="","",IF('Познавательное развитие'!AE35="","",IF('Познавательное развитие'!AF35="","",IF('Познавательное развитие'!#REF!="","",IF('Познавательное развитие'!AG35="","",IF('Познавательное развитие'!AH35="","",IF('Познавательное развитие'!#REF!="","",IF('Познавательное развитие'!AI35="","",IF('Познавательное развитие'!AJ35="","",IF('Познавательное развитие'!AK35="","",IF('Познавательное развитие'!AL35="","",IF('Речевое развитие'!Q34="","",IF('Речевое развитие'!R34="","",IF('Речевое развитие'!S34="","",IF('Речевое развитие'!T34="","",IF('Речевое развитие'!U34="","",IF('Речевое развитие'!#REF!="","",IF('Художественно-эстетическое разв'!S35="","",IF('Художественно-эстетическое разв'!T35="","",IF('Художественно-эстетическое разв'!#REF!="","",IF('Физическое развитие'!T34="","",IF('Физическое развитие'!U34="","",IF('Физическое развитие'!V34="","",IF('Физическое развитие'!#REF!="","",('Социально-коммуникативное разви'!D35+'Социально-коммуникативное разви'!E35+'Социально-коммуникативное разви'!F35+'Социально-коммуникативное разви'!G35+'Социально-коммуникативное разви'!Q35+'Социально-коммуникативное разви'!R35+'Социально-коммуникативное разви'!S35+'Социально-коммуникативное разви'!#REF!+'Социально-коммуникативное разви'!#REF!+'Социально-коммуникативное разви'!#REF!+'Социально-коммуникативное разви'!T35+'Социально-коммуникативное разви'!Y35+'Социально-коммуникативное разви'!Z35+'Социально-коммуникативное разви'!AU35+'Социально-коммуникативное разви'!#REF!+'Социально-коммуникативное разви'!AZ35+'Социально-коммуникативное разви'!BA35+'Социально-коммуникативное разви'!BB35+'Познавательное развитие'!G35+'Познавательное развитие'!#REF!+'Познавательное развитие'!H35+'Познавательное развитие'!#REF!+'Познавательное развитие'!T35+'Познавательное развитие'!#REF!+'Познавательное развитие'!U35+'Познавательное развитие'!W35+'Познавательное развитие'!X35+'Познавательное развитие'!AB35+'Познавательное развитие'!AC35+'Познавательное развитие'!AD35+'Познавательное развитие'!AE35+'Познавательное развитие'!AF35+'Познавательное развитие'!#REF!+'Познавательное развитие'!AG35+'Познавательное развитие'!AH35+'Познавательное развитие'!#REF!+'Познавательное развитие'!AI35+'Познавательное развитие'!AJ35+'Познавательное развитие'!AK35+'Познавательное развитие'!AL35+'Речевое развитие'!Q34+'Речевое развитие'!R34+'Речевое развитие'!S34+'Речевое развитие'!T34+'Речевое развитие'!U34+'Речевое развитие'!#REF!+'Художественно-эстетическое разв'!S35+'Художественно-эстетическое разв'!T35+'Художественно-эстетическое разв'!#REF!+'Физическое развитие'!T34+'Физическое развитие'!U34+'Физическое развитие'!V34+'Физическое развитие'!#REF!)/53)))))))))))))))))))))))))))))))))))))))))))))))))))))</f>
        <v/>
      </c>
      <c r="FS33" s="82" t="str">
        <f>'Целевые ориентиры'!EC34</f>
        <v/>
      </c>
    </row>
    <row r="34" spans="1:175" x14ac:dyDescent="0.25">
      <c r="A34" s="82">
        <f>список!A33</f>
        <v>32</v>
      </c>
      <c r="B34" s="82" t="str">
        <f>IF(список!B33="","",список!B33)</f>
        <v/>
      </c>
      <c r="C34" s="82">
        <f>список!C33</f>
        <v>0</v>
      </c>
      <c r="D34" s="82" t="str">
        <f>IF('Социально-коммуникативное разви'!AA36="","",IF('Социально-коммуникативное разви'!AA36=2,"сформирован",IF('Социально-коммуникативное разви'!AA36=0,"не сформирован", "в стадии формирования")))</f>
        <v/>
      </c>
      <c r="E34" s="82" t="str">
        <f>IF('Социально-коммуникативное разви'!AF36="","",IF('Социально-коммуникативное разви'!AF36=2,"сформирован",IF('Социально-коммуникативное разви'!AF36=0,"не сформирован", "в стадии формирования")))</f>
        <v/>
      </c>
      <c r="F34" s="82" t="str">
        <f>IF('Социально-коммуникативное разви'!AG36="","",IF('Социально-коммуникативное разви'!AG36=2,"сформирован",IF('Социально-коммуникативное разви'!AG36=0,"не сформирован", "в стадии формирования")))</f>
        <v/>
      </c>
      <c r="G34" s="82" t="str">
        <f>IF('Социально-коммуникативное разви'!AH36="","",IF('Социально-коммуникативное разви'!AH36=2,"сформирован",IF('Социально-коммуникативное разви'!AH36=0,"не сформирован", "в стадии формирования")))</f>
        <v/>
      </c>
      <c r="H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4" s="82" t="str">
        <f>IF('Социально-коммуникативное разви'!AJ36="","",IF('Социально-коммуникативное разви'!AJ36=2,"сформирован",IF('Социально-коммуникативное разви'!AJ36=0,"не сформирован", "в стадии формирования")))</f>
        <v/>
      </c>
      <c r="K34" s="82" t="str">
        <f>IF('Социально-коммуникативное разви'!AK36="","",IF('Социально-коммуникативное разви'!AK36=2,"сформирован",IF('Социально-коммуникативное разви'!AK36=0,"не сформирован", "в стадии формирования")))</f>
        <v/>
      </c>
      <c r="L34" s="82" t="e">
        <f>IF('Познавательное развитие'!#REF!="","",IF('Познавательное развитие'!#REF!=2,"сформирован",IF('Познавательное развитие'!#REF!=0,"не сформирован", "в стадии формирования")))</f>
        <v>#REF!</v>
      </c>
      <c r="M34" s="82" t="str">
        <f>IF('Познавательное развитие'!D36="","",IF('Познавательное развитие'!D36=2,"сформирован",IF('Познавательное развитие'!D36=0,"не сформирован", "в стадии формирования")))</f>
        <v/>
      </c>
      <c r="N34" s="82" t="e">
        <f>IF('Познавательное развитие'!#REF!="","",IF('Познавательное развитие'!#REF!=2,"сформирован",IF('Познавательное развитие'!#REF!=0,"не сформирован", "в стадии формирования")))</f>
        <v>#REF!</v>
      </c>
      <c r="O34" s="82" t="str">
        <f>IF('Познавательное развитие'!I36="","",IF('Познавательное развитие'!I36=2,"сформирован",IF('Познавательное развитие'!I36=0,"не сформирован", "в стадии формирования")))</f>
        <v/>
      </c>
      <c r="P34" s="82" t="str">
        <f>IF('Познавательное развитие'!M36="","",IF('Познавательное развитие'!M36=2,"сформирован",IF('Познавательное развитие'!M36=0,"не сформирован", "в стадии формирования")))</f>
        <v/>
      </c>
      <c r="Q34" s="82" t="str">
        <f>IF('Познавательное развитие'!N36="","",IF('Познавательное развитие'!N36=2,"сформирован",IF('Познавательное развитие'!N36=0,"не сформирован", "в стадии формирования")))</f>
        <v/>
      </c>
      <c r="R34" s="82" t="str">
        <f>IF('Познавательное развитие'!O36="","",IF('Познавательное развитие'!O36=2,"сформирован",IF('Познавательное развитие'!O36=0,"не сформирован", "в стадии формирования")))</f>
        <v/>
      </c>
      <c r="S34" s="82" t="str">
        <f>IF('Познавательное развитие'!P36="","",IF('Познавательное развитие'!P36=2,"сформирован",IF('Познавательное развитие'!P36=0,"не сформирован", "в стадии формирования")))</f>
        <v/>
      </c>
      <c r="T34" s="82" t="str">
        <f>IF('Познавательное развитие'!Q36="","",IF('Познавательное развитие'!Q36=2,"сформирован",IF('Познавательное развитие'!Q36=0,"не сформирован", "в стадии формирования")))</f>
        <v/>
      </c>
      <c r="U34" s="82" t="str">
        <f>IF('Познавательное развитие'!Y36="","",IF('Познавательное развитие'!Y36=2,"сформирован",IF('Познавательное развитие'!Y36=0,"не сформирован", "в стадии формирования")))</f>
        <v/>
      </c>
      <c r="V34" s="82" t="str">
        <f>IF('Художественно-эстетическое разв'!D36="","",IF('Художественно-эстетическое разв'!D36=2,"сформирован",IF('Художественно-эстетическое разв'!D36=0,"не сформирован", "в стадии формирования")))</f>
        <v/>
      </c>
      <c r="W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4" s="82" t="str">
        <f>IF('Художественно-эстетическое разв'!G36="","",IF('Художественно-эстетическое разв'!G36=2,"сформирован",IF('Художественно-эстетическое разв'!G36=0,"не сформирован", "в стадии формирования")))</f>
        <v/>
      </c>
      <c r="Y34" s="82" t="str">
        <f>IF('Художественно-эстетическое разв'!H36="","",IF('Художественно-эстетическое разв'!H36=2,"сформирован",IF('Художественно-эстетическое разв'!H36=0,"не сформирован", "в стадии формирования")))</f>
        <v/>
      </c>
      <c r="Z34" s="82" t="str">
        <f>IF('Художественно-эстетическое разв'!I36="","",IF('Художественно-эстетическое разв'!I36=2,"сформирован",IF('Художественно-эстетическое разв'!I36=0,"не сформирован", "в стадии формирования")))</f>
        <v/>
      </c>
      <c r="AA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4" s="82" t="str">
        <f>IF('Художественно-эстетическое разв'!L36="","",IF('Художественно-эстетическое разв'!L36=2,"сформирован",IF('Художественно-эстетическое разв'!L36=0,"не сформирован", "в стадии формирования")))</f>
        <v/>
      </c>
      <c r="AC34" s="82" t="str">
        <f>IF('Художественно-эстетическое разв'!M36="","",IF('Художественно-эстетическое разв'!M36=2,"сформирован",IF('Художественно-эстетическое разв'!M36=0,"не сформирован", "в стадии формирования")))</f>
        <v/>
      </c>
      <c r="AD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4" s="82" t="str">
        <f>IF('Художественно-эстетическое разв'!U36="","",IF('Художественно-эстетическое разв'!U36=2,"сформирован",IF('Художественно-эстетическое разв'!U36=0,"не сформирован", "в стадии формирования")))</f>
        <v/>
      </c>
      <c r="AG34" s="82" t="str">
        <f>IF('Физическое развитие'!W35="","",IF('Физическое развитие'!W35=2,"сформирован",IF('Физическое развитие'!W35=0,"не сформирован", "в стадии формирования")))</f>
        <v/>
      </c>
      <c r="AH34" s="214" t="str">
        <f>IF('Социально-коммуникативное разви'!AA36="","",IF('Социально-коммуникативное разви'!AF36="","",IF('Социально-коммуникативное разви'!AG36="","",IF('Социально-коммуникативное разви'!AH36="","",IF('Социально-коммуникативное разви'!#REF!="","",IF('Социально-коммуникативное разви'!#REF!="","",IF('Социально-коммуникативное разви'!AJ36="","",IF('Социально-коммуникативное разви'!AK36="","",IF('Познавательное развитие'!#REF!="","",IF('Познавательное развитие'!D36="","",IF('Познавательное развитие'!#REF!="","",IF('Познавательное развитие'!I36="","",IF('Познавательное развитие'!M36="","",IF('Познавательное развитие'!N36="","",IF('Познавательное развитие'!O36="","",IF('Познавательное развитие'!P36="","",IF('Познавательное развитие'!Q36="","",IF('Познавательное развитие'!Y36="","",IF('Художественно-эстетическое разв'!D36="","",IF('Художественно-эстетическое разв'!#REF!="","",IF('Художественно-эстетическое разв'!G36="","",IF('Художественно-эстетическое разв'!H36="","",IF('Художественно-эстетическое разв'!I36="","",IF('Художественно-эстетическое разв'!#REF!="","",IF('Художественно-эстетическое разв'!L36="","",IF('Художественно-эстетическое разв'!M36="","",IF('Художественно-эстетическое разв'!#REF!="","",IF('Художественно-эстетическое разв'!#REF!="","",IF('Художественно-эстетическое разв'!U36="","",IF('Физическое развитие'!#REF!="","",('Социально-коммуникативное разви'!AA36+'Социально-коммуникативное разви'!AF36+'Социально-коммуникативное разви'!AG36+'Социально-коммуникативное разви'!AH36+'Социально-коммуникативное разви'!#REF!+'Социально-коммуникативное разви'!#REF!+'Социально-коммуникативное разви'!AJ36+'Социально-коммуникативное разви'!AK36+'Познавательное развитие'!#REF!+'Познавательное развитие'!D36+'Познавательное развитие'!#REF!+'Познавательное развитие'!I36+'Познавательное развитие'!M36+'Познавательное развитие'!N36+'Познавательное развитие'!O36+'Познавательное развитие'!P36+'Познавательное развитие'!Q36+'Познавательное развитие'!Y36+'Художественно-эстетическое разв'!D36+'Художественно-эстетическое разв'!#REF!+'Художественно-эстетическое разв'!G36+'Художественно-эстетическое разв'!H36+'Художественно-эстетическое разв'!I36+'Художественно-эстетическое разв'!#REF!+'Художественно-эстетическое разв'!L36+'Художественно-эстетическое разв'!M36+'Художественно-эстетическое разв'!#REF!+'Художественно-эстетическое разв'!#REF!+'Художественно-эстетическое разв'!U36+'Физическое развитие'!#REF!)/30))))))))))))))))))))))))))))))</f>
        <v/>
      </c>
      <c r="AI34" s="82" t="str">
        <f>'Целевые ориентиры'!AA35</f>
        <v/>
      </c>
      <c r="AJ34" s="82" t="str">
        <f>IF('Социально-коммуникативное разви'!G36="","",IF('Социально-коммуникативное разви'!G36=2,"сформирован",IF('Социально-коммуникативное разви'!G36=0,"не сформирован", "в стадии формирования")))</f>
        <v/>
      </c>
      <c r="AK34" s="82" t="str">
        <f>IF('Социально-коммуникативное разви'!H36="","",IF('Социально-коммуникативное разви'!H36=2,"сформирован",IF('Социально-коммуникативное разви'!H36=0,"не сформирован", "в стадии формирования")))</f>
        <v/>
      </c>
      <c r="AL34" s="82" t="str">
        <f>IF('Социально-коммуникативное разви'!I36="","",IF('Социально-коммуникативное разви'!I36=2,"сформирован",IF('Социально-коммуникативное разви'!I36=0,"не сформирован", "в стадии формирования")))</f>
        <v/>
      </c>
      <c r="AM34" s="82" t="str">
        <f>IF('Социально-коммуникативное разви'!J36="","",IF('Социально-коммуникативное разви'!J36=2,"сформирован",IF('Социально-коммуникативное разви'!J36=0,"не сформирован", "в стадии формирования")))</f>
        <v/>
      </c>
      <c r="AN34" s="82" t="str">
        <f>IF('Социально-коммуникативное разви'!K36="","",IF('Социально-коммуникативное разви'!K36=2,"сформирован",IF('Социально-коммуникативное разви'!K36=0,"не сформирован", "в стадии формирования")))</f>
        <v/>
      </c>
      <c r="AO34" s="82" t="str">
        <f>IF('Социально-коммуникативное разви'!L36="","",IF('Социально-коммуникативное разви'!L36=2,"сформирован",IF('Социально-коммуникативное разви'!L36=0,"не сформирован", "в стадии формирования")))</f>
        <v/>
      </c>
      <c r="AP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4" s="82" t="str">
        <f>IF('Социально-коммуникативное разви'!X36="","",IF('Социально-коммуникативное разви'!X36=2,"сформирован",IF('Социально-коммуникативное разви'!X36=0,"не сформирован", "в стадии формирования")))</f>
        <v/>
      </c>
      <c r="AR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4" s="82" t="e">
        <f>IF('Познавательное развитие'!#REF!="","",IF('Познавательное развитие'!#REF!=2,"сформирован",IF('Познавательное развитие'!#REF!=0,"не сформирован", "в стадии формирования")))</f>
        <v>#REF!</v>
      </c>
      <c r="AT34" s="82" t="str">
        <f>IF('Познавательное развитие'!V36="","",IF('Познавательное развитие'!V36=2,"сформирован",IF('Познавательное развитие'!V36=0,"не сформирован", "в стадии формирования")))</f>
        <v/>
      </c>
      <c r="AU34" s="82" t="str">
        <f>IF('Художественно-эстетическое разв'!Z36="","",IF('Художественно-эстетическое разв'!Z36=2,"сформирован",IF('Художественно-эстетическое разв'!Z36=0,"не сформирован", "в стадии формирования")))</f>
        <v/>
      </c>
      <c r="AV34" s="82" t="str">
        <f>IF('Художественно-эстетическое разв'!AE36="","",IF('Художественно-эстетическое разв'!AE36=2,"сформирован",IF('Художественно-эстетическое разв'!AE36=0,"не сформирован", "в стадии формирования")))</f>
        <v/>
      </c>
      <c r="AW34" s="82" t="e">
        <f>IF('Физическое развитие'!#REF!="","",IF('Физическое развитие'!#REF!=2,"сформирован",IF('Физическое развитие'!#REF!=0,"не сформирован", "в стадии формирования")))</f>
        <v>#REF!</v>
      </c>
      <c r="AX34" s="82" t="e">
        <f>IF('Физическое развитие'!#REF!="","",IF('Физическое развитие'!#REF!=2,"сформирован",IF('Физическое развитие'!#REF!=0,"не сформирован", "в стадии формирования")))</f>
        <v>#REF!</v>
      </c>
      <c r="AY34" s="214" t="str">
        <f>IF('Социально-коммуникативное разви'!G36="","",IF('Социально-коммуникативное разви'!H36="","",IF('Социально-коммуникативное разви'!I36="","",IF('Социально-коммуникативное разви'!J36="","",IF('Социально-коммуникативное разви'!K36="","",IF('Социально-коммуникативное разви'!L36="","",IF('Социально-коммуникативное разви'!#REF!="","",IF('Социально-коммуникативное разви'!X36="","",IF('Социально-коммуникативное разви'!#REF!="","",IF('Познавательное развитие'!#REF!="","",IF('Познавательное развитие'!V36="","",IF('Художественно-эстетическое разв'!Z36="","",IF('Художественно-эстетическое разв'!AE36="","",IF('Физическое развитие'!#REF!="","",IF('Физическое развитие'!#REF!="","",('Социально-коммуникативное разви'!G36+'Социально-коммуникативное разви'!H36+'Социально-коммуникативное разви'!I36+'Социально-коммуникативное разви'!J36+'Социально-коммуникативное разви'!K36+'Социально-коммуникативное разви'!L36+'Социально-коммуникативное разви'!#REF!+'Социально-коммуникативное разви'!X36+'Социально-коммуникативное разви'!#REF!+'Познавательное развитие'!#REF!+'Познавательное развитие'!V36+'Художественно-эстетическое разв'!Z36+'Художественно-эстетическое разв'!AE36+'Физическое развитие'!#REF!+'Физическое развитие'!#REF!)/15)))))))))))))))</f>
        <v/>
      </c>
      <c r="AZ34" s="82" t="str">
        <f>'Целевые ориентиры'!AM35</f>
        <v/>
      </c>
      <c r="BA34" s="82" t="str">
        <f>IF('Социально-коммуникативное разви'!U36="","",IF('Социально-коммуникативное разви'!U36=2,"сформирован",IF('Социально-коммуникативное разви'!U36=0,"не сформирован", "в стадии формирования")))</f>
        <v/>
      </c>
      <c r="BB34" s="82" t="str">
        <f>IF('Социально-коммуникативное разви'!V36="","",IF('Социально-коммуникативное разви'!V36=2,"сформирован",IF('Социально-коммуникативное разви'!V36=0,"не сформирован", "в стадии формирования")))</f>
        <v/>
      </c>
      <c r="BC34" s="82" t="str">
        <f>IF('Социально-коммуникативное разви'!W36="","",IF('Социально-коммуникативное разви'!W36=2,"сформирован",IF('Социально-коммуникативное разви'!W36=0,"не сформирован", "в стадии формирования")))</f>
        <v/>
      </c>
      <c r="BD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4" s="82" t="str">
        <f>IF('Художественно-эстетическое разв'!AC36="","",IF('Художественно-эстетическое разв'!AC36=2,"сформирован",IF('Художественно-эстетическое разв'!AC36=0,"не сформирован", "в стадии формирования")))</f>
        <v/>
      </c>
      <c r="BG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4" s="82" t="str">
        <f>IF('Художественно-эстетическое разв'!AD36="","",IF('Художественно-эстетическое разв'!AD36=2,"сформирован",IF('Художественно-эстетическое разв'!AD36=0,"не сформирован", "в стадии формирования")))</f>
        <v/>
      </c>
      <c r="BI34" s="214" t="str">
        <f>IF('Социально-коммуникативное разви'!U36="","",IF('Социально-коммуникативное разви'!V36="","",IF('Социально-коммуникативное разви'!W36="","",IF('Художественно-эстетическое разв'!#REF!="","",IF('Художественно-эстетическое разв'!#REF!="","",IF('Художественно-эстетическое разв'!AC36="","",IF('Художественно-эстетическое разв'!#REF!="","",IF('Художественно-эстетическое разв'!AD36="","",('Социально-коммуникативное разви'!U36+'Социально-коммуникативное разви'!V36+'Социально-коммуникативное разви'!W36+'Художественно-эстетическое разв'!#REF!+'Художественно-эстетическое разв'!#REF!+'Художественно-эстетическое разв'!AC36+'Художественно-эстетическое разв'!#REF!+'Художественно-эстетическое разв'!AD36)/8))))))))</f>
        <v/>
      </c>
      <c r="BJ34" s="82" t="str">
        <f>'Целевые ориентиры'!AT35</f>
        <v/>
      </c>
      <c r="BK34" s="82" t="str">
        <f>IF('Речевое развитие'!D35="","",IF('Речевое развитие'!D35=2,"сформирован",IF('Речевое развитие'!D35=0,"не сформирован", "в стадии формирования")))</f>
        <v/>
      </c>
      <c r="BL34" s="82" t="e">
        <f>IF('Речевое развитие'!#REF!="","",IF('Речевое развитие'!#REF!=2,"сформирован",IF('Речевое развитие'!#REF!=0,"не сформирован", "в стадии формирования")))</f>
        <v>#REF!</v>
      </c>
      <c r="BM34" s="82" t="str">
        <f>IF('Речевое развитие'!E35="","",IF('Речевое развитие'!E35=2,"сформирован",IF('Речевое развитие'!E35=0,"не сформирован", "в стадии формирования")))</f>
        <v/>
      </c>
      <c r="BN34" s="82" t="str">
        <f>IF('Речевое развитие'!F35="","",IF('Речевое развитие'!F35=2,"сформирован",IF('Речевое развитие'!F35=0,"не сформирован", "в стадии формирования")))</f>
        <v/>
      </c>
      <c r="BO34" s="82" t="str">
        <f>IF('Речевое развитие'!G35="","",IF('Речевое развитие'!G35=2,"сформирован",IF('Речевое развитие'!G35=0,"не сформирован", "в стадии формирования")))</f>
        <v/>
      </c>
      <c r="BP34" s="82" t="str">
        <f>IF('Речевое развитие'!H35="","",IF('Речевое развитие'!H35=2,"сформирован",IF('Речевое развитие'!H35=0,"не сформирован", "в стадии формирования")))</f>
        <v/>
      </c>
      <c r="BQ34" s="82" t="e">
        <f>IF('Речевое развитие'!#REF!="","",IF('Речевое развитие'!#REF!=2,"сформирован",IF('Речевое развитие'!#REF!=0,"не сформирован", "в стадии формирования")))</f>
        <v>#REF!</v>
      </c>
      <c r="BR34" s="82" t="str">
        <f>IF('Речевое развитие'!I35="","",IF('Речевое развитие'!I35=2,"сформирован",IF('Речевое развитие'!I35=0,"не сформирован", "в стадии формирования")))</f>
        <v/>
      </c>
      <c r="BS34" s="82" t="str">
        <f>IF('Речевое развитие'!J35="","",IF('Речевое развитие'!J35=2,"сформирован",IF('Речевое развитие'!J35=0,"не сформирован", "в стадии формирования")))</f>
        <v/>
      </c>
      <c r="BT34" s="82" t="str">
        <f>IF('Речевое развитие'!K35="","",IF('Речевое развитие'!K35=2,"сформирован",IF('Речевое развитие'!K35=0,"не сформирован", "в стадии формирования")))</f>
        <v/>
      </c>
      <c r="BU34" s="82" t="str">
        <f>IF('Речевое развитие'!L35="","",IF('Речевое развитие'!L35=2,"сформирован",IF('Речевое развитие'!L35=0,"не сформирован", "в стадии формирования")))</f>
        <v/>
      </c>
      <c r="BV34" s="82" t="str">
        <f>IF('Речевое развитие'!M35="","",IF('Речевое развитие'!M35=2,"сформирован",IF('Речевое развитие'!M35=0,"не сформирован", "в стадии формирования")))</f>
        <v/>
      </c>
      <c r="BW34" s="82" t="str">
        <f>IF('Речевое развитие'!N35="","",IF('Речевое развитие'!N35=2,"сформирован",IF('Речевое развитие'!N35=0,"не сформирован", "в стадии формирования")))</f>
        <v/>
      </c>
      <c r="BX34" s="82" t="str">
        <f>IF('Речевое развитие'!D35="","",IF('Речевое развитие'!#REF!="","",IF('Речевое развитие'!E35="","",IF('Речевое развитие'!F35="","",IF('Речевое развитие'!G35="","",IF('Речевое развитие'!H35="","",IF('Речевое развитие'!#REF!="","",IF('Речевое развитие'!I35="","",IF('Речевое развитие'!J35="","",IF('Речевое развитие'!K35="","",IF('Речевое развитие'!L35="","",IF('Речевое развитие'!M35="","",IF('Речевое развитие'!N35="","",('Речевое развитие'!D35+'Речевое развитие'!#REF!+'Речевое развитие'!E35+'Речевое развитие'!F35+'Речевое развитие'!G35+'Речевое развитие'!H35+'Речевое развитие'!#REF!+'Речевое развитие'!I35+'Речевое развитие'!J35+'Речевое развитие'!K35+'Речевое развитие'!L35+'Речевое развитие'!M35+'Речевое развитие'!N35)/13)))))))))))))</f>
        <v/>
      </c>
      <c r="BY34" s="82" t="str">
        <f>'Целевые ориентиры'!BG35</f>
        <v/>
      </c>
      <c r="BZ34" s="82" t="str">
        <f>IF('Художественно-эстетическое разв'!Y36="","",IF('Художественно-эстетическое разв'!Y36=2,"сформирован",IF('Художественно-эстетическое разв'!Y36=0,"не сформирован", "в стадии формирования")))</f>
        <v/>
      </c>
      <c r="CA34" s="82" t="e">
        <f>IF('Физическое развитие'!#REF!="","",IF('Физическое развитие'!#REF!=2,"сформирован",IF('Физическое развитие'!#REF!=0,"не сформирован", "в стадии формирования")))</f>
        <v>#REF!</v>
      </c>
      <c r="CB34" s="82" t="e">
        <f>IF('Физическое развитие'!#REF!="","",IF('Физическое развитие'!#REF!=2,"сформирован",IF('Физическое развитие'!#REF!=0,"не сформирован", "в стадии формирования")))</f>
        <v>#REF!</v>
      </c>
      <c r="CC34" s="82" t="str">
        <f>IF('Физическое развитие'!D35="","",IF('Физическое развитие'!D35=2,"сформирован",IF('Физическое развитие'!D35=0,"не сформирован", "в стадии формирования")))</f>
        <v/>
      </c>
      <c r="CD34" s="82" t="str">
        <f>IF('Физическое развитие'!E35="","",IF('Физическое развитие'!E35=2,"сформирован",IF('Физическое развитие'!E35=0,"не сформирован", "в стадии формирования")))</f>
        <v/>
      </c>
      <c r="CE34" s="82" t="str">
        <f>IF('Физическое развитие'!F35="","",IF('Физическое развитие'!F35=2,"сформирован",IF('Физическое развитие'!F35=0,"не сформирован", "в стадии формирования")))</f>
        <v/>
      </c>
      <c r="CF34" s="82" t="str">
        <f>IF('Физическое развитие'!H35="","",IF('Физическое развитие'!H35=2,"сформирован",IF('Физическое развитие'!H35=0,"не сформирован", "в стадии формирования")))</f>
        <v/>
      </c>
      <c r="CG34" s="82" t="str">
        <f>IF('Физическое развитие'!I35="","",IF('Физическое развитие'!I35=2,"сформирован",IF('Физическое развитие'!I35=0,"не сформирован", "в стадии формирования")))</f>
        <v/>
      </c>
      <c r="CH34" s="82" t="str">
        <f>IF('Физическое развитие'!J35="","",IF('Физическое развитие'!J35=2,"сформирован",IF('Физическое развитие'!J35=0,"не сформирован", "в стадии формирования")))</f>
        <v/>
      </c>
      <c r="CI34" s="82" t="str">
        <f>IF('Физическое развитие'!L35="","",IF('Физическое развитие'!L35=2,"сформирован",IF('Физическое развитие'!L35=0,"не сформирован", "в стадии формирования")))</f>
        <v/>
      </c>
      <c r="CJ34" s="82" t="str">
        <f>IF('Физическое развитие'!M35="","",IF('Физическое развитие'!M35=2,"сформирован",IF('Физическое развитие'!M35=0,"не сформирован", "в стадии формирования")))</f>
        <v/>
      </c>
      <c r="CK34" s="82" t="e">
        <f>IF('Физическое развитие'!#REF!="","",IF('Физическое развитие'!#REF!=2,"сформирован",IF('Физическое развитие'!#REF!=0,"не сформирован", "в стадии формирования")))</f>
        <v>#REF!</v>
      </c>
      <c r="CL34" s="82" t="e">
        <f>IF('Физическое развитие'!#REF!="","",IF('Физическое развитие'!#REF!=2,"сформирован",IF('Физическое развитие'!#REF!=0,"не сформирован", "в стадии формирования")))</f>
        <v>#REF!</v>
      </c>
      <c r="CM34" s="82" t="e">
        <f>IF('Физическое развитие'!#REF!="","",IF('Физическое развитие'!#REF!=2,"сформирован",IF('Физическое развитие'!#REF!=0,"не сформирован", "в стадии формирования")))</f>
        <v>#REF!</v>
      </c>
      <c r="CN34" s="82" t="str">
        <f>IF('Физическое развитие'!N35="","",IF('Физическое развитие'!N35=2,"сформирован",IF('Физическое развитие'!N35=0,"не сформирован", "в стадии формирования")))</f>
        <v/>
      </c>
      <c r="CO34" s="82" t="str">
        <f>IF('Физическое развитие'!O35="","",IF('Физическое развитие'!O35=2,"сформирован",IF('Физическое развитие'!O35=0,"не сформирован", "в стадии формирования")))</f>
        <v/>
      </c>
      <c r="CP34" s="82" t="str">
        <f>IF('Физическое развитие'!P35="","",IF('Физическое развитие'!P35=2,"сформирован",IF('Физическое развитие'!P35=0,"не сформирован", "в стадии формирования")))</f>
        <v/>
      </c>
      <c r="CQ34" s="82" t="str">
        <f>IF('Физическое развитие'!Q35="","",IF('Физическое развитие'!Q35=2,"сформирован",IF('Физическое развитие'!Q35=0,"не сформирован", "в стадии формирования")))</f>
        <v/>
      </c>
      <c r="CR34" s="214" t="str">
        <f>IF('Художественно-эстетическое разв'!Y36="","",IF('Физическое развитие'!#REF!="","",IF('Физическое развитие'!#REF!="","",IF('Физическое развитие'!D35="","",IF('Физическое развитие'!E35="","",IF('Физическое развитие'!F35="","",IF('Физическое развитие'!H35="","",IF('Физическое развитие'!I35="","",IF('Физическое развитие'!J35="","",IF('Физическое развитие'!L35="","",IF('Физическое развитие'!M35="","",IF('Физическое развитие'!#REF!="","",IF('Физическое развитие'!#REF!="","",IF('Физическое развитие'!#REF!="","",IF('Физическое развитие'!N35="","",IF('Физическое развитие'!O35="","",IF('Физическое развитие'!P35="","",IF('Физическое развитие'!Q35="","",('Художественно-эстетическое разв'!Y36+'Физическое развитие'!#REF!+'Физическое развитие'!#REF!+'Физическое развитие'!D35+'Физическое развитие'!E35+'Физическое развитие'!F35+'Физическое развитие'!H35+'Физическое развитие'!I35+'Физическое развитие'!J35+'Физическое развитие'!L35+'Физическое развитие'!M35+'Физическое развитие'!#REF!+'Физическое развитие'!#REF!+'Физическое развитие'!#REF!+'Физическое развитие'!N35+'Физическое развитие'!O35+'Физическое развитие'!P35+'Физическое развитие'!Q35)/18))))))))))))))))))</f>
        <v/>
      </c>
      <c r="CS34" s="82" t="str">
        <f>'Целевые ориентиры'!BW35</f>
        <v/>
      </c>
      <c r="CT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4" s="82" t="str">
        <f>IF('Социально-коммуникативное разви'!M36="","",IF('Социально-коммуникативное разви'!M36=2,"сформирован",IF('Социально-коммуникативное разви'!M36=0,"не сформирован", "в стадии формирования")))</f>
        <v/>
      </c>
      <c r="CV34" s="82" t="str">
        <f>IF('Социально-коммуникативное разви'!N36="","",IF('Социально-коммуникативное разви'!N36=2,"сформирован",IF('Социально-коммуникативное разви'!N36=0,"не сформирован", "в стадии формирования")))</f>
        <v/>
      </c>
      <c r="CW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4" s="82" t="str">
        <f>IF('Социально-коммуникативное разви'!AI36="","",IF('Социально-коммуникативное разви'!AI36=2,"сформирован",IF('Социально-коммуникативное разви'!AI36=0,"не сформирован", "в стадии формирования")))</f>
        <v/>
      </c>
      <c r="CY34" s="82" t="str">
        <f>IF('Социально-коммуникативное разви'!AN36="","",IF('Социально-коммуникативное разви'!AN36=2,"сформирован",IF('Социально-коммуникативное разви'!AN36=0,"не сформирован", "в стадии формирования")))</f>
        <v/>
      </c>
      <c r="CZ34" s="82" t="str">
        <f>IF('Социально-коммуникативное разви'!AO36="","",IF('Социально-коммуникативное разви'!AO36=2,"сформирован",IF('Социально-коммуникативное разви'!AO36=0,"не сформирован", "в стадии формирования")))</f>
        <v/>
      </c>
      <c r="DA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4" s="82" t="str">
        <f>IF('Социально-коммуникативное разви'!AP36="","",IF('Социально-коммуникативное разви'!AP36=2,"сформирован",IF('Социально-коммуникативное разви'!AP36=0,"не сформирован", "в стадии формирования")))</f>
        <v/>
      </c>
      <c r="DC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4" s="82" t="str">
        <f>IF('Социально-коммуникативное разви'!AQ36="","",IF('Социально-коммуникативное разви'!AQ36=2,"сформирован",IF('Социально-коммуникативное разви'!AQ36=0,"не сформирован", "в стадии формирования")))</f>
        <v/>
      </c>
      <c r="DE34" s="82" t="str">
        <f>IF('Социально-коммуникативное разви'!AR36="","",IF('Социально-коммуникативное разви'!AR36=2,"сформирован",IF('Социально-коммуникативное разви'!AR36=0,"не сформирован", "в стадии формирования")))</f>
        <v/>
      </c>
      <c r="DF34" s="82" t="str">
        <f>IF('Социально-коммуникативное разви'!AS36="","",IF('Социально-коммуникативное разви'!AS36=2,"сформирован",IF('Социально-коммуникативное разви'!AS36=0,"не сформирован", "в стадии формирования")))</f>
        <v/>
      </c>
      <c r="DG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4" s="82" t="str">
        <f>IF('Социально-коммуникативное разви'!AT36="","",IF('Социально-коммуникативное разви'!AT36=2,"сформирован",IF('Социально-коммуникативное разви'!AT36=0,"не сформирован", "в стадии формирования")))</f>
        <v/>
      </c>
      <c r="DI34" s="82" t="str">
        <f>IF('Социально-коммуникативное разви'!AV36="","",IF('Социально-коммуникативное разви'!AV36=2,"сформирован",IF('Социально-коммуникативное разви'!AV36=0,"не сформирован", "в стадии формирования")))</f>
        <v/>
      </c>
      <c r="DJ34" s="82" t="str">
        <f>IF('Социально-коммуникативное разви'!AW36="","",IF('Социально-коммуникативное разви'!AW36=2,"сформирован",IF('Социально-коммуникативное разви'!AW36=0,"не сформирован", "в стадии формирования")))</f>
        <v/>
      </c>
      <c r="DK34" s="82" t="str">
        <f>IF('Социально-коммуникативное разви'!AX36="","",IF('Социально-коммуникативное разви'!AX36=2,"сформирован",IF('Социально-коммуникативное разви'!AX36=0,"не сформирован", "в стадии формирования")))</f>
        <v/>
      </c>
      <c r="DL34" s="82" t="str">
        <f>IF('Социально-коммуникативное разви'!AY36="","",IF('Социально-коммуникативное разви'!AY36=2,"сформирован",IF('Социально-коммуникативное разви'!AY36=0,"не сформирован", "в стадии формирования")))</f>
        <v/>
      </c>
      <c r="DM34" s="82" t="str">
        <f>IF('Физическое развитие'!K35="","",IF('Физическое развитие'!K35=2,"сформирован",IF('Физическое развитие'!K35=0,"не сформирован", "в стадии формирования")))</f>
        <v/>
      </c>
      <c r="DN34" s="82" t="e">
        <f>IF('Физическое развитие'!#REF!="","",IF('Физическое развитие'!#REF!=2,"сформирован",IF('Физическое развитие'!#REF!=0,"не сформирован", "в стадии формирования")))</f>
        <v>#REF!</v>
      </c>
      <c r="DO34" s="82" t="e">
        <f>IF('Социально-коммуникативное разви'!#REF!="","",IF('Социально-коммуникативное разви'!M36="","",IF('Социально-коммуникативное разви'!N36="","",IF('Социально-коммуникативное разви'!#REF!="","",IF('Социально-коммуникативное разви'!AI36="","",IF('Социально-коммуникативное разви'!AN36="","",IF('Социально-коммуникативное разви'!AO36="","",IF('Социально-коммуникативное разви'!#REF!="","",IF('Социально-коммуникативное разви'!AP36="","",IF('Социально-коммуникативное разви'!#REF!="","",IF('Социально-коммуникативное разви'!AQ36="","",IF('Социально-коммуникативное разви'!AR36="","",IF('Социально-коммуникативное разви'!AS36="","",IF('Социально-коммуникативное разви'!#REF!="","",IF('Социально-коммуникативное разви'!AT36="","",IF('Социально-коммуникативное разви'!AV36="","",IF('Социально-коммуникативное разви'!AW36="","",IF('Социально-коммуникативное разви'!AX36="","",IF('Социально-коммуникативное разви'!AY36="","",IF('Физическое развитие'!K35="","",IF('Физическое развитие'!#REF!="","",('Социально-коммуникативное разви'!#REF!+'Социально-коммуникативное разви'!M36+'Социально-коммуникативное разви'!N36+'Социально-коммуникативное разви'!#REF!+'Социально-коммуникативное разви'!AI36+'Социально-коммуникативное разви'!AN36+'Социально-коммуникативное разви'!AO36+'Социально-коммуникативное разви'!#REF!+'Социально-коммуникативное разви'!AP36+'Социально-коммуникативное разви'!#REF!+'Социально-коммуникативное разви'!AQ36+'Социально-коммуникативное разви'!AR36+'Социально-коммуникативное разви'!AS36+'Социально-коммуникативное разви'!#REF!+'Социально-коммуникативное разви'!AT36+'Социально-коммуникативное разви'!AV36+'Социально-коммуникативное разви'!AW36+'Социально-коммуникативное разви'!AX36+'Социально-коммуникативное разви'!AY36+'Физическое развитие'!K35+'Физическое развитие'!#REF!)/21)))))))))))))))))))))</f>
        <v>#REF!</v>
      </c>
      <c r="DP34" s="82" t="str">
        <f>'Целевые ориентиры'!CN35</f>
        <v/>
      </c>
      <c r="DQ34" s="82" t="str">
        <f>IF('Социально-коммуникативное разви'!D36="","",IF('Социально-коммуникативное разви'!D36=2,"сформирован",IF('Социально-коммуникативное разви'!D36=0,"не сформирован", "в стадии формирования")))</f>
        <v/>
      </c>
      <c r="DR34" s="82" t="str">
        <f>IF('Социально-коммуникативное разви'!E36="","",IF('Социально-коммуникативное разви'!E36=2,"сформирован",IF('Социально-коммуникативное разви'!E36=0,"не сформирован", "в стадии формирования")))</f>
        <v/>
      </c>
      <c r="DS34" s="82" t="str">
        <f>IF('Социально-коммуникативное разви'!F36="","",IF('Социально-коммуникативное разви'!F36=2,"сформирован",IF('Социально-коммуникативное разви'!F36=0,"не сформирован", "в стадии формирования")))</f>
        <v/>
      </c>
      <c r="DT34" s="82" t="str">
        <f>IF('Социально-коммуникативное разви'!G36="","",IF('Социально-коммуникативное разви'!G36=2,"сформирован",IF('Социально-коммуникативное разви'!G36=0,"не сформирован", "в стадии формирования")))</f>
        <v/>
      </c>
      <c r="DU34" s="82" t="str">
        <f>IF('Социально-коммуникативное разви'!Q36="","",IF('Социально-коммуникативное разви'!Q36=2,"сформирован",IF('Социально-коммуникативное разви'!Q36=0,"не сформирован", "в стадии формирования")))</f>
        <v/>
      </c>
      <c r="DV34" s="82" t="str">
        <f>IF('Социально-коммуникативное разви'!R36="","",IF('Социально-коммуникативное разви'!R36=2,"сформирован",IF('Социально-коммуникативное разви'!R36=0,"не сформирован", "в стадии формирования")))</f>
        <v/>
      </c>
      <c r="DW34" s="82" t="str">
        <f>IF('Социально-коммуникативное разви'!S36="","",IF('Социально-коммуникативное разви'!S36=2,"сформирован",IF('Социально-коммуникативное разви'!S36=0,"не сформирован", "в стадии формирования")))</f>
        <v/>
      </c>
      <c r="DX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4" s="82" t="str">
        <f>IF('Социально-коммуникативное разви'!T36="","",IF('Социально-коммуникативное разви'!T36=2,"сформирован",IF('Социально-коммуникативное разви'!T36=0,"не сформирован", "в стадии формирования")))</f>
        <v/>
      </c>
      <c r="EB34" s="82" t="str">
        <f>IF('Социально-коммуникативное разви'!Y36="","",IF('Социально-коммуникативное разви'!Y36=2,"сформирован",IF('Социально-коммуникативное разви'!Y36=0,"не сформирован", "в стадии формирования")))</f>
        <v/>
      </c>
      <c r="EC34" s="82" t="str">
        <f>IF('Социально-коммуникативное разви'!Z36="","",IF('Социально-коммуникативное разви'!Z36=2,"сформирован",IF('Социально-коммуникативное разви'!Z36=0,"не сформирован", "в стадии формирования")))</f>
        <v/>
      </c>
      <c r="ED34" s="82" t="str">
        <f>IF('Социально-коммуникативное разви'!AU36="","",IF('Социально-коммуникативное разви'!AU36=2,"сформирован",IF('Социально-коммуникативное разви'!AU36=0,"не сформирован", "в стадии формирования")))</f>
        <v/>
      </c>
      <c r="EE34"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4" s="82" t="str">
        <f>IF('Социально-коммуникативное разви'!AZ36="","",IF('Социально-коммуникативное разви'!AZ36=2,"сформирован",IF('Социально-коммуникативное разви'!AZ36=0,"не сформирован", "в стадии формирования")))</f>
        <v/>
      </c>
      <c r="EG34" s="82" t="str">
        <f>IF('Социально-коммуникативное разви'!BA36="","",IF('Социально-коммуникативное разви'!BA36=2,"сформирован",IF('Социально-коммуникативное разви'!BA36=0,"не сформирован", "в стадии формирования")))</f>
        <v/>
      </c>
      <c r="EH34" s="82" t="str">
        <f>IF('Социально-коммуникативное разви'!BB36="","",IF('Социально-коммуникативное разви'!BB36=2,"сформирован",IF('Социально-коммуникативное разви'!BB36=0,"не сформирован", "в стадии формирования")))</f>
        <v/>
      </c>
      <c r="EI34" s="82" t="str">
        <f>IF('Познавательное развитие'!G36="","",IF('Познавательное развитие'!G36=2,"сформирован",IF('Познавательное развитие'!G36=0,"не сформирован", "в стадии формирования")))</f>
        <v/>
      </c>
      <c r="EJ34" s="82" t="e">
        <f>IF('Познавательное развитие'!#REF!="","",IF('Познавательное развитие'!#REF!=2,"сформирован",IF('Познавательное развитие'!#REF!=0,"не сформирован", "в стадии формирования")))</f>
        <v>#REF!</v>
      </c>
      <c r="EK34" s="82" t="str">
        <f>IF('Познавательное развитие'!H36="","",IF('Познавательное развитие'!H36=2,"сформирован",IF('Познавательное развитие'!H36=0,"не сформирован", "в стадии формирования")))</f>
        <v/>
      </c>
      <c r="EL34" s="82" t="e">
        <f>IF('Познавательное развитие'!#REF!="","",IF('Познавательное развитие'!#REF!=2,"сформирован",IF('Познавательное развитие'!#REF!=0,"не сформирован", "в стадии формирования")))</f>
        <v>#REF!</v>
      </c>
      <c r="EM34" s="82" t="str">
        <f>IF('Познавательное развитие'!T36="","",IF('Познавательное развитие'!T36=2,"сформирован",IF('Познавательное развитие'!T36=0,"не сформирован", "в стадии формирования")))</f>
        <v/>
      </c>
      <c r="EN34" s="82" t="e">
        <f>IF('Познавательное развитие'!#REF!="","",IF('Познавательное развитие'!#REF!=2,"сформирован",IF('Познавательное развитие'!#REF!=0,"не сформирован", "в стадии формирования")))</f>
        <v>#REF!</v>
      </c>
      <c r="EO34" s="82" t="str">
        <f>IF('Познавательное развитие'!U36="","",IF('Познавательное развитие'!U36=2,"сформирован",IF('Познавательное развитие'!U36=0,"не сформирован", "в стадии формирования")))</f>
        <v/>
      </c>
      <c r="EP34" s="82" t="str">
        <f>IF('Познавательное развитие'!W36="","",IF('Познавательное развитие'!W36=2,"сформирован",IF('Познавательное развитие'!W36=0,"не сформирован", "в стадии формирования")))</f>
        <v/>
      </c>
      <c r="EQ34" s="82" t="str">
        <f>IF('Познавательное развитие'!X36="","",IF('Познавательное развитие'!X36=2,"сформирован",IF('Познавательное развитие'!X36=0,"не сформирован", "в стадии формирования")))</f>
        <v/>
      </c>
      <c r="ER34" s="82" t="str">
        <f>IF('Познавательное развитие'!AB36="","",IF('Познавательное развитие'!AB36=2,"сформирован",IF('Познавательное развитие'!AB36=0,"не сформирован", "в стадии формирования")))</f>
        <v/>
      </c>
      <c r="ES34" s="82" t="str">
        <f>IF('Познавательное развитие'!AC36="","",IF('Познавательное развитие'!AC36=2,"сформирован",IF('Познавательное развитие'!AC36=0,"не сформирован", "в стадии формирования")))</f>
        <v/>
      </c>
      <c r="ET34" s="82" t="str">
        <f>IF('Познавательное развитие'!AD36="","",IF('Познавательное развитие'!AD36=2,"сформирован",IF('Познавательное развитие'!AD36=0,"не сформирован", "в стадии формирования")))</f>
        <v/>
      </c>
      <c r="EU34" s="82" t="str">
        <f>IF('Познавательное развитие'!AE36="","",IF('Познавательное развитие'!AE36=2,"сформирован",IF('Познавательное развитие'!AE36=0,"не сформирован", "в стадии формирования")))</f>
        <v/>
      </c>
      <c r="EV34" s="82" t="str">
        <f>IF('Познавательное развитие'!AF36="","",IF('Познавательное развитие'!AF36=2,"сформирован",IF('Познавательное развитие'!AF36=0,"не сформирован", "в стадии формирования")))</f>
        <v/>
      </c>
      <c r="EW34" s="82" t="e">
        <f>IF('Познавательное развитие'!#REF!="","",IF('Познавательное развитие'!#REF!=2,"сформирован",IF('Познавательное развитие'!#REF!=0,"не сформирован", "в стадии формирования")))</f>
        <v>#REF!</v>
      </c>
      <c r="EX34" s="82" t="str">
        <f>IF('Познавательное развитие'!AG36="","",IF('Познавательное развитие'!AG36=2,"сформирован",IF('Познавательное развитие'!AG36=0,"не сформирован", "в стадии формирования")))</f>
        <v/>
      </c>
      <c r="EY34" s="82" t="str">
        <f>IF('Познавательное развитие'!AH36="","",IF('Познавательное развитие'!AH36=2,"сформирован",IF('Познавательное развитие'!AH36=0,"не сформирован", "в стадии формирования")))</f>
        <v/>
      </c>
      <c r="EZ34" s="82" t="e">
        <f>IF('Познавательное развитие'!#REF!="","",IF('Познавательное развитие'!#REF!=2,"сформирован",IF('Познавательное развитие'!#REF!=0,"не сформирован", "в стадии формирования")))</f>
        <v>#REF!</v>
      </c>
      <c r="FA34" s="82" t="str">
        <f>IF('Познавательное развитие'!AI36="","",IF('Познавательное развитие'!AI36=2,"сформирован",IF('Познавательное развитие'!AI36=0,"не сформирован", "в стадии формирования")))</f>
        <v/>
      </c>
      <c r="FB34" s="82" t="str">
        <f>IF('Познавательное развитие'!AJ36="","",IF('Познавательное развитие'!AJ36=2,"сформирован",IF('Познавательное развитие'!AJ36=0,"не сформирован", "в стадии формирования")))</f>
        <v/>
      </c>
      <c r="FC34" s="82" t="str">
        <f>IF('Познавательное развитие'!AK36="","",IF('Познавательное развитие'!AK36=2,"сформирован",IF('Познавательное развитие'!AK36=0,"не сформирован", "в стадии формирования")))</f>
        <v/>
      </c>
      <c r="FD34" s="82" t="str">
        <f>IF('Познавательное развитие'!AL36="","",IF('Познавательное развитие'!AL36=2,"сформирован",IF('Познавательное развитие'!AL36=0,"не сформирован", "в стадии формирования")))</f>
        <v/>
      </c>
      <c r="FE34" s="82" t="str">
        <f>IF('Речевое развитие'!Q35="","",IF('Речевое развитие'!Q35=2,"сформирован",IF('Речевое развитие'!Q35=0,"не сформирован", "в стадии формирования")))</f>
        <v/>
      </c>
      <c r="FF34" s="82" t="str">
        <f>IF('Речевое развитие'!R35="","",IF('Речевое развитие'!R35=2,"сформирован",IF('Речевое развитие'!R35=0,"не сформирован", "в стадии формирования")))</f>
        <v/>
      </c>
      <c r="FG34" s="82" t="str">
        <f>IF('Речевое развитие'!S35="","",IF('Речевое развитие'!S35=2,"сформирован",IF('Речевое развитие'!S35=0,"не сформирован", "в стадии формирования")))</f>
        <v/>
      </c>
      <c r="FH34" s="82" t="str">
        <f>IF('Речевое развитие'!T35="","",IF('Речевое развитие'!T35=2,"сформирован",IF('Речевое развитие'!T35=0,"не сформирован", "в стадии формирования")))</f>
        <v/>
      </c>
      <c r="FI34" s="82" t="str">
        <f>IF('Речевое развитие'!U35="","",IF('Речевое развитие'!U35=2,"сформирован",IF('Речевое развитие'!U35=0,"не сформирован", "в стадии формирования")))</f>
        <v/>
      </c>
      <c r="FJ34" s="82" t="e">
        <f>IF('Речевое развитие'!#REF!="","",IF('Речевое развитие'!#REF!=2,"сформирован",IF('Речевое развитие'!#REF!=0,"не сформирован", "в стадии формирования")))</f>
        <v>#REF!</v>
      </c>
      <c r="FK34" s="82" t="str">
        <f>IF('Художественно-эстетическое разв'!S36="","",IF('Художественно-эстетическое разв'!S36=2,"сформирован",IF('Художественно-эстетическое разв'!S36=0,"не сформирован", "в стадии формирования")))</f>
        <v/>
      </c>
      <c r="FL34" s="82" t="str">
        <f>IF('Художественно-эстетическое разв'!T36="","",IF('Художественно-эстетическое разв'!T36=2,"сформирован",IF('Художественно-эстетическое разв'!T36=0,"не сформирован", "в стадии формирования")))</f>
        <v/>
      </c>
      <c r="FM34"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4" s="82" t="str">
        <f>IF('Физическое развитие'!T35="","",IF('Физическое развитие'!T35=2,"сформирован",IF('Физическое развитие'!T35=0,"не сформирован", "в стадии формирования")))</f>
        <v/>
      </c>
      <c r="FO34" s="82" t="str">
        <f>IF('Физическое развитие'!U35="","",IF('Физическое развитие'!U35=2,"сформирован",IF('Физическое развитие'!U35=0,"не сформирован", "в стадии формирования")))</f>
        <v/>
      </c>
      <c r="FP34" s="82" t="str">
        <f>IF('Физическое развитие'!V35="","",IF('Физическое развитие'!V35=2,"сформирован",IF('Физическое развитие'!V35=0,"не сформирован", "в стадии формирования")))</f>
        <v/>
      </c>
      <c r="FQ34" s="82" t="e">
        <f>IF('Физическое развитие'!#REF!="","",IF('Физическое развитие'!#REF!=2,"сформирован",IF('Физическое развитие'!#REF!=0,"не сформирован", "в стадии формирования")))</f>
        <v>#REF!</v>
      </c>
      <c r="FR34" s="214" t="str">
        <f>IF('Социально-коммуникативное разви'!D36="","",IF('Социально-коммуникативное разви'!E36="","",IF('Социально-коммуникативное разви'!F36="","",IF('Социально-коммуникативное разви'!G36="","",IF('Социально-коммуникативное разви'!Q36="","",IF('Социально-коммуникативное разви'!R36="","",IF('Социально-коммуникативное разви'!S36="","",IF('Социально-коммуникативное разви'!#REF!="","",IF('Социально-коммуникативное разви'!#REF!="","",IF('Социально-коммуникативное разви'!#REF!="","",IF('Социально-коммуникативное разви'!T36="","",IF('Социально-коммуникативное разви'!Y36="","",IF('Социально-коммуникативное разви'!Z36="","",IF('Социально-коммуникативное разви'!AU36="","",IF('Социально-коммуникативное разви'!#REF!="","",IF('Социально-коммуникативное разви'!AZ36="","",IF('Социально-коммуникативное разви'!BA36="","",IF('Социально-коммуникативное разви'!BB36="","",IF('Познавательное развитие'!G36="","",IF('Познавательное развитие'!#REF!="","",IF('Познавательное развитие'!H36="","",IF('Познавательное развитие'!#REF!="","",IF('Познавательное развитие'!T36="","",IF('Познавательное развитие'!#REF!="","",IF('Познавательное развитие'!U36="","",IF('Познавательное развитие'!W36="","",IF('Познавательное развитие'!X36="","",IF('Познавательное развитие'!AB36="","",IF('Познавательное развитие'!AC36="","",IF('Познавательное развитие'!AD36="","",IF('Познавательное развитие'!AE36="","",IF('Познавательное развитие'!AF36="","",IF('Познавательное развитие'!#REF!="","",IF('Познавательное развитие'!AG36="","",IF('Познавательное развитие'!AH36="","",IF('Познавательное развитие'!#REF!="","",IF('Познавательное развитие'!AI36="","",IF('Познавательное развитие'!AJ36="","",IF('Познавательное развитие'!AK36="","",IF('Познавательное развитие'!AL36="","",IF('Речевое развитие'!Q35="","",IF('Речевое развитие'!R35="","",IF('Речевое развитие'!S35="","",IF('Речевое развитие'!T35="","",IF('Речевое развитие'!U35="","",IF('Речевое развитие'!#REF!="","",IF('Художественно-эстетическое разв'!S36="","",IF('Художественно-эстетическое разв'!T36="","",IF('Художественно-эстетическое разв'!#REF!="","",IF('Физическое развитие'!T35="","",IF('Физическое развитие'!U35="","",IF('Физическое развитие'!V35="","",IF('Физическое развитие'!#REF!="","",('Социально-коммуникативное разви'!D36+'Социально-коммуникативное разви'!E36+'Социально-коммуникативное разви'!F36+'Социально-коммуникативное разви'!G36+'Социально-коммуникативное разви'!Q36+'Социально-коммуникативное разви'!R36+'Социально-коммуникативное разви'!S36+'Социально-коммуникативное разви'!#REF!+'Социально-коммуникативное разви'!#REF!+'Социально-коммуникативное разви'!#REF!+'Социально-коммуникативное разви'!T36+'Социально-коммуникативное разви'!Y36+'Социально-коммуникативное разви'!Z36+'Социально-коммуникативное разви'!AU36+'Социально-коммуникативное разви'!#REF!+'Социально-коммуникативное разви'!AZ36+'Социально-коммуникативное разви'!BA36+'Социально-коммуникативное разви'!BB36+'Познавательное развитие'!G36+'Познавательное развитие'!#REF!+'Познавательное развитие'!H36+'Познавательное развитие'!#REF!+'Познавательное развитие'!T36+'Познавательное развитие'!#REF!+'Познавательное развитие'!U36+'Познавательное развитие'!W36+'Познавательное развитие'!X36+'Познавательное развитие'!AB36+'Познавательное развитие'!AC36+'Познавательное развитие'!AD36+'Познавательное развитие'!AE36+'Познавательное развитие'!AF36+'Познавательное развитие'!#REF!+'Познавательное развитие'!AG36+'Познавательное развитие'!AH36+'Познавательное развитие'!#REF!+'Познавательное развитие'!AI36+'Познавательное развитие'!AJ36+'Познавательное развитие'!AK36+'Познавательное развитие'!AL36+'Речевое развитие'!Q35+'Речевое развитие'!R35+'Речевое развитие'!S35+'Речевое развитие'!T35+'Речевое развитие'!U35+'Речевое развитие'!#REF!+'Художественно-эстетическое разв'!S36+'Художественно-эстетическое разв'!T36+'Художественно-эстетическое разв'!#REF!+'Физическое развитие'!T35+'Физическое развитие'!U35+'Физическое развитие'!V35+'Физическое развитие'!#REF!)/53)))))))))))))))))))))))))))))))))))))))))))))))))))))</f>
        <v/>
      </c>
      <c r="FS34" s="82" t="str">
        <f>'Целевые ориентиры'!EC35</f>
        <v/>
      </c>
    </row>
    <row r="35" spans="1:175" x14ac:dyDescent="0.25">
      <c r="A35" s="82">
        <f>список!A34</f>
        <v>33</v>
      </c>
      <c r="B35" s="82" t="str">
        <f>IF(список!B34="","",список!B34)</f>
        <v/>
      </c>
      <c r="C35" s="82">
        <f>список!C34</f>
        <v>0</v>
      </c>
      <c r="D35" s="82" t="str">
        <f>IF('Социально-коммуникативное разви'!AA37="","",IF('Социально-коммуникативное разви'!AA37=2,"сформирован",IF('Социально-коммуникативное разви'!AA37=0,"не сформирован", "в стадии формирования")))</f>
        <v/>
      </c>
      <c r="E35" s="82" t="str">
        <f>IF('Социально-коммуникативное разви'!AF37="","",IF('Социально-коммуникативное разви'!AF37=2,"сформирован",IF('Социально-коммуникативное разви'!AF37=0,"не сформирован", "в стадии формирования")))</f>
        <v/>
      </c>
      <c r="F35" s="82" t="str">
        <f>IF('Социально-коммуникативное разви'!AG37="","",IF('Социально-коммуникативное разви'!AG37=2,"сформирован",IF('Социально-коммуникативное разви'!AG37=0,"не сформирован", "в стадии формирования")))</f>
        <v/>
      </c>
      <c r="G35" s="82" t="str">
        <f>IF('Социально-коммуникативное разви'!AH37="","",IF('Социально-коммуникативное разви'!AH37=2,"сформирован",IF('Социально-коммуникативное разви'!AH37=0,"не сформирован", "в стадии формирования")))</f>
        <v/>
      </c>
      <c r="H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I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5" s="82" t="str">
        <f>IF('Социально-коммуникативное разви'!AJ37="","",IF('Социально-коммуникативное разви'!AJ37=2,"сформирован",IF('Социально-коммуникативное разви'!AJ37=0,"не сформирован", "в стадии формирования")))</f>
        <v/>
      </c>
      <c r="K35" s="82" t="str">
        <f>IF('Социально-коммуникативное разви'!AK37="","",IF('Социально-коммуникативное разви'!AK37=2,"сформирован",IF('Социально-коммуникативное разви'!AK37=0,"не сформирован", "в стадии формирования")))</f>
        <v/>
      </c>
      <c r="L35" s="82" t="e">
        <f>IF('Познавательное развитие'!#REF!="","",IF('Познавательное развитие'!#REF!=2,"сформирован",IF('Познавательное развитие'!#REF!=0,"не сформирован", "в стадии формирования")))</f>
        <v>#REF!</v>
      </c>
      <c r="M35" s="82" t="str">
        <f>IF('Познавательное развитие'!D37="","",IF('Познавательное развитие'!D37=2,"сформирован",IF('Познавательное развитие'!D37=0,"не сформирован", "в стадии формирования")))</f>
        <v/>
      </c>
      <c r="N35" s="82" t="e">
        <f>IF('Познавательное развитие'!#REF!="","",IF('Познавательное развитие'!#REF!=2,"сформирован",IF('Познавательное развитие'!#REF!=0,"не сформирован", "в стадии формирования")))</f>
        <v>#REF!</v>
      </c>
      <c r="O35" s="82" t="str">
        <f>IF('Познавательное развитие'!I37="","",IF('Познавательное развитие'!I37=2,"сформирован",IF('Познавательное развитие'!I37=0,"не сформирован", "в стадии формирования")))</f>
        <v/>
      </c>
      <c r="P35" s="82" t="str">
        <f>IF('Познавательное развитие'!M37="","",IF('Познавательное развитие'!M37=2,"сформирован",IF('Познавательное развитие'!M37=0,"не сформирован", "в стадии формирования")))</f>
        <v/>
      </c>
      <c r="Q35" s="82" t="str">
        <f>IF('Познавательное развитие'!N37="","",IF('Познавательное развитие'!N37=2,"сформирован",IF('Познавательное развитие'!N37=0,"не сформирован", "в стадии формирования")))</f>
        <v/>
      </c>
      <c r="R35" s="82" t="str">
        <f>IF('Познавательное развитие'!O37="","",IF('Познавательное развитие'!O37=2,"сформирован",IF('Познавательное развитие'!O37=0,"не сформирован", "в стадии формирования")))</f>
        <v/>
      </c>
      <c r="S35" s="82" t="str">
        <f>IF('Познавательное развитие'!P37="","",IF('Познавательное развитие'!P37=2,"сформирован",IF('Познавательное развитие'!P37=0,"не сформирован", "в стадии формирования")))</f>
        <v/>
      </c>
      <c r="T35" s="82" t="str">
        <f>IF('Познавательное развитие'!Q37="","",IF('Познавательное развитие'!Q37=2,"сформирован",IF('Познавательное развитие'!Q37=0,"не сформирован", "в стадии формирования")))</f>
        <v/>
      </c>
      <c r="U35" s="82" t="str">
        <f>IF('Познавательное развитие'!Y37="","",IF('Познавательное развитие'!Y37=2,"сформирован",IF('Познавательное развитие'!Y37=0,"не сформирован", "в стадии формирования")))</f>
        <v/>
      </c>
      <c r="V35" s="82" t="str">
        <f>IF('Художественно-эстетическое разв'!D37="","",IF('Художественно-эстетическое разв'!D37=2,"сформирован",IF('Художественно-эстетическое разв'!D37=0,"не сформирован", "в стадии формирования")))</f>
        <v/>
      </c>
      <c r="W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X35" s="82" t="str">
        <f>IF('Художественно-эстетическое разв'!G37="","",IF('Художественно-эстетическое разв'!G37=2,"сформирован",IF('Художественно-эстетическое разв'!G37=0,"не сформирован", "в стадии формирования")))</f>
        <v/>
      </c>
      <c r="Y35" s="82" t="str">
        <f>IF('Художественно-эстетическое разв'!H37="","",IF('Художественно-эстетическое разв'!H37=2,"сформирован",IF('Художественно-эстетическое разв'!H37=0,"не сформирован", "в стадии формирования")))</f>
        <v/>
      </c>
      <c r="Z35" s="82" t="str">
        <f>IF('Художественно-эстетическое разв'!I37="","",IF('Художественно-эстетическое разв'!I37=2,"сформирован",IF('Художественно-эстетическое разв'!I37=0,"не сформирован", "в стадии формирования")))</f>
        <v/>
      </c>
      <c r="AA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B35" s="82" t="str">
        <f>IF('Художественно-эстетическое разв'!L37="","",IF('Художественно-эстетическое разв'!L37=2,"сформирован",IF('Художественно-эстетическое разв'!L37=0,"не сформирован", "в стадии формирования")))</f>
        <v/>
      </c>
      <c r="AC35" s="82" t="str">
        <f>IF('Художественно-эстетическое разв'!M37="","",IF('Художественно-эстетическое разв'!M37=2,"сформирован",IF('Художественно-эстетическое разв'!M37=0,"не сформирован", "в стадии формирования")))</f>
        <v/>
      </c>
      <c r="AD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E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F35" s="82" t="str">
        <f>IF('Художественно-эстетическое разв'!U37="","",IF('Художественно-эстетическое разв'!U37=2,"сформирован",IF('Художественно-эстетическое разв'!U37=0,"не сформирован", "в стадии формирования")))</f>
        <v/>
      </c>
      <c r="AG35" s="82" t="str">
        <f>IF('Физическое развитие'!W36="","",IF('Физическое развитие'!W36=2,"сформирован",IF('Физическое развитие'!W36=0,"не сформирован", "в стадии формирования")))</f>
        <v/>
      </c>
      <c r="AH35" s="214" t="str">
        <f>IF('Социально-коммуникативное разви'!AA37="","",IF('Социально-коммуникативное разви'!AF37="","",IF('Социально-коммуникативное разви'!AG37="","",IF('Социально-коммуникативное разви'!AH37="","",IF('Социально-коммуникативное разви'!#REF!="","",IF('Социально-коммуникативное разви'!#REF!="","",IF('Социально-коммуникативное разви'!AJ37="","",IF('Социально-коммуникативное разви'!AK37="","",IF('Познавательное развитие'!#REF!="","",IF('Познавательное развитие'!D37="","",IF('Познавательное развитие'!#REF!="","",IF('Познавательное развитие'!I37="","",IF('Познавательное развитие'!M37="","",IF('Познавательное развитие'!N37="","",IF('Познавательное развитие'!O37="","",IF('Познавательное развитие'!P37="","",IF('Познавательное развитие'!Q37="","",IF('Познавательное развитие'!Y37="","",IF('Художественно-эстетическое разв'!D37="","",IF('Художественно-эстетическое разв'!#REF!="","",IF('Художественно-эстетическое разв'!G37="","",IF('Художественно-эстетическое разв'!H37="","",IF('Художественно-эстетическое разв'!I37="","",IF('Художественно-эстетическое разв'!#REF!="","",IF('Художественно-эстетическое разв'!L37="","",IF('Художественно-эстетическое разв'!M37="","",IF('Художественно-эстетическое разв'!#REF!="","",IF('Художественно-эстетическое разв'!#REF!="","",IF('Художественно-эстетическое разв'!U37="","",IF('Физическое развитие'!#REF!="","",('Социально-коммуникативное разви'!AA37+'Социально-коммуникативное разви'!AF37+'Социально-коммуникативное разви'!AG37+'Социально-коммуникативное разви'!AH37+'Социально-коммуникативное разви'!#REF!+'Социально-коммуникативное разви'!#REF!+'Социально-коммуникативное разви'!AJ37+'Социально-коммуникативное разви'!AK37+'Познавательное развитие'!#REF!+'Познавательное развитие'!D37+'Познавательное развитие'!#REF!+'Познавательное развитие'!I37+'Познавательное развитие'!M37+'Познавательное развитие'!N37+'Познавательное развитие'!O37+'Познавательное развитие'!P37+'Познавательное развитие'!Q37+'Познавательное развитие'!Y37+'Художественно-эстетическое разв'!D37+'Художественно-эстетическое разв'!#REF!+'Художественно-эстетическое разв'!G37+'Художественно-эстетическое разв'!H37+'Художественно-эстетическое разв'!I37+'Художественно-эстетическое разв'!#REF!+'Художественно-эстетическое разв'!L37+'Художественно-эстетическое разв'!M37+'Художественно-эстетическое разв'!#REF!+'Художественно-эстетическое разв'!#REF!+'Художественно-эстетическое разв'!U37+'Физическое развитие'!#REF!)/30))))))))))))))))))))))))))))))</f>
        <v/>
      </c>
      <c r="AI35" s="82" t="str">
        <f>'Целевые ориентиры'!AA36</f>
        <v/>
      </c>
      <c r="AJ35" s="82" t="str">
        <f>IF('Социально-коммуникативное разви'!G37="","",IF('Социально-коммуникативное разви'!G37=2,"сформирован",IF('Социально-коммуникативное разви'!G37=0,"не сформирован", "в стадии формирования")))</f>
        <v/>
      </c>
      <c r="AK35" s="82" t="str">
        <f>IF('Социально-коммуникативное разви'!H37="","",IF('Социально-коммуникативное разви'!H37=2,"сформирован",IF('Социально-коммуникативное разви'!H37=0,"не сформирован", "в стадии формирования")))</f>
        <v/>
      </c>
      <c r="AL35" s="82" t="str">
        <f>IF('Социально-коммуникативное разви'!I37="","",IF('Социально-коммуникативное разви'!I37=2,"сформирован",IF('Социально-коммуникативное разви'!I37=0,"не сформирован", "в стадии формирования")))</f>
        <v/>
      </c>
      <c r="AM35" s="82" t="str">
        <f>IF('Социально-коммуникативное разви'!J37="","",IF('Социально-коммуникативное разви'!J37=2,"сформирован",IF('Социально-коммуникативное разви'!J37=0,"не сформирован", "в стадии формирования")))</f>
        <v/>
      </c>
      <c r="AN35" s="82" t="str">
        <f>IF('Социально-коммуникативное разви'!K37="","",IF('Социально-коммуникативное разви'!K37=2,"сформирован",IF('Социально-коммуникативное разви'!K37=0,"не сформирован", "в стадии формирования")))</f>
        <v/>
      </c>
      <c r="AO35" s="82" t="str">
        <f>IF('Социально-коммуникативное разви'!L37="","",IF('Социально-коммуникативное разви'!L37=2,"сформирован",IF('Социально-коммуникативное разви'!L37=0,"не сформирован", "в стадии формирования")))</f>
        <v/>
      </c>
      <c r="AP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Q35" s="82" t="str">
        <f>IF('Социально-коммуникативное разви'!X37="","",IF('Социально-коммуникативное разви'!X37=2,"сформирован",IF('Социально-коммуникативное разви'!X37=0,"не сформирован", "в стадии формирования")))</f>
        <v/>
      </c>
      <c r="AR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S35" s="82" t="e">
        <f>IF('Познавательное развитие'!#REF!="","",IF('Познавательное развитие'!#REF!=2,"сформирован",IF('Познавательное развитие'!#REF!=0,"не сформирован", "в стадии формирования")))</f>
        <v>#REF!</v>
      </c>
      <c r="AT35" s="82" t="str">
        <f>IF('Познавательное развитие'!V37="","",IF('Познавательное развитие'!V37=2,"сформирован",IF('Познавательное развитие'!V37=0,"не сформирован", "в стадии формирования")))</f>
        <v/>
      </c>
      <c r="AU35" s="82" t="str">
        <f>IF('Художественно-эстетическое разв'!Z37="","",IF('Художественно-эстетическое разв'!Z37=2,"сформирован",IF('Художественно-эстетическое разв'!Z37=0,"не сформирован", "в стадии формирования")))</f>
        <v/>
      </c>
      <c r="AV35" s="82" t="str">
        <f>IF('Художественно-эстетическое разв'!AE37="","",IF('Художественно-эстетическое разв'!AE37=2,"сформирован",IF('Художественно-эстетическое разв'!AE37=0,"не сформирован", "в стадии формирования")))</f>
        <v/>
      </c>
      <c r="AW35" s="82" t="e">
        <f>IF('Физическое развитие'!#REF!="","",IF('Физическое развитие'!#REF!=2,"сформирован",IF('Физическое развитие'!#REF!=0,"не сформирован", "в стадии формирования")))</f>
        <v>#REF!</v>
      </c>
      <c r="AX35" s="82" t="e">
        <f>IF('Физическое развитие'!#REF!="","",IF('Физическое развитие'!#REF!=2,"сформирован",IF('Физическое развитие'!#REF!=0,"не сформирован", "в стадии формирования")))</f>
        <v>#REF!</v>
      </c>
      <c r="AY35" s="214" t="str">
        <f>IF('Социально-коммуникативное разви'!G37="","",IF('Социально-коммуникативное разви'!H37="","",IF('Социально-коммуникативное разви'!I37="","",IF('Социально-коммуникативное разви'!J37="","",IF('Социально-коммуникативное разви'!K37="","",IF('Социально-коммуникативное разви'!L37="","",IF('Социально-коммуникативное разви'!#REF!="","",IF('Социально-коммуникативное разви'!X37="","",IF('Социально-коммуникативное разви'!#REF!="","",IF('Познавательное развитие'!#REF!="","",IF('Познавательное развитие'!V37="","",IF('Художественно-эстетическое разв'!Z37="","",IF('Художественно-эстетическое разв'!AE37="","",IF('Физическое развитие'!#REF!="","",IF('Физическое развитие'!#REF!="","",('Социально-коммуникативное разви'!G37+'Социально-коммуникативное разви'!H37+'Социально-коммуникативное разви'!I37+'Социально-коммуникативное разви'!J37+'Социально-коммуникативное разви'!K37+'Социально-коммуникативное разви'!L37+'Социально-коммуникативное разви'!#REF!+'Социально-коммуникативное разви'!X37+'Социально-коммуникативное разви'!#REF!+'Познавательное развитие'!#REF!+'Познавательное развитие'!V37+'Художественно-эстетическое разв'!Z37+'Художественно-эстетическое разв'!AE37+'Физическое развитие'!#REF!+'Физическое развитие'!#REF!)/15)))))))))))))))</f>
        <v/>
      </c>
      <c r="AZ35" s="82" t="str">
        <f>'Целевые ориентиры'!AM36</f>
        <v/>
      </c>
      <c r="BA35" s="82" t="str">
        <f>IF('Социально-коммуникативное разви'!U37="","",IF('Социально-коммуникативное разви'!U37=2,"сформирован",IF('Социально-коммуникативное разви'!U37=0,"не сформирован", "в стадии формирования")))</f>
        <v/>
      </c>
      <c r="BB35" s="82" t="str">
        <f>IF('Социально-коммуникативное разви'!V37="","",IF('Социально-коммуникативное разви'!V37=2,"сформирован",IF('Социально-коммуникативное разви'!V37=0,"не сформирован", "в стадии формирования")))</f>
        <v/>
      </c>
      <c r="BC35" s="82" t="str">
        <f>IF('Социально-коммуникативное разви'!W37="","",IF('Социально-коммуникативное разви'!W37=2,"сформирован",IF('Социально-коммуникативное разви'!W37=0,"не сформирован", "в стадии формирования")))</f>
        <v/>
      </c>
      <c r="BD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E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F35" s="82" t="str">
        <f>IF('Художественно-эстетическое разв'!AC37="","",IF('Художественно-эстетическое разв'!AC37=2,"сформирован",IF('Художественно-эстетическое разв'!AC37=0,"не сформирован", "в стадии формирования")))</f>
        <v/>
      </c>
      <c r="BG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BH35" s="82" t="str">
        <f>IF('Художественно-эстетическое разв'!AD37="","",IF('Художественно-эстетическое разв'!AD37=2,"сформирован",IF('Художественно-эстетическое разв'!AD37=0,"не сформирован", "в стадии формирования")))</f>
        <v/>
      </c>
      <c r="BI35" s="214" t="str">
        <f>IF('Социально-коммуникативное разви'!U37="","",IF('Социально-коммуникативное разви'!V37="","",IF('Социально-коммуникативное разви'!W37="","",IF('Художественно-эстетическое разв'!#REF!="","",IF('Художественно-эстетическое разв'!#REF!="","",IF('Художественно-эстетическое разв'!AC37="","",IF('Художественно-эстетическое разв'!#REF!="","",IF('Художественно-эстетическое разв'!AD37="","",('Социально-коммуникативное разви'!U37+'Социально-коммуникативное разви'!V37+'Социально-коммуникативное разви'!W37+'Художественно-эстетическое разв'!#REF!+'Художественно-эстетическое разв'!#REF!+'Художественно-эстетическое разв'!AC37+'Художественно-эстетическое разв'!#REF!+'Художественно-эстетическое разв'!AD37)/8))))))))</f>
        <v/>
      </c>
      <c r="BJ35" s="82" t="str">
        <f>'Целевые ориентиры'!AT36</f>
        <v/>
      </c>
      <c r="BK35" s="82" t="str">
        <f>IF('Речевое развитие'!D36="","",IF('Речевое развитие'!D36=2,"сформирован",IF('Речевое развитие'!D36=0,"не сформирован", "в стадии формирования")))</f>
        <v/>
      </c>
      <c r="BL35" s="82" t="e">
        <f>IF('Речевое развитие'!#REF!="","",IF('Речевое развитие'!#REF!=2,"сформирован",IF('Речевое развитие'!#REF!=0,"не сформирован", "в стадии формирования")))</f>
        <v>#REF!</v>
      </c>
      <c r="BM35" s="82" t="str">
        <f>IF('Речевое развитие'!E36="","",IF('Речевое развитие'!E36=2,"сформирован",IF('Речевое развитие'!E36=0,"не сформирован", "в стадии формирования")))</f>
        <v/>
      </c>
      <c r="BN35" s="82" t="str">
        <f>IF('Речевое развитие'!F36="","",IF('Речевое развитие'!F36=2,"сформирован",IF('Речевое развитие'!F36=0,"не сформирован", "в стадии формирования")))</f>
        <v/>
      </c>
      <c r="BO35" s="82" t="str">
        <f>IF('Речевое развитие'!G36="","",IF('Речевое развитие'!G36=2,"сформирован",IF('Речевое развитие'!G36=0,"не сформирован", "в стадии формирования")))</f>
        <v/>
      </c>
      <c r="BP35" s="82" t="str">
        <f>IF('Речевое развитие'!H36="","",IF('Речевое развитие'!H36=2,"сформирован",IF('Речевое развитие'!H36=0,"не сформирован", "в стадии формирования")))</f>
        <v/>
      </c>
      <c r="BQ35" s="82" t="e">
        <f>IF('Речевое развитие'!#REF!="","",IF('Речевое развитие'!#REF!=2,"сформирован",IF('Речевое развитие'!#REF!=0,"не сформирован", "в стадии формирования")))</f>
        <v>#REF!</v>
      </c>
      <c r="BR35" s="82" t="str">
        <f>IF('Речевое развитие'!I36="","",IF('Речевое развитие'!I36=2,"сформирован",IF('Речевое развитие'!I36=0,"не сформирован", "в стадии формирования")))</f>
        <v/>
      </c>
      <c r="BS35" s="82" t="str">
        <f>IF('Речевое развитие'!J36="","",IF('Речевое развитие'!J36=2,"сформирован",IF('Речевое развитие'!J36=0,"не сформирован", "в стадии формирования")))</f>
        <v/>
      </c>
      <c r="BT35" s="82" t="str">
        <f>IF('Речевое развитие'!K36="","",IF('Речевое развитие'!K36=2,"сформирован",IF('Речевое развитие'!K36=0,"не сформирован", "в стадии формирования")))</f>
        <v/>
      </c>
      <c r="BU35" s="82" t="str">
        <f>IF('Речевое развитие'!L36="","",IF('Речевое развитие'!L36=2,"сформирован",IF('Речевое развитие'!L36=0,"не сформирован", "в стадии формирования")))</f>
        <v/>
      </c>
      <c r="BV35" s="82" t="str">
        <f>IF('Речевое развитие'!M36="","",IF('Речевое развитие'!M36=2,"сформирован",IF('Речевое развитие'!M36=0,"не сформирован", "в стадии формирования")))</f>
        <v/>
      </c>
      <c r="BW35" s="82" t="str">
        <f>IF('Речевое развитие'!N36="","",IF('Речевое развитие'!N36=2,"сформирован",IF('Речевое развитие'!N36=0,"не сформирован", "в стадии формирования")))</f>
        <v/>
      </c>
      <c r="BX35" s="82" t="str">
        <f>IF('Речевое развитие'!D36="","",IF('Речевое развитие'!#REF!="","",IF('Речевое развитие'!E36="","",IF('Речевое развитие'!F36="","",IF('Речевое развитие'!G36="","",IF('Речевое развитие'!H36="","",IF('Речевое развитие'!#REF!="","",IF('Речевое развитие'!I36="","",IF('Речевое развитие'!J36="","",IF('Речевое развитие'!K36="","",IF('Речевое развитие'!L36="","",IF('Речевое развитие'!M36="","",IF('Речевое развитие'!N36="","",('Речевое развитие'!D36+'Речевое развитие'!#REF!+'Речевое развитие'!E36+'Речевое развитие'!F36+'Речевое развитие'!G36+'Речевое развитие'!H36+'Речевое развитие'!#REF!+'Речевое развитие'!I36+'Речевое развитие'!J36+'Речевое развитие'!K36+'Речевое развитие'!L36+'Речевое развитие'!M36+'Речевое развитие'!N36)/13)))))))))))))</f>
        <v/>
      </c>
      <c r="BY35" s="82" t="str">
        <f>'Целевые ориентиры'!BG36</f>
        <v/>
      </c>
      <c r="BZ35" s="82" t="str">
        <f>IF('Художественно-эстетическое разв'!Y37="","",IF('Художественно-эстетическое разв'!Y37=2,"сформирован",IF('Художественно-эстетическое разв'!Y37=0,"не сформирован", "в стадии формирования")))</f>
        <v/>
      </c>
      <c r="CA35" s="82" t="e">
        <f>IF('Физическое развитие'!#REF!="","",IF('Физическое развитие'!#REF!=2,"сформирован",IF('Физическое развитие'!#REF!=0,"не сформирован", "в стадии формирования")))</f>
        <v>#REF!</v>
      </c>
      <c r="CB35" s="82" t="e">
        <f>IF('Физическое развитие'!#REF!="","",IF('Физическое развитие'!#REF!=2,"сформирован",IF('Физическое развитие'!#REF!=0,"не сформирован", "в стадии формирования")))</f>
        <v>#REF!</v>
      </c>
      <c r="CC35" s="82" t="str">
        <f>IF('Физическое развитие'!D36="","",IF('Физическое развитие'!D36=2,"сформирован",IF('Физическое развитие'!D36=0,"не сформирован", "в стадии формирования")))</f>
        <v/>
      </c>
      <c r="CD35" s="82" t="str">
        <f>IF('Физическое развитие'!E36="","",IF('Физическое развитие'!E36=2,"сформирован",IF('Физическое развитие'!E36=0,"не сформирован", "в стадии формирования")))</f>
        <v/>
      </c>
      <c r="CE35" s="82" t="str">
        <f>IF('Физическое развитие'!F36="","",IF('Физическое развитие'!F36=2,"сформирован",IF('Физическое развитие'!F36=0,"не сформирован", "в стадии формирования")))</f>
        <v/>
      </c>
      <c r="CF35" s="82" t="str">
        <f>IF('Физическое развитие'!H36="","",IF('Физическое развитие'!H36=2,"сформирован",IF('Физическое развитие'!H36=0,"не сформирован", "в стадии формирования")))</f>
        <v/>
      </c>
      <c r="CG35" s="82" t="str">
        <f>IF('Физическое развитие'!I36="","",IF('Физическое развитие'!I36=2,"сформирован",IF('Физическое развитие'!I36=0,"не сформирован", "в стадии формирования")))</f>
        <v/>
      </c>
      <c r="CH35" s="82" t="str">
        <f>IF('Физическое развитие'!J36="","",IF('Физическое развитие'!J36=2,"сформирован",IF('Физическое развитие'!J36=0,"не сформирован", "в стадии формирования")))</f>
        <v/>
      </c>
      <c r="CI35" s="82" t="str">
        <f>IF('Физическое развитие'!L36="","",IF('Физическое развитие'!L36=2,"сформирован",IF('Физическое развитие'!L36=0,"не сформирован", "в стадии формирования")))</f>
        <v/>
      </c>
      <c r="CJ35" s="82" t="str">
        <f>IF('Физическое развитие'!M36="","",IF('Физическое развитие'!M36=2,"сформирован",IF('Физическое развитие'!M36=0,"не сформирован", "в стадии формирования")))</f>
        <v/>
      </c>
      <c r="CK35" s="82" t="e">
        <f>IF('Физическое развитие'!#REF!="","",IF('Физическое развитие'!#REF!=2,"сформирован",IF('Физическое развитие'!#REF!=0,"не сформирован", "в стадии формирования")))</f>
        <v>#REF!</v>
      </c>
      <c r="CL35" s="82" t="e">
        <f>IF('Физическое развитие'!#REF!="","",IF('Физическое развитие'!#REF!=2,"сформирован",IF('Физическое развитие'!#REF!=0,"не сформирован", "в стадии формирования")))</f>
        <v>#REF!</v>
      </c>
      <c r="CM35" s="82" t="e">
        <f>IF('Физическое развитие'!#REF!="","",IF('Физическое развитие'!#REF!=2,"сформирован",IF('Физическое развитие'!#REF!=0,"не сформирован", "в стадии формирования")))</f>
        <v>#REF!</v>
      </c>
      <c r="CN35" s="82" t="str">
        <f>IF('Физическое развитие'!N36="","",IF('Физическое развитие'!N36=2,"сформирован",IF('Физическое развитие'!N36=0,"не сформирован", "в стадии формирования")))</f>
        <v/>
      </c>
      <c r="CO35" s="82" t="str">
        <f>IF('Физическое развитие'!O36="","",IF('Физическое развитие'!O36=2,"сформирован",IF('Физическое развитие'!O36=0,"не сформирован", "в стадии формирования")))</f>
        <v/>
      </c>
      <c r="CP35" s="82" t="str">
        <f>IF('Физическое развитие'!P36="","",IF('Физическое развитие'!P36=2,"сформирован",IF('Физическое развитие'!P36=0,"не сформирован", "в стадии формирования")))</f>
        <v/>
      </c>
      <c r="CQ35" s="82" t="str">
        <f>IF('Физическое развитие'!Q36="","",IF('Физическое развитие'!Q36=2,"сформирован",IF('Физическое развитие'!Q36=0,"не сформирован", "в стадии формирования")))</f>
        <v/>
      </c>
      <c r="CR35" s="214" t="str">
        <f>IF('Художественно-эстетическое разв'!Y37="","",IF('Физическое развитие'!#REF!="","",IF('Физическое развитие'!#REF!="","",IF('Физическое развитие'!D36="","",IF('Физическое развитие'!E36="","",IF('Физическое развитие'!F36="","",IF('Физическое развитие'!H36="","",IF('Физическое развитие'!I36="","",IF('Физическое развитие'!J36="","",IF('Физическое развитие'!L36="","",IF('Физическое развитие'!M36="","",IF('Физическое развитие'!#REF!="","",IF('Физическое развитие'!#REF!="","",IF('Физическое развитие'!#REF!="","",IF('Физическое развитие'!N36="","",IF('Физическое развитие'!O36="","",IF('Физическое развитие'!P36="","",IF('Физическое развитие'!Q36="","",('Художественно-эстетическое разв'!Y37+'Физическое развитие'!#REF!+'Физическое развитие'!#REF!+'Физическое развитие'!D36+'Физическое развитие'!E36+'Физическое развитие'!F36+'Физическое развитие'!H36+'Физическое развитие'!I36+'Физическое развитие'!J36+'Физическое развитие'!L36+'Физическое развитие'!M36+'Физическое развитие'!#REF!+'Физическое развитие'!#REF!+'Физическое развитие'!#REF!+'Физическое развитие'!N36+'Физическое развитие'!O36+'Физическое развитие'!P36+'Физическое развитие'!Q36)/18))))))))))))))))))</f>
        <v/>
      </c>
      <c r="CS35" s="82" t="str">
        <f>'Целевые ориентиры'!BW36</f>
        <v/>
      </c>
      <c r="CT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U35" s="82" t="str">
        <f>IF('Социально-коммуникативное разви'!M37="","",IF('Социально-коммуникативное разви'!M37=2,"сформирован",IF('Социально-коммуникативное разви'!M37=0,"не сформирован", "в стадии формирования")))</f>
        <v/>
      </c>
      <c r="CV35" s="82" t="str">
        <f>IF('Социально-коммуникативное разви'!N37="","",IF('Социально-коммуникативное разви'!N37=2,"сформирован",IF('Социально-коммуникативное разви'!N37=0,"не сформирован", "в стадии формирования")))</f>
        <v/>
      </c>
      <c r="CW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X35" s="82" t="str">
        <f>IF('Социально-коммуникативное разви'!AI37="","",IF('Социально-коммуникативное разви'!AI37=2,"сформирован",IF('Социально-коммуникативное разви'!AI37=0,"не сформирован", "в стадии формирования")))</f>
        <v/>
      </c>
      <c r="CY35" s="82" t="str">
        <f>IF('Социально-коммуникативное разви'!AN37="","",IF('Социально-коммуникативное разви'!AN37=2,"сформирован",IF('Социально-коммуникативное разви'!AN37=0,"не сформирован", "в стадии формирования")))</f>
        <v/>
      </c>
      <c r="CZ35" s="82" t="str">
        <f>IF('Социально-коммуникативное разви'!AO37="","",IF('Социально-коммуникативное разви'!AO37=2,"сформирован",IF('Социально-коммуникативное разви'!AO37=0,"не сформирован", "в стадии формирования")))</f>
        <v/>
      </c>
      <c r="DA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B35" s="82" t="str">
        <f>IF('Социально-коммуникативное разви'!AP37="","",IF('Социально-коммуникативное разви'!AP37=2,"сформирован",IF('Социально-коммуникативное разви'!AP37=0,"не сформирован", "в стадии формирования")))</f>
        <v/>
      </c>
      <c r="DC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D35" s="82" t="str">
        <f>IF('Социально-коммуникативное разви'!AQ37="","",IF('Социально-коммуникативное разви'!AQ37=2,"сформирован",IF('Социально-коммуникативное разви'!AQ37=0,"не сформирован", "в стадии формирования")))</f>
        <v/>
      </c>
      <c r="DE35" s="82" t="str">
        <f>IF('Социально-коммуникативное разви'!AR37="","",IF('Социально-коммуникативное разви'!AR37=2,"сформирован",IF('Социально-коммуникативное разви'!AR37=0,"не сформирован", "в стадии формирования")))</f>
        <v/>
      </c>
      <c r="DF35" s="82" t="str">
        <f>IF('Социально-коммуникативное разви'!AS37="","",IF('Социально-коммуникативное разви'!AS37=2,"сформирован",IF('Социально-коммуникативное разви'!AS37=0,"не сформирован", "в стадии формирования")))</f>
        <v/>
      </c>
      <c r="DG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H35" s="82" t="str">
        <f>IF('Социально-коммуникативное разви'!AT37="","",IF('Социально-коммуникативное разви'!AT37=2,"сформирован",IF('Социально-коммуникативное разви'!AT37=0,"не сформирован", "в стадии формирования")))</f>
        <v/>
      </c>
      <c r="DI35" s="82" t="str">
        <f>IF('Социально-коммуникативное разви'!AV37="","",IF('Социально-коммуникативное разви'!AV37=2,"сформирован",IF('Социально-коммуникативное разви'!AV37=0,"не сформирован", "в стадии формирования")))</f>
        <v/>
      </c>
      <c r="DJ35" s="82" t="str">
        <f>IF('Социально-коммуникативное разви'!AW37="","",IF('Социально-коммуникативное разви'!AW37=2,"сформирован",IF('Социально-коммуникативное разви'!AW37=0,"не сформирован", "в стадии формирования")))</f>
        <v/>
      </c>
      <c r="DK35" s="82" t="str">
        <f>IF('Социально-коммуникативное разви'!AX37="","",IF('Социально-коммуникативное разви'!AX37=2,"сформирован",IF('Социально-коммуникативное разви'!AX37=0,"не сформирован", "в стадии формирования")))</f>
        <v/>
      </c>
      <c r="DL35" s="82" t="str">
        <f>IF('Социально-коммуникативное разви'!AY37="","",IF('Социально-коммуникативное разви'!AY37=2,"сформирован",IF('Социально-коммуникативное разви'!AY37=0,"не сформирован", "в стадии формирования")))</f>
        <v/>
      </c>
      <c r="DM35" s="82" t="str">
        <f>IF('Физическое развитие'!K36="","",IF('Физическое развитие'!K36=2,"сформирован",IF('Физическое развитие'!K36=0,"не сформирован", "в стадии формирования")))</f>
        <v/>
      </c>
      <c r="DN35" s="82" t="e">
        <f>IF('Физическое развитие'!#REF!="","",IF('Физическое развитие'!#REF!=2,"сформирован",IF('Физическое развитие'!#REF!=0,"не сформирован", "в стадии формирования")))</f>
        <v>#REF!</v>
      </c>
      <c r="DO35" s="82" t="e">
        <f>IF('Социально-коммуникативное разви'!#REF!="","",IF('Социально-коммуникативное разви'!M37="","",IF('Социально-коммуникативное разви'!N37="","",IF('Социально-коммуникативное разви'!#REF!="","",IF('Социально-коммуникативное разви'!AI37="","",IF('Социально-коммуникативное разви'!AN37="","",IF('Социально-коммуникативное разви'!AO37="","",IF('Социально-коммуникативное разви'!#REF!="","",IF('Социально-коммуникативное разви'!AP37="","",IF('Социально-коммуникативное разви'!#REF!="","",IF('Социально-коммуникативное разви'!AQ37="","",IF('Социально-коммуникативное разви'!AR37="","",IF('Социально-коммуникативное разви'!AS37="","",IF('Социально-коммуникативное разви'!#REF!="","",IF('Социально-коммуникативное разви'!AT37="","",IF('Социально-коммуникативное разви'!AV37="","",IF('Социально-коммуникативное разви'!AW37="","",IF('Социально-коммуникативное разви'!AX37="","",IF('Социально-коммуникативное разви'!AY37="","",IF('Физическое развитие'!K36="","",IF('Физическое развитие'!#REF!="","",('Социально-коммуникативное разви'!#REF!+'Социально-коммуникативное разви'!M37+'Социально-коммуникативное разви'!N37+'Социально-коммуникативное разви'!#REF!+'Социально-коммуникативное разви'!AI37+'Социально-коммуникативное разви'!AN37+'Социально-коммуникативное разви'!AO37+'Социально-коммуникативное разви'!#REF!+'Социально-коммуникативное разви'!AP37+'Социально-коммуникативное разви'!#REF!+'Социально-коммуникативное разви'!AQ37+'Социально-коммуникативное разви'!AR37+'Социально-коммуникативное разви'!AS37+'Социально-коммуникативное разви'!#REF!+'Социально-коммуникативное разви'!AT37+'Социально-коммуникативное разви'!AV37+'Социально-коммуникативное разви'!AW37+'Социально-коммуникативное разви'!AX37+'Социально-коммуникативное разви'!AY37+'Физическое развитие'!K36+'Физическое развитие'!#REF!)/21)))))))))))))))))))))</f>
        <v>#REF!</v>
      </c>
      <c r="DP35" s="82" t="str">
        <f>'Целевые ориентиры'!CN36</f>
        <v/>
      </c>
      <c r="DQ35" s="82" t="str">
        <f>IF('Социально-коммуникативное разви'!D37="","",IF('Социально-коммуникативное разви'!D37=2,"сформирован",IF('Социально-коммуникативное разви'!D37=0,"не сформирован", "в стадии формирования")))</f>
        <v/>
      </c>
      <c r="DR35" s="82" t="str">
        <f>IF('Социально-коммуникативное разви'!E37="","",IF('Социально-коммуникативное разви'!E37=2,"сформирован",IF('Социально-коммуникативное разви'!E37=0,"не сформирован", "в стадии формирования")))</f>
        <v/>
      </c>
      <c r="DS35" s="82" t="str">
        <f>IF('Социально-коммуникативное разви'!F37="","",IF('Социально-коммуникативное разви'!F37=2,"сформирован",IF('Социально-коммуникативное разви'!F37=0,"не сформирован", "в стадии формирования")))</f>
        <v/>
      </c>
      <c r="DT35" s="82" t="str">
        <f>IF('Социально-коммуникативное разви'!G37="","",IF('Социально-коммуникативное разви'!G37=2,"сформирован",IF('Социально-коммуникативное разви'!G37=0,"не сформирован", "в стадии формирования")))</f>
        <v/>
      </c>
      <c r="DU35" s="82" t="str">
        <f>IF('Социально-коммуникативное разви'!Q37="","",IF('Социально-коммуникативное разви'!Q37=2,"сформирован",IF('Социально-коммуникативное разви'!Q37=0,"не сформирован", "в стадии формирования")))</f>
        <v/>
      </c>
      <c r="DV35" s="82" t="str">
        <f>IF('Социально-коммуникативное разви'!R37="","",IF('Социально-коммуникативное разви'!R37=2,"сформирован",IF('Социально-коммуникативное разви'!R37=0,"не сформирован", "в стадии формирования")))</f>
        <v/>
      </c>
      <c r="DW35" s="82" t="str">
        <f>IF('Социально-коммуникативное разви'!S37="","",IF('Социально-коммуникативное разви'!S37=2,"сформирован",IF('Социально-коммуникативное разви'!S37=0,"не сформирован", "в стадии формирования")))</f>
        <v/>
      </c>
      <c r="DX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Y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DZ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A35" s="82" t="str">
        <f>IF('Социально-коммуникативное разви'!T37="","",IF('Социально-коммуникативное разви'!T37=2,"сформирован",IF('Социально-коммуникативное разви'!T37=0,"не сформирован", "в стадии формирования")))</f>
        <v/>
      </c>
      <c r="EB35" s="82" t="str">
        <f>IF('Социально-коммуникативное разви'!Y37="","",IF('Социально-коммуникативное разви'!Y37=2,"сформирован",IF('Социально-коммуникативное разви'!Y37=0,"не сформирован", "в стадии формирования")))</f>
        <v/>
      </c>
      <c r="EC35" s="82" t="str">
        <f>IF('Социально-коммуникативное разви'!Z37="","",IF('Социально-коммуникативное разви'!Z37=2,"сформирован",IF('Социально-коммуникативное разви'!Z37=0,"не сформирован", "в стадии формирования")))</f>
        <v/>
      </c>
      <c r="ED35" s="82" t="str">
        <f>IF('Социально-коммуникативное разви'!AU37="","",IF('Социально-коммуникативное разви'!AU37=2,"сформирован",IF('Социально-коммуникативное разви'!AU37=0,"не сформирован", "в стадии формирования")))</f>
        <v/>
      </c>
      <c r="EE35" s="82"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EF35" s="82" t="str">
        <f>IF('Социально-коммуникативное разви'!AZ37="","",IF('Социально-коммуникативное разви'!AZ37=2,"сформирован",IF('Социально-коммуникативное разви'!AZ37=0,"не сформирован", "в стадии формирования")))</f>
        <v/>
      </c>
      <c r="EG35" s="82" t="str">
        <f>IF('Социально-коммуникативное разви'!BA37="","",IF('Социально-коммуникативное разви'!BA37=2,"сформирован",IF('Социально-коммуникативное разви'!BA37=0,"не сформирован", "в стадии формирования")))</f>
        <v/>
      </c>
      <c r="EH35" s="82" t="str">
        <f>IF('Социально-коммуникативное разви'!BB37="","",IF('Социально-коммуникативное разви'!BB37=2,"сформирован",IF('Социально-коммуникативное разви'!BB37=0,"не сформирован", "в стадии формирования")))</f>
        <v/>
      </c>
      <c r="EI35" s="82" t="str">
        <f>IF('Познавательное развитие'!G37="","",IF('Познавательное развитие'!G37=2,"сформирован",IF('Познавательное развитие'!G37=0,"не сформирован", "в стадии формирования")))</f>
        <v/>
      </c>
      <c r="EJ35" s="82" t="e">
        <f>IF('Познавательное развитие'!#REF!="","",IF('Познавательное развитие'!#REF!=2,"сформирован",IF('Познавательное развитие'!#REF!=0,"не сформирован", "в стадии формирования")))</f>
        <v>#REF!</v>
      </c>
      <c r="EK35" s="82" t="str">
        <f>IF('Познавательное развитие'!H37="","",IF('Познавательное развитие'!H37=2,"сформирован",IF('Познавательное развитие'!H37=0,"не сформирован", "в стадии формирования")))</f>
        <v/>
      </c>
      <c r="EL35" s="82" t="e">
        <f>IF('Познавательное развитие'!#REF!="","",IF('Познавательное развитие'!#REF!=2,"сформирован",IF('Познавательное развитие'!#REF!=0,"не сформирован", "в стадии формирования")))</f>
        <v>#REF!</v>
      </c>
      <c r="EM35" s="82" t="str">
        <f>IF('Познавательное развитие'!T37="","",IF('Познавательное развитие'!T37=2,"сформирован",IF('Познавательное развитие'!T37=0,"не сформирован", "в стадии формирования")))</f>
        <v/>
      </c>
      <c r="EN35" s="82" t="e">
        <f>IF('Познавательное развитие'!#REF!="","",IF('Познавательное развитие'!#REF!=2,"сформирован",IF('Познавательное развитие'!#REF!=0,"не сформирован", "в стадии формирования")))</f>
        <v>#REF!</v>
      </c>
      <c r="EO35" s="82" t="str">
        <f>IF('Познавательное развитие'!U37="","",IF('Познавательное развитие'!U37=2,"сформирован",IF('Познавательное развитие'!U37=0,"не сформирован", "в стадии формирования")))</f>
        <v/>
      </c>
      <c r="EP35" s="82" t="str">
        <f>IF('Познавательное развитие'!W37="","",IF('Познавательное развитие'!W37=2,"сформирован",IF('Познавательное развитие'!W37=0,"не сформирован", "в стадии формирования")))</f>
        <v/>
      </c>
      <c r="EQ35" s="82" t="str">
        <f>IF('Познавательное развитие'!X37="","",IF('Познавательное развитие'!X37=2,"сформирован",IF('Познавательное развитие'!X37=0,"не сформирован", "в стадии формирования")))</f>
        <v/>
      </c>
      <c r="ER35" s="82" t="str">
        <f>IF('Познавательное развитие'!AB37="","",IF('Познавательное развитие'!AB37=2,"сформирован",IF('Познавательное развитие'!AB37=0,"не сформирован", "в стадии формирования")))</f>
        <v/>
      </c>
      <c r="ES35" s="82" t="str">
        <f>IF('Познавательное развитие'!AC37="","",IF('Познавательное развитие'!AC37=2,"сформирован",IF('Познавательное развитие'!AC37=0,"не сформирован", "в стадии формирования")))</f>
        <v/>
      </c>
      <c r="ET35" s="82" t="str">
        <f>IF('Познавательное развитие'!AD37="","",IF('Познавательное развитие'!AD37=2,"сформирован",IF('Познавательное развитие'!AD37=0,"не сформирован", "в стадии формирования")))</f>
        <v/>
      </c>
      <c r="EU35" s="82" t="str">
        <f>IF('Познавательное развитие'!AE37="","",IF('Познавательное развитие'!AE37=2,"сформирован",IF('Познавательное развитие'!AE37=0,"не сформирован", "в стадии формирования")))</f>
        <v/>
      </c>
      <c r="EV35" s="82" t="str">
        <f>IF('Познавательное развитие'!AF37="","",IF('Познавательное развитие'!AF37=2,"сформирован",IF('Познавательное развитие'!AF37=0,"не сформирован", "в стадии формирования")))</f>
        <v/>
      </c>
      <c r="EW35" s="82" t="e">
        <f>IF('Познавательное развитие'!#REF!="","",IF('Познавательное развитие'!#REF!=2,"сформирован",IF('Познавательное развитие'!#REF!=0,"не сформирован", "в стадии формирования")))</f>
        <v>#REF!</v>
      </c>
      <c r="EX35" s="82" t="str">
        <f>IF('Познавательное развитие'!AG37="","",IF('Познавательное развитие'!AG37=2,"сформирован",IF('Познавательное развитие'!AG37=0,"не сформирован", "в стадии формирования")))</f>
        <v/>
      </c>
      <c r="EY35" s="82" t="str">
        <f>IF('Познавательное развитие'!AH37="","",IF('Познавательное развитие'!AH37=2,"сформирован",IF('Познавательное развитие'!AH37=0,"не сформирован", "в стадии формирования")))</f>
        <v/>
      </c>
      <c r="EZ35" s="82" t="e">
        <f>IF('Познавательное развитие'!#REF!="","",IF('Познавательное развитие'!#REF!=2,"сформирован",IF('Познавательное развитие'!#REF!=0,"не сформирован", "в стадии формирования")))</f>
        <v>#REF!</v>
      </c>
      <c r="FA35" s="82" t="str">
        <f>IF('Познавательное развитие'!AI37="","",IF('Познавательное развитие'!AI37=2,"сформирован",IF('Познавательное развитие'!AI37=0,"не сформирован", "в стадии формирования")))</f>
        <v/>
      </c>
      <c r="FB35" s="82" t="str">
        <f>IF('Познавательное развитие'!AJ37="","",IF('Познавательное развитие'!AJ37=2,"сформирован",IF('Познавательное развитие'!AJ37=0,"не сформирован", "в стадии формирования")))</f>
        <v/>
      </c>
      <c r="FC35" s="82" t="str">
        <f>IF('Познавательное развитие'!AK37="","",IF('Познавательное развитие'!AK37=2,"сформирован",IF('Познавательное развитие'!AK37=0,"не сформирован", "в стадии формирования")))</f>
        <v/>
      </c>
      <c r="FD35" s="82" t="str">
        <f>IF('Познавательное развитие'!AL37="","",IF('Познавательное развитие'!AL37=2,"сформирован",IF('Познавательное развитие'!AL37=0,"не сформирован", "в стадии формирования")))</f>
        <v/>
      </c>
      <c r="FE35" s="82" t="str">
        <f>IF('Речевое развитие'!Q36="","",IF('Речевое развитие'!Q36=2,"сформирован",IF('Речевое развитие'!Q36=0,"не сформирован", "в стадии формирования")))</f>
        <v/>
      </c>
      <c r="FF35" s="82" t="str">
        <f>IF('Речевое развитие'!R36="","",IF('Речевое развитие'!R36=2,"сформирован",IF('Речевое развитие'!R36=0,"не сформирован", "в стадии формирования")))</f>
        <v/>
      </c>
      <c r="FG35" s="82" t="str">
        <f>IF('Речевое развитие'!S36="","",IF('Речевое развитие'!S36=2,"сформирован",IF('Речевое развитие'!S36=0,"не сформирован", "в стадии формирования")))</f>
        <v/>
      </c>
      <c r="FH35" s="82" t="str">
        <f>IF('Речевое развитие'!T36="","",IF('Речевое развитие'!T36=2,"сформирован",IF('Речевое развитие'!T36=0,"не сформирован", "в стадии формирования")))</f>
        <v/>
      </c>
      <c r="FI35" s="82" t="str">
        <f>IF('Речевое развитие'!U36="","",IF('Речевое развитие'!U36=2,"сформирован",IF('Речевое развитие'!U36=0,"не сформирован", "в стадии формирования")))</f>
        <v/>
      </c>
      <c r="FJ35" s="82" t="e">
        <f>IF('Речевое развитие'!#REF!="","",IF('Речевое развитие'!#REF!=2,"сформирован",IF('Речевое развитие'!#REF!=0,"не сформирован", "в стадии формирования")))</f>
        <v>#REF!</v>
      </c>
      <c r="FK35" s="82" t="str">
        <f>IF('Художественно-эстетическое разв'!S37="","",IF('Художественно-эстетическое разв'!S37=2,"сформирован",IF('Художественно-эстетическое разв'!S37=0,"не сформирован", "в стадии формирования")))</f>
        <v/>
      </c>
      <c r="FL35" s="82" t="str">
        <f>IF('Художественно-эстетическое разв'!T37="","",IF('Художественно-эстетическое разв'!T37=2,"сформирован",IF('Художественно-эстетическое разв'!T37=0,"не сформирован", "в стадии формирования")))</f>
        <v/>
      </c>
      <c r="FM35" s="82"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FN35" s="82" t="str">
        <f>IF('Физическое развитие'!T36="","",IF('Физическое развитие'!T36=2,"сформирован",IF('Физическое развитие'!T36=0,"не сформирован", "в стадии формирования")))</f>
        <v/>
      </c>
      <c r="FO35" s="82" t="str">
        <f>IF('Физическое развитие'!U36="","",IF('Физическое развитие'!U36=2,"сформирован",IF('Физическое развитие'!U36=0,"не сформирован", "в стадии формирования")))</f>
        <v/>
      </c>
      <c r="FP35" s="82" t="str">
        <f>IF('Физическое развитие'!V36="","",IF('Физическое развитие'!V36=2,"сформирован",IF('Физическое развитие'!V36=0,"не сформирован", "в стадии формирования")))</f>
        <v/>
      </c>
      <c r="FQ35" s="82" t="e">
        <f>IF('Физическое развитие'!#REF!="","",IF('Физическое развитие'!#REF!=2,"сформирован",IF('Физическое развитие'!#REF!=0,"не сформирован", "в стадии формирования")))</f>
        <v>#REF!</v>
      </c>
      <c r="FR35" s="214" t="str">
        <f>IF('Социально-коммуникативное разви'!D37="","",IF('Социально-коммуникативное разви'!E37="","",IF('Социально-коммуникативное разви'!F37="","",IF('Социально-коммуникативное разви'!G37="","",IF('Социально-коммуникативное разви'!Q37="","",IF('Социально-коммуникативное разви'!R37="","",IF('Социально-коммуникативное разви'!S37="","",IF('Социально-коммуникативное разви'!#REF!="","",IF('Социально-коммуникативное разви'!#REF!="","",IF('Социально-коммуникативное разви'!#REF!="","",IF('Социально-коммуникативное разви'!T37="","",IF('Социально-коммуникативное разви'!Y37="","",IF('Социально-коммуникативное разви'!Z37="","",IF('Социально-коммуникативное разви'!AU37="","",IF('Социально-коммуникативное разви'!#REF!="","",IF('Социально-коммуникативное разви'!AZ37="","",IF('Социально-коммуникативное разви'!BA37="","",IF('Социально-коммуникативное разви'!BB37="","",IF('Познавательное развитие'!G37="","",IF('Познавательное развитие'!#REF!="","",IF('Познавательное развитие'!H37="","",IF('Познавательное развитие'!#REF!="","",IF('Познавательное развитие'!T37="","",IF('Познавательное развитие'!#REF!="","",IF('Познавательное развитие'!U37="","",IF('Познавательное развитие'!W37="","",IF('Познавательное развитие'!X37="","",IF('Познавательное развитие'!AB37="","",IF('Познавательное развитие'!AC37="","",IF('Познавательное развитие'!AD37="","",IF('Познавательное развитие'!AE37="","",IF('Познавательное развитие'!AF37="","",IF('Познавательное развитие'!#REF!="","",IF('Познавательное развитие'!AG37="","",IF('Познавательное развитие'!AH37="","",IF('Познавательное развитие'!#REF!="","",IF('Познавательное развитие'!AI37="","",IF('Познавательное развитие'!AJ37="","",IF('Познавательное развитие'!AK37="","",IF('Познавательное развитие'!AL37="","",IF('Речевое развитие'!Q36="","",IF('Речевое развитие'!R36="","",IF('Речевое развитие'!S36="","",IF('Речевое развитие'!T36="","",IF('Речевое развитие'!U36="","",IF('Речевое развитие'!#REF!="","",IF('Художественно-эстетическое разв'!S37="","",IF('Художественно-эстетическое разв'!T37="","",IF('Художественно-эстетическое разв'!#REF!="","",IF('Физическое развитие'!T36="","",IF('Физическое развитие'!U36="","",IF('Физическое развитие'!V36="","",IF('Физическое развитие'!#REF!="","",('Социально-коммуникативное разви'!D37+'Социально-коммуникативное разви'!E37+'Социально-коммуникативное разви'!F37+'Социально-коммуникативное разви'!G37+'Социально-коммуникативное разви'!Q37+'Социально-коммуникативное разви'!R37+'Социально-коммуникативное разви'!S37+'Социально-коммуникативное разви'!#REF!+'Социально-коммуникативное разви'!#REF!+'Социально-коммуникативное разви'!#REF!+'Социально-коммуникативное разви'!T37+'Социально-коммуникативное разви'!Y37+'Социально-коммуникативное разви'!Z37+'Социально-коммуникативное разви'!AU37+'Социально-коммуникативное разви'!#REF!+'Социально-коммуникативное разви'!AZ37+'Социально-коммуникативное разви'!BA37+'Социально-коммуникативное разви'!BB37+'Познавательное развитие'!G37+'Познавательное развитие'!#REF!+'Познавательное развитие'!H37+'Познавательное развитие'!#REF!+'Познавательное развитие'!T37+'Познавательное развитие'!#REF!+'Познавательное развитие'!U37+'Познавательное развитие'!W37+'Познавательное развитие'!X37+'Познавательное развитие'!AB37+'Познавательное развитие'!AC37+'Познавательное развитие'!AD37+'Познавательное развитие'!AE37+'Познавательное развитие'!AF37+'Познавательное развитие'!#REF!+'Познавательное развитие'!AG37+'Познавательное развитие'!AH37+'Познавательное развитие'!#REF!+'Познавательное развитие'!AI37+'Познавательное развитие'!AJ37+'Познавательное развитие'!AK37+'Познавательное развитие'!AL37+'Речевое развитие'!Q36+'Речевое развитие'!R36+'Речевое развитие'!S36+'Речевое развитие'!T36+'Речевое развитие'!U36+'Речевое развитие'!#REF!+'Художественно-эстетическое разв'!S37+'Художественно-эстетическое разв'!T37+'Художественно-эстетическое разв'!#REF!+'Физическое развитие'!T36+'Физическое развитие'!U36+'Физическое развитие'!V36+'Физическое развитие'!#REF!)/53)))))))))))))))))))))))))))))))))))))))))))))))))))))</f>
        <v/>
      </c>
      <c r="FS35" s="82" t="str">
        <f>'Целевые ориентиры'!EC36</f>
        <v/>
      </c>
    </row>
    <row r="36" spans="1:175" x14ac:dyDescent="0.25">
      <c r="A36" s="82">
        <f>список!A35</f>
        <v>34</v>
      </c>
      <c r="B36" s="82" t="str">
        <f>IF(список!B35="","",список!B35)</f>
        <v/>
      </c>
      <c r="C36" s="82">
        <f>список!C35</f>
        <v>0</v>
      </c>
      <c r="AI36" s="82" t="str">
        <f>'Целевые ориентиры'!AA37</f>
        <v/>
      </c>
      <c r="AZ36" s="82" t="str">
        <f>'Целевые ориентиры'!AM37</f>
        <v/>
      </c>
      <c r="BJ36" s="82" t="str">
        <f>'Целевые ориентиры'!AT37</f>
        <v/>
      </c>
      <c r="BY36" s="82" t="str">
        <f>'Целевые ориентиры'!BG37</f>
        <v/>
      </c>
      <c r="CS36" s="82" t="str">
        <f>'Целевые ориентиры'!BW37</f>
        <v/>
      </c>
      <c r="DP36" s="82" t="str">
        <f>'Целевые ориентиры'!CN37</f>
        <v/>
      </c>
      <c r="FS36" s="82" t="str">
        <f>'Целевые ориентиры'!EC37</f>
        <v/>
      </c>
    </row>
    <row r="37" spans="1:175" x14ac:dyDescent="0.25">
      <c r="A37" s="82">
        <f>список!A36</f>
        <v>35</v>
      </c>
      <c r="B37" s="82" t="str">
        <f>IF(список!B36="","",список!B36)</f>
        <v/>
      </c>
      <c r="C37" s="82">
        <f>список!C36</f>
        <v>0</v>
      </c>
      <c r="AI37" s="82" t="str">
        <f>'Целевые ориентиры'!AA38</f>
        <v/>
      </c>
      <c r="AZ37" s="82" t="str">
        <f>'Целевые ориентиры'!AM38</f>
        <v/>
      </c>
      <c r="BJ37" s="82" t="str">
        <f>'Целевые ориентиры'!AT38</f>
        <v/>
      </c>
      <c r="BY37" s="82" t="str">
        <f>'Целевые ориентиры'!BG38</f>
        <v/>
      </c>
      <c r="CS37" s="82" t="str">
        <f>'Целевые ориентиры'!BW38</f>
        <v/>
      </c>
      <c r="DP37" s="82" t="str">
        <f>'Целевые ориентиры'!CN38</f>
        <v/>
      </c>
      <c r="FS37" s="82" t="str">
        <f>'Целевые ориентиры'!EC38</f>
        <v/>
      </c>
    </row>
    <row r="38" spans="1:175" ht="30.75" customHeight="1" x14ac:dyDescent="0.25">
      <c r="B38" s="221" t="s">
        <v>290</v>
      </c>
      <c r="C38" s="220">
        <f>'сводная по группе'!C39</f>
        <v>0</v>
      </c>
    </row>
    <row r="39" spans="1:175" x14ac:dyDescent="0.25">
      <c r="B39" s="218" t="s">
        <v>278</v>
      </c>
      <c r="AI39" s="82">
        <f>COUNTIF(AI$3:AI$37,$B$39)</f>
        <v>0</v>
      </c>
      <c r="AJ39" s="82">
        <f t="shared" ref="AJ39:CU39" si="0">COUNTIF(AJ$3:AJ$37,$B$39)</f>
        <v>0</v>
      </c>
      <c r="AK39" s="82">
        <f t="shared" si="0"/>
        <v>0</v>
      </c>
      <c r="AL39" s="82">
        <f t="shared" si="0"/>
        <v>0</v>
      </c>
      <c r="AM39" s="82">
        <f t="shared" si="0"/>
        <v>0</v>
      </c>
      <c r="AN39" s="82">
        <f t="shared" si="0"/>
        <v>0</v>
      </c>
      <c r="AO39" s="82">
        <f t="shared" si="0"/>
        <v>0</v>
      </c>
      <c r="AP39" s="82">
        <f t="shared" si="0"/>
        <v>0</v>
      </c>
      <c r="AQ39" s="82">
        <f t="shared" si="0"/>
        <v>0</v>
      </c>
      <c r="AR39" s="82">
        <f t="shared" si="0"/>
        <v>0</v>
      </c>
      <c r="AS39" s="82">
        <f t="shared" si="0"/>
        <v>0</v>
      </c>
      <c r="AT39" s="82">
        <f t="shared" si="0"/>
        <v>0</v>
      </c>
      <c r="AU39" s="82">
        <f t="shared" si="0"/>
        <v>0</v>
      </c>
      <c r="AV39" s="82">
        <f t="shared" si="0"/>
        <v>0</v>
      </c>
      <c r="AW39" s="82">
        <f t="shared" si="0"/>
        <v>0</v>
      </c>
      <c r="AX39" s="82">
        <f t="shared" si="0"/>
        <v>0</v>
      </c>
      <c r="AY39" s="82">
        <f t="shared" si="0"/>
        <v>0</v>
      </c>
      <c r="AZ39" s="82">
        <f t="shared" si="0"/>
        <v>0</v>
      </c>
      <c r="BA39" s="82">
        <f t="shared" si="0"/>
        <v>0</v>
      </c>
      <c r="BB39" s="82">
        <f t="shared" si="0"/>
        <v>0</v>
      </c>
      <c r="BC39" s="82">
        <f t="shared" si="0"/>
        <v>0</v>
      </c>
      <c r="BD39" s="82">
        <f t="shared" si="0"/>
        <v>0</v>
      </c>
      <c r="BE39" s="82">
        <f t="shared" si="0"/>
        <v>0</v>
      </c>
      <c r="BF39" s="82">
        <f t="shared" si="0"/>
        <v>0</v>
      </c>
      <c r="BG39" s="82">
        <f t="shared" si="0"/>
        <v>0</v>
      </c>
      <c r="BH39" s="82">
        <f t="shared" si="0"/>
        <v>0</v>
      </c>
      <c r="BI39" s="82">
        <f t="shared" si="0"/>
        <v>0</v>
      </c>
      <c r="BJ39" s="82">
        <f t="shared" si="0"/>
        <v>0</v>
      </c>
      <c r="BK39" s="82">
        <f t="shared" si="0"/>
        <v>0</v>
      </c>
      <c r="BL39" s="82">
        <f t="shared" si="0"/>
        <v>0</v>
      </c>
      <c r="BM39" s="82">
        <f t="shared" si="0"/>
        <v>0</v>
      </c>
      <c r="BN39" s="82">
        <f t="shared" si="0"/>
        <v>0</v>
      </c>
      <c r="BO39" s="82">
        <f t="shared" si="0"/>
        <v>0</v>
      </c>
      <c r="BP39" s="82">
        <f t="shared" si="0"/>
        <v>0</v>
      </c>
      <c r="BQ39" s="82">
        <f t="shared" si="0"/>
        <v>0</v>
      </c>
      <c r="BR39" s="82">
        <f t="shared" si="0"/>
        <v>0</v>
      </c>
      <c r="BS39" s="82">
        <f t="shared" si="0"/>
        <v>0</v>
      </c>
      <c r="BT39" s="82">
        <f t="shared" si="0"/>
        <v>0</v>
      </c>
      <c r="BU39" s="82">
        <f t="shared" si="0"/>
        <v>0</v>
      </c>
      <c r="BV39" s="82">
        <f t="shared" si="0"/>
        <v>0</v>
      </c>
      <c r="BW39" s="82">
        <f t="shared" si="0"/>
        <v>0</v>
      </c>
      <c r="BX39" s="82">
        <f t="shared" si="0"/>
        <v>0</v>
      </c>
      <c r="BY39" s="82">
        <f t="shared" si="0"/>
        <v>0</v>
      </c>
      <c r="BZ39" s="82">
        <f t="shared" si="0"/>
        <v>0</v>
      </c>
      <c r="CA39" s="82">
        <f t="shared" si="0"/>
        <v>0</v>
      </c>
      <c r="CB39" s="82">
        <f t="shared" si="0"/>
        <v>0</v>
      </c>
      <c r="CC39" s="82">
        <f t="shared" si="0"/>
        <v>0</v>
      </c>
      <c r="CD39" s="82">
        <f t="shared" si="0"/>
        <v>0</v>
      </c>
      <c r="CE39" s="82">
        <f t="shared" si="0"/>
        <v>0</v>
      </c>
      <c r="CF39" s="82">
        <f t="shared" si="0"/>
        <v>0</v>
      </c>
      <c r="CG39" s="82">
        <f t="shared" si="0"/>
        <v>0</v>
      </c>
      <c r="CH39" s="82">
        <f t="shared" si="0"/>
        <v>0</v>
      </c>
      <c r="CI39" s="82">
        <f t="shared" si="0"/>
        <v>0</v>
      </c>
      <c r="CJ39" s="82">
        <f t="shared" si="0"/>
        <v>0</v>
      </c>
      <c r="CK39" s="82">
        <f t="shared" si="0"/>
        <v>0</v>
      </c>
      <c r="CL39" s="82">
        <f t="shared" si="0"/>
        <v>0</v>
      </c>
      <c r="CM39" s="82">
        <f t="shared" si="0"/>
        <v>0</v>
      </c>
      <c r="CN39" s="82">
        <f t="shared" si="0"/>
        <v>0</v>
      </c>
      <c r="CO39" s="82">
        <f t="shared" si="0"/>
        <v>0</v>
      </c>
      <c r="CP39" s="82">
        <f t="shared" si="0"/>
        <v>0</v>
      </c>
      <c r="CQ39" s="82">
        <f t="shared" si="0"/>
        <v>0</v>
      </c>
      <c r="CR39" s="82">
        <f t="shared" si="0"/>
        <v>0</v>
      </c>
      <c r="CS39" s="82">
        <f t="shared" si="0"/>
        <v>0</v>
      </c>
      <c r="CT39" s="82">
        <f t="shared" si="0"/>
        <v>0</v>
      </c>
      <c r="CU39" s="82">
        <f t="shared" si="0"/>
        <v>0</v>
      </c>
      <c r="CV39" s="82">
        <f t="shared" ref="CV39:FG39" si="1">COUNTIF(CV$3:CV$37,$B$39)</f>
        <v>0</v>
      </c>
      <c r="CW39" s="82">
        <f t="shared" si="1"/>
        <v>0</v>
      </c>
      <c r="CX39" s="82">
        <f t="shared" si="1"/>
        <v>0</v>
      </c>
      <c r="CY39" s="82">
        <f t="shared" si="1"/>
        <v>0</v>
      </c>
      <c r="CZ39" s="82">
        <f t="shared" si="1"/>
        <v>0</v>
      </c>
      <c r="DA39" s="82">
        <f t="shared" si="1"/>
        <v>0</v>
      </c>
      <c r="DB39" s="82">
        <f t="shared" si="1"/>
        <v>0</v>
      </c>
      <c r="DC39" s="82">
        <f t="shared" si="1"/>
        <v>0</v>
      </c>
      <c r="DD39" s="82">
        <f t="shared" si="1"/>
        <v>0</v>
      </c>
      <c r="DE39" s="82">
        <f t="shared" si="1"/>
        <v>0</v>
      </c>
      <c r="DF39" s="82">
        <f t="shared" si="1"/>
        <v>0</v>
      </c>
      <c r="DG39" s="82">
        <f t="shared" si="1"/>
        <v>0</v>
      </c>
      <c r="DH39" s="82">
        <f t="shared" si="1"/>
        <v>0</v>
      </c>
      <c r="DI39" s="82">
        <f t="shared" si="1"/>
        <v>0</v>
      </c>
      <c r="DJ39" s="82">
        <f t="shared" si="1"/>
        <v>0</v>
      </c>
      <c r="DK39" s="82">
        <f t="shared" si="1"/>
        <v>0</v>
      </c>
      <c r="DL39" s="82">
        <f t="shared" si="1"/>
        <v>0</v>
      </c>
      <c r="DM39" s="82">
        <f t="shared" si="1"/>
        <v>0</v>
      </c>
      <c r="DN39" s="82">
        <f t="shared" si="1"/>
        <v>0</v>
      </c>
      <c r="DO39" s="82">
        <f t="shared" si="1"/>
        <v>0</v>
      </c>
      <c r="DP39" s="82">
        <f t="shared" si="1"/>
        <v>0</v>
      </c>
      <c r="DQ39" s="82">
        <f t="shared" si="1"/>
        <v>0</v>
      </c>
      <c r="DR39" s="82">
        <f t="shared" si="1"/>
        <v>0</v>
      </c>
      <c r="DS39" s="82">
        <f t="shared" si="1"/>
        <v>0</v>
      </c>
      <c r="DT39" s="82">
        <f t="shared" si="1"/>
        <v>0</v>
      </c>
      <c r="DU39" s="82">
        <f t="shared" si="1"/>
        <v>0</v>
      </c>
      <c r="DV39" s="82">
        <f t="shared" si="1"/>
        <v>0</v>
      </c>
      <c r="DW39" s="82">
        <f t="shared" si="1"/>
        <v>0</v>
      </c>
      <c r="DX39" s="82">
        <f t="shared" si="1"/>
        <v>0</v>
      </c>
      <c r="DY39" s="82">
        <f t="shared" si="1"/>
        <v>0</v>
      </c>
      <c r="DZ39" s="82">
        <f t="shared" si="1"/>
        <v>0</v>
      </c>
      <c r="EA39" s="82">
        <f t="shared" si="1"/>
        <v>0</v>
      </c>
      <c r="EB39" s="82">
        <f t="shared" si="1"/>
        <v>0</v>
      </c>
      <c r="EC39" s="82">
        <f t="shared" si="1"/>
        <v>0</v>
      </c>
      <c r="ED39" s="82">
        <f t="shared" si="1"/>
        <v>0</v>
      </c>
      <c r="EE39" s="82">
        <f t="shared" si="1"/>
        <v>0</v>
      </c>
      <c r="EF39" s="82">
        <f t="shared" si="1"/>
        <v>0</v>
      </c>
      <c r="EG39" s="82">
        <f t="shared" si="1"/>
        <v>0</v>
      </c>
      <c r="EH39" s="82">
        <f t="shared" si="1"/>
        <v>0</v>
      </c>
      <c r="EI39" s="82">
        <f t="shared" si="1"/>
        <v>0</v>
      </c>
      <c r="EJ39" s="82">
        <f t="shared" si="1"/>
        <v>0</v>
      </c>
      <c r="EK39" s="82">
        <f t="shared" si="1"/>
        <v>0</v>
      </c>
      <c r="EL39" s="82">
        <f t="shared" si="1"/>
        <v>0</v>
      </c>
      <c r="EM39" s="82">
        <f t="shared" si="1"/>
        <v>0</v>
      </c>
      <c r="EN39" s="82">
        <f t="shared" si="1"/>
        <v>0</v>
      </c>
      <c r="EO39" s="82">
        <f t="shared" si="1"/>
        <v>0</v>
      </c>
      <c r="EP39" s="82">
        <f t="shared" si="1"/>
        <v>0</v>
      </c>
      <c r="EQ39" s="82">
        <f t="shared" si="1"/>
        <v>0</v>
      </c>
      <c r="ER39" s="82">
        <f t="shared" si="1"/>
        <v>0</v>
      </c>
      <c r="ES39" s="82">
        <f t="shared" si="1"/>
        <v>0</v>
      </c>
      <c r="ET39" s="82">
        <f t="shared" si="1"/>
        <v>0</v>
      </c>
      <c r="EU39" s="82">
        <f t="shared" si="1"/>
        <v>0</v>
      </c>
      <c r="EV39" s="82">
        <f t="shared" si="1"/>
        <v>0</v>
      </c>
      <c r="EW39" s="82">
        <f t="shared" si="1"/>
        <v>0</v>
      </c>
      <c r="EX39" s="82">
        <f t="shared" si="1"/>
        <v>0</v>
      </c>
      <c r="EY39" s="82">
        <f t="shared" si="1"/>
        <v>0</v>
      </c>
      <c r="EZ39" s="82">
        <f t="shared" si="1"/>
        <v>0</v>
      </c>
      <c r="FA39" s="82">
        <f t="shared" si="1"/>
        <v>0</v>
      </c>
      <c r="FB39" s="82">
        <f t="shared" si="1"/>
        <v>0</v>
      </c>
      <c r="FC39" s="82">
        <f t="shared" si="1"/>
        <v>0</v>
      </c>
      <c r="FD39" s="82">
        <f t="shared" si="1"/>
        <v>0</v>
      </c>
      <c r="FE39" s="82">
        <f t="shared" si="1"/>
        <v>0</v>
      </c>
      <c r="FF39" s="82">
        <f t="shared" si="1"/>
        <v>0</v>
      </c>
      <c r="FG39" s="82">
        <f t="shared" si="1"/>
        <v>0</v>
      </c>
      <c r="FH39" s="82">
        <f t="shared" ref="FH39:FS39" si="2">COUNTIF(FH$3:FH$37,$B$39)</f>
        <v>0</v>
      </c>
      <c r="FI39" s="82">
        <f t="shared" si="2"/>
        <v>0</v>
      </c>
      <c r="FJ39" s="82">
        <f t="shared" si="2"/>
        <v>0</v>
      </c>
      <c r="FK39" s="82">
        <f t="shared" si="2"/>
        <v>0</v>
      </c>
      <c r="FL39" s="82">
        <f t="shared" si="2"/>
        <v>0</v>
      </c>
      <c r="FM39" s="82">
        <f t="shared" si="2"/>
        <v>0</v>
      </c>
      <c r="FN39" s="82">
        <f t="shared" si="2"/>
        <v>0</v>
      </c>
      <c r="FO39" s="82">
        <f t="shared" si="2"/>
        <v>0</v>
      </c>
      <c r="FP39" s="82">
        <f t="shared" si="2"/>
        <v>0</v>
      </c>
      <c r="FQ39" s="82">
        <f t="shared" si="2"/>
        <v>0</v>
      </c>
      <c r="FR39" s="82">
        <f t="shared" si="2"/>
        <v>0</v>
      </c>
      <c r="FS39" s="82">
        <f t="shared" si="2"/>
        <v>0</v>
      </c>
    </row>
    <row r="40" spans="1:175" x14ac:dyDescent="0.25">
      <c r="B40" s="219" t="s">
        <v>279</v>
      </c>
      <c r="AI40" s="82">
        <f>COUNTIF(AI$3:AI$37,$B$40)</f>
        <v>0</v>
      </c>
      <c r="AJ40" s="82">
        <f t="shared" ref="AJ40:CU40" si="3">COUNTIF(AJ$3:AJ$37,$B$40)</f>
        <v>0</v>
      </c>
      <c r="AK40" s="82">
        <f t="shared" si="3"/>
        <v>0</v>
      </c>
      <c r="AL40" s="82">
        <f t="shared" si="3"/>
        <v>0</v>
      </c>
      <c r="AM40" s="82">
        <f t="shared" si="3"/>
        <v>0</v>
      </c>
      <c r="AN40" s="82">
        <f t="shared" si="3"/>
        <v>0</v>
      </c>
      <c r="AO40" s="82">
        <f t="shared" si="3"/>
        <v>0</v>
      </c>
      <c r="AP40" s="82">
        <f t="shared" si="3"/>
        <v>0</v>
      </c>
      <c r="AQ40" s="82">
        <f t="shared" si="3"/>
        <v>0</v>
      </c>
      <c r="AR40" s="82">
        <f t="shared" si="3"/>
        <v>0</v>
      </c>
      <c r="AS40" s="82">
        <f t="shared" si="3"/>
        <v>0</v>
      </c>
      <c r="AT40" s="82">
        <f t="shared" si="3"/>
        <v>0</v>
      </c>
      <c r="AU40" s="82">
        <f t="shared" si="3"/>
        <v>0</v>
      </c>
      <c r="AV40" s="82">
        <f t="shared" si="3"/>
        <v>0</v>
      </c>
      <c r="AW40" s="82">
        <f t="shared" si="3"/>
        <v>0</v>
      </c>
      <c r="AX40" s="82">
        <f t="shared" si="3"/>
        <v>0</v>
      </c>
      <c r="AY40" s="82">
        <f t="shared" si="3"/>
        <v>0</v>
      </c>
      <c r="AZ40" s="82">
        <f t="shared" si="3"/>
        <v>0</v>
      </c>
      <c r="BA40" s="82">
        <f t="shared" si="3"/>
        <v>0</v>
      </c>
      <c r="BB40" s="82">
        <f t="shared" si="3"/>
        <v>0</v>
      </c>
      <c r="BC40" s="82">
        <f t="shared" si="3"/>
        <v>0</v>
      </c>
      <c r="BD40" s="82">
        <f t="shared" si="3"/>
        <v>0</v>
      </c>
      <c r="BE40" s="82">
        <f t="shared" si="3"/>
        <v>0</v>
      </c>
      <c r="BF40" s="82">
        <f t="shared" si="3"/>
        <v>0</v>
      </c>
      <c r="BG40" s="82">
        <f t="shared" si="3"/>
        <v>0</v>
      </c>
      <c r="BH40" s="82">
        <f t="shared" si="3"/>
        <v>0</v>
      </c>
      <c r="BI40" s="82">
        <f t="shared" si="3"/>
        <v>0</v>
      </c>
      <c r="BJ40" s="82">
        <f t="shared" si="3"/>
        <v>0</v>
      </c>
      <c r="BK40" s="82">
        <f t="shared" si="3"/>
        <v>0</v>
      </c>
      <c r="BL40" s="82">
        <f t="shared" si="3"/>
        <v>0</v>
      </c>
      <c r="BM40" s="82">
        <f t="shared" si="3"/>
        <v>0</v>
      </c>
      <c r="BN40" s="82">
        <f t="shared" si="3"/>
        <v>0</v>
      </c>
      <c r="BO40" s="82">
        <f t="shared" si="3"/>
        <v>0</v>
      </c>
      <c r="BP40" s="82">
        <f t="shared" si="3"/>
        <v>0</v>
      </c>
      <c r="BQ40" s="82">
        <f t="shared" si="3"/>
        <v>0</v>
      </c>
      <c r="BR40" s="82">
        <f t="shared" si="3"/>
        <v>0</v>
      </c>
      <c r="BS40" s="82">
        <f t="shared" si="3"/>
        <v>0</v>
      </c>
      <c r="BT40" s="82">
        <f t="shared" si="3"/>
        <v>0</v>
      </c>
      <c r="BU40" s="82">
        <f t="shared" si="3"/>
        <v>0</v>
      </c>
      <c r="BV40" s="82">
        <f t="shared" si="3"/>
        <v>0</v>
      </c>
      <c r="BW40" s="82">
        <f t="shared" si="3"/>
        <v>0</v>
      </c>
      <c r="BX40" s="82">
        <f t="shared" si="3"/>
        <v>0</v>
      </c>
      <c r="BY40" s="82">
        <f t="shared" si="3"/>
        <v>0</v>
      </c>
      <c r="BZ40" s="82">
        <f t="shared" si="3"/>
        <v>0</v>
      </c>
      <c r="CA40" s="82">
        <f t="shared" si="3"/>
        <v>0</v>
      </c>
      <c r="CB40" s="82">
        <f t="shared" si="3"/>
        <v>0</v>
      </c>
      <c r="CC40" s="82">
        <f t="shared" si="3"/>
        <v>0</v>
      </c>
      <c r="CD40" s="82">
        <f t="shared" si="3"/>
        <v>0</v>
      </c>
      <c r="CE40" s="82">
        <f t="shared" si="3"/>
        <v>0</v>
      </c>
      <c r="CF40" s="82">
        <f t="shared" si="3"/>
        <v>0</v>
      </c>
      <c r="CG40" s="82">
        <f t="shared" si="3"/>
        <v>0</v>
      </c>
      <c r="CH40" s="82">
        <f t="shared" si="3"/>
        <v>0</v>
      </c>
      <c r="CI40" s="82">
        <f t="shared" si="3"/>
        <v>0</v>
      </c>
      <c r="CJ40" s="82">
        <f t="shared" si="3"/>
        <v>0</v>
      </c>
      <c r="CK40" s="82">
        <f t="shared" si="3"/>
        <v>0</v>
      </c>
      <c r="CL40" s="82">
        <f t="shared" si="3"/>
        <v>0</v>
      </c>
      <c r="CM40" s="82">
        <f t="shared" si="3"/>
        <v>0</v>
      </c>
      <c r="CN40" s="82">
        <f t="shared" si="3"/>
        <v>0</v>
      </c>
      <c r="CO40" s="82">
        <f t="shared" si="3"/>
        <v>0</v>
      </c>
      <c r="CP40" s="82">
        <f t="shared" si="3"/>
        <v>0</v>
      </c>
      <c r="CQ40" s="82">
        <f t="shared" si="3"/>
        <v>0</v>
      </c>
      <c r="CR40" s="82">
        <f t="shared" si="3"/>
        <v>0</v>
      </c>
      <c r="CS40" s="82">
        <f t="shared" si="3"/>
        <v>0</v>
      </c>
      <c r="CT40" s="82">
        <f t="shared" si="3"/>
        <v>0</v>
      </c>
      <c r="CU40" s="82">
        <f t="shared" si="3"/>
        <v>0</v>
      </c>
      <c r="CV40" s="82">
        <f t="shared" ref="CV40:FG40" si="4">COUNTIF(CV$3:CV$37,$B$40)</f>
        <v>0</v>
      </c>
      <c r="CW40" s="82">
        <f t="shared" si="4"/>
        <v>0</v>
      </c>
      <c r="CX40" s="82">
        <f t="shared" si="4"/>
        <v>0</v>
      </c>
      <c r="CY40" s="82">
        <f t="shared" si="4"/>
        <v>0</v>
      </c>
      <c r="CZ40" s="82">
        <f t="shared" si="4"/>
        <v>0</v>
      </c>
      <c r="DA40" s="82">
        <f t="shared" si="4"/>
        <v>0</v>
      </c>
      <c r="DB40" s="82">
        <f t="shared" si="4"/>
        <v>0</v>
      </c>
      <c r="DC40" s="82">
        <f t="shared" si="4"/>
        <v>0</v>
      </c>
      <c r="DD40" s="82">
        <f t="shared" si="4"/>
        <v>0</v>
      </c>
      <c r="DE40" s="82">
        <f t="shared" si="4"/>
        <v>0</v>
      </c>
      <c r="DF40" s="82">
        <f t="shared" si="4"/>
        <v>0</v>
      </c>
      <c r="DG40" s="82">
        <f t="shared" si="4"/>
        <v>0</v>
      </c>
      <c r="DH40" s="82">
        <f t="shared" si="4"/>
        <v>0</v>
      </c>
      <c r="DI40" s="82">
        <f t="shared" si="4"/>
        <v>0</v>
      </c>
      <c r="DJ40" s="82">
        <f t="shared" si="4"/>
        <v>0</v>
      </c>
      <c r="DK40" s="82">
        <f t="shared" si="4"/>
        <v>0</v>
      </c>
      <c r="DL40" s="82">
        <f t="shared" si="4"/>
        <v>0</v>
      </c>
      <c r="DM40" s="82">
        <f t="shared" si="4"/>
        <v>0</v>
      </c>
      <c r="DN40" s="82">
        <f t="shared" si="4"/>
        <v>0</v>
      </c>
      <c r="DO40" s="82">
        <f t="shared" si="4"/>
        <v>0</v>
      </c>
      <c r="DP40" s="82">
        <f t="shared" si="4"/>
        <v>0</v>
      </c>
      <c r="DQ40" s="82">
        <f t="shared" si="4"/>
        <v>0</v>
      </c>
      <c r="DR40" s="82">
        <f t="shared" si="4"/>
        <v>0</v>
      </c>
      <c r="DS40" s="82">
        <f t="shared" si="4"/>
        <v>0</v>
      </c>
      <c r="DT40" s="82">
        <f t="shared" si="4"/>
        <v>0</v>
      </c>
      <c r="DU40" s="82">
        <f t="shared" si="4"/>
        <v>0</v>
      </c>
      <c r="DV40" s="82">
        <f t="shared" si="4"/>
        <v>0</v>
      </c>
      <c r="DW40" s="82">
        <f t="shared" si="4"/>
        <v>0</v>
      </c>
      <c r="DX40" s="82">
        <f t="shared" si="4"/>
        <v>0</v>
      </c>
      <c r="DY40" s="82">
        <f t="shared" si="4"/>
        <v>0</v>
      </c>
      <c r="DZ40" s="82">
        <f t="shared" si="4"/>
        <v>0</v>
      </c>
      <c r="EA40" s="82">
        <f t="shared" si="4"/>
        <v>0</v>
      </c>
      <c r="EB40" s="82">
        <f t="shared" si="4"/>
        <v>0</v>
      </c>
      <c r="EC40" s="82">
        <f t="shared" si="4"/>
        <v>0</v>
      </c>
      <c r="ED40" s="82">
        <f t="shared" si="4"/>
        <v>0</v>
      </c>
      <c r="EE40" s="82">
        <f t="shared" si="4"/>
        <v>0</v>
      </c>
      <c r="EF40" s="82">
        <f t="shared" si="4"/>
        <v>0</v>
      </c>
      <c r="EG40" s="82">
        <f t="shared" si="4"/>
        <v>0</v>
      </c>
      <c r="EH40" s="82">
        <f t="shared" si="4"/>
        <v>0</v>
      </c>
      <c r="EI40" s="82">
        <f t="shared" si="4"/>
        <v>0</v>
      </c>
      <c r="EJ40" s="82">
        <f t="shared" si="4"/>
        <v>0</v>
      </c>
      <c r="EK40" s="82">
        <f t="shared" si="4"/>
        <v>0</v>
      </c>
      <c r="EL40" s="82">
        <f t="shared" si="4"/>
        <v>0</v>
      </c>
      <c r="EM40" s="82">
        <f t="shared" si="4"/>
        <v>0</v>
      </c>
      <c r="EN40" s="82">
        <f t="shared" si="4"/>
        <v>0</v>
      </c>
      <c r="EO40" s="82">
        <f t="shared" si="4"/>
        <v>0</v>
      </c>
      <c r="EP40" s="82">
        <f t="shared" si="4"/>
        <v>0</v>
      </c>
      <c r="EQ40" s="82">
        <f t="shared" si="4"/>
        <v>0</v>
      </c>
      <c r="ER40" s="82">
        <f t="shared" si="4"/>
        <v>0</v>
      </c>
      <c r="ES40" s="82">
        <f t="shared" si="4"/>
        <v>0</v>
      </c>
      <c r="ET40" s="82">
        <f t="shared" si="4"/>
        <v>0</v>
      </c>
      <c r="EU40" s="82">
        <f t="shared" si="4"/>
        <v>0</v>
      </c>
      <c r="EV40" s="82">
        <f t="shared" si="4"/>
        <v>0</v>
      </c>
      <c r="EW40" s="82">
        <f t="shared" si="4"/>
        <v>0</v>
      </c>
      <c r="EX40" s="82">
        <f t="shared" si="4"/>
        <v>0</v>
      </c>
      <c r="EY40" s="82">
        <f t="shared" si="4"/>
        <v>0</v>
      </c>
      <c r="EZ40" s="82">
        <f t="shared" si="4"/>
        <v>0</v>
      </c>
      <c r="FA40" s="82">
        <f t="shared" si="4"/>
        <v>0</v>
      </c>
      <c r="FB40" s="82">
        <f t="shared" si="4"/>
        <v>0</v>
      </c>
      <c r="FC40" s="82">
        <f t="shared" si="4"/>
        <v>0</v>
      </c>
      <c r="FD40" s="82">
        <f t="shared" si="4"/>
        <v>0</v>
      </c>
      <c r="FE40" s="82">
        <f t="shared" si="4"/>
        <v>0</v>
      </c>
      <c r="FF40" s="82">
        <f t="shared" si="4"/>
        <v>0</v>
      </c>
      <c r="FG40" s="82">
        <f t="shared" si="4"/>
        <v>0</v>
      </c>
      <c r="FH40" s="82">
        <f t="shared" ref="FH40:FS40" si="5">COUNTIF(FH$3:FH$37,$B$40)</f>
        <v>0</v>
      </c>
      <c r="FI40" s="82">
        <f t="shared" si="5"/>
        <v>0</v>
      </c>
      <c r="FJ40" s="82">
        <f t="shared" si="5"/>
        <v>0</v>
      </c>
      <c r="FK40" s="82">
        <f t="shared" si="5"/>
        <v>0</v>
      </c>
      <c r="FL40" s="82">
        <f t="shared" si="5"/>
        <v>0</v>
      </c>
      <c r="FM40" s="82">
        <f t="shared" si="5"/>
        <v>0</v>
      </c>
      <c r="FN40" s="82">
        <f t="shared" si="5"/>
        <v>0</v>
      </c>
      <c r="FO40" s="82">
        <f t="shared" si="5"/>
        <v>0</v>
      </c>
      <c r="FP40" s="82">
        <f t="shared" si="5"/>
        <v>0</v>
      </c>
      <c r="FQ40" s="82">
        <f t="shared" si="5"/>
        <v>0</v>
      </c>
      <c r="FR40" s="82">
        <f t="shared" si="5"/>
        <v>0</v>
      </c>
      <c r="FS40" s="82">
        <f t="shared" si="5"/>
        <v>0</v>
      </c>
    </row>
    <row r="41" spans="1:175" x14ac:dyDescent="0.25">
      <c r="B41" s="219" t="s">
        <v>280</v>
      </c>
      <c r="AI41" s="82">
        <f>COUNTIF(AI$4:AI$37,$B$41)</f>
        <v>0</v>
      </c>
      <c r="AJ41" s="82">
        <f t="shared" ref="AJ41:CU41" si="6">COUNTIF(AJ$4:AJ$37,$B$41)</f>
        <v>0</v>
      </c>
      <c r="AK41" s="82">
        <f t="shared" si="6"/>
        <v>0</v>
      </c>
      <c r="AL41" s="82">
        <f t="shared" si="6"/>
        <v>0</v>
      </c>
      <c r="AM41" s="82">
        <f t="shared" si="6"/>
        <v>0</v>
      </c>
      <c r="AN41" s="82">
        <f t="shared" si="6"/>
        <v>0</v>
      </c>
      <c r="AO41" s="82">
        <f t="shared" si="6"/>
        <v>0</v>
      </c>
      <c r="AP41" s="82">
        <f t="shared" si="6"/>
        <v>0</v>
      </c>
      <c r="AQ41" s="82">
        <f t="shared" si="6"/>
        <v>0</v>
      </c>
      <c r="AR41" s="82">
        <f t="shared" si="6"/>
        <v>0</v>
      </c>
      <c r="AS41" s="82">
        <f t="shared" si="6"/>
        <v>0</v>
      </c>
      <c r="AT41" s="82">
        <f t="shared" si="6"/>
        <v>0</v>
      </c>
      <c r="AU41" s="82">
        <f t="shared" si="6"/>
        <v>0</v>
      </c>
      <c r="AV41" s="82">
        <f t="shared" si="6"/>
        <v>0</v>
      </c>
      <c r="AW41" s="82">
        <f t="shared" si="6"/>
        <v>0</v>
      </c>
      <c r="AX41" s="82">
        <f t="shared" si="6"/>
        <v>0</v>
      </c>
      <c r="AY41" s="82">
        <f t="shared" si="6"/>
        <v>0</v>
      </c>
      <c r="AZ41" s="82">
        <f t="shared" si="6"/>
        <v>0</v>
      </c>
      <c r="BA41" s="82">
        <f t="shared" si="6"/>
        <v>0</v>
      </c>
      <c r="BB41" s="82">
        <f t="shared" si="6"/>
        <v>0</v>
      </c>
      <c r="BC41" s="82">
        <f t="shared" si="6"/>
        <v>0</v>
      </c>
      <c r="BD41" s="82">
        <f t="shared" si="6"/>
        <v>0</v>
      </c>
      <c r="BE41" s="82">
        <f t="shared" si="6"/>
        <v>0</v>
      </c>
      <c r="BF41" s="82">
        <f t="shared" si="6"/>
        <v>0</v>
      </c>
      <c r="BG41" s="82">
        <f t="shared" si="6"/>
        <v>0</v>
      </c>
      <c r="BH41" s="82">
        <f t="shared" si="6"/>
        <v>0</v>
      </c>
      <c r="BI41" s="82">
        <f t="shared" si="6"/>
        <v>0</v>
      </c>
      <c r="BJ41" s="82">
        <f t="shared" si="6"/>
        <v>0</v>
      </c>
      <c r="BK41" s="82">
        <f t="shared" si="6"/>
        <v>0</v>
      </c>
      <c r="BL41" s="82">
        <f t="shared" si="6"/>
        <v>0</v>
      </c>
      <c r="BM41" s="82">
        <f t="shared" si="6"/>
        <v>0</v>
      </c>
      <c r="BN41" s="82">
        <f t="shared" si="6"/>
        <v>0</v>
      </c>
      <c r="BO41" s="82">
        <f t="shared" si="6"/>
        <v>0</v>
      </c>
      <c r="BP41" s="82">
        <f t="shared" si="6"/>
        <v>0</v>
      </c>
      <c r="BQ41" s="82">
        <f t="shared" si="6"/>
        <v>0</v>
      </c>
      <c r="BR41" s="82">
        <f t="shared" si="6"/>
        <v>0</v>
      </c>
      <c r="BS41" s="82">
        <f t="shared" si="6"/>
        <v>0</v>
      </c>
      <c r="BT41" s="82">
        <f t="shared" si="6"/>
        <v>0</v>
      </c>
      <c r="BU41" s="82">
        <f t="shared" si="6"/>
        <v>0</v>
      </c>
      <c r="BV41" s="82">
        <f t="shared" si="6"/>
        <v>0</v>
      </c>
      <c r="BW41" s="82">
        <f t="shared" si="6"/>
        <v>0</v>
      </c>
      <c r="BX41" s="82">
        <f t="shared" si="6"/>
        <v>0</v>
      </c>
      <c r="BY41" s="82">
        <f t="shared" si="6"/>
        <v>0</v>
      </c>
      <c r="BZ41" s="82">
        <f t="shared" si="6"/>
        <v>0</v>
      </c>
      <c r="CA41" s="82">
        <f t="shared" si="6"/>
        <v>0</v>
      </c>
      <c r="CB41" s="82">
        <f t="shared" si="6"/>
        <v>0</v>
      </c>
      <c r="CC41" s="82">
        <f t="shared" si="6"/>
        <v>0</v>
      </c>
      <c r="CD41" s="82">
        <f t="shared" si="6"/>
        <v>0</v>
      </c>
      <c r="CE41" s="82">
        <f t="shared" si="6"/>
        <v>0</v>
      </c>
      <c r="CF41" s="82">
        <f t="shared" si="6"/>
        <v>0</v>
      </c>
      <c r="CG41" s="82">
        <f t="shared" si="6"/>
        <v>0</v>
      </c>
      <c r="CH41" s="82">
        <f t="shared" si="6"/>
        <v>0</v>
      </c>
      <c r="CI41" s="82">
        <f t="shared" si="6"/>
        <v>0</v>
      </c>
      <c r="CJ41" s="82">
        <f t="shared" si="6"/>
        <v>0</v>
      </c>
      <c r="CK41" s="82">
        <f t="shared" si="6"/>
        <v>0</v>
      </c>
      <c r="CL41" s="82">
        <f t="shared" si="6"/>
        <v>0</v>
      </c>
      <c r="CM41" s="82">
        <f t="shared" si="6"/>
        <v>0</v>
      </c>
      <c r="CN41" s="82">
        <f t="shared" si="6"/>
        <v>0</v>
      </c>
      <c r="CO41" s="82">
        <f t="shared" si="6"/>
        <v>0</v>
      </c>
      <c r="CP41" s="82">
        <f t="shared" si="6"/>
        <v>0</v>
      </c>
      <c r="CQ41" s="82">
        <f t="shared" si="6"/>
        <v>0</v>
      </c>
      <c r="CR41" s="82">
        <f t="shared" si="6"/>
        <v>0</v>
      </c>
      <c r="CS41" s="82">
        <f t="shared" si="6"/>
        <v>0</v>
      </c>
      <c r="CT41" s="82">
        <f t="shared" si="6"/>
        <v>0</v>
      </c>
      <c r="CU41" s="82">
        <f t="shared" si="6"/>
        <v>0</v>
      </c>
      <c r="CV41" s="82">
        <f t="shared" ref="CV41:FG41" si="7">COUNTIF(CV$4:CV$37,$B$41)</f>
        <v>0</v>
      </c>
      <c r="CW41" s="82">
        <f t="shared" si="7"/>
        <v>0</v>
      </c>
      <c r="CX41" s="82">
        <f t="shared" si="7"/>
        <v>0</v>
      </c>
      <c r="CY41" s="82">
        <f t="shared" si="7"/>
        <v>0</v>
      </c>
      <c r="CZ41" s="82">
        <f t="shared" si="7"/>
        <v>0</v>
      </c>
      <c r="DA41" s="82">
        <f t="shared" si="7"/>
        <v>0</v>
      </c>
      <c r="DB41" s="82">
        <f t="shared" si="7"/>
        <v>0</v>
      </c>
      <c r="DC41" s="82">
        <f t="shared" si="7"/>
        <v>0</v>
      </c>
      <c r="DD41" s="82">
        <f t="shared" si="7"/>
        <v>0</v>
      </c>
      <c r="DE41" s="82">
        <f t="shared" si="7"/>
        <v>0</v>
      </c>
      <c r="DF41" s="82">
        <f t="shared" si="7"/>
        <v>0</v>
      </c>
      <c r="DG41" s="82">
        <f t="shared" si="7"/>
        <v>0</v>
      </c>
      <c r="DH41" s="82">
        <f t="shared" si="7"/>
        <v>0</v>
      </c>
      <c r="DI41" s="82">
        <f t="shared" si="7"/>
        <v>0</v>
      </c>
      <c r="DJ41" s="82">
        <f t="shared" si="7"/>
        <v>0</v>
      </c>
      <c r="DK41" s="82">
        <f t="shared" si="7"/>
        <v>0</v>
      </c>
      <c r="DL41" s="82">
        <f t="shared" si="7"/>
        <v>0</v>
      </c>
      <c r="DM41" s="82">
        <f t="shared" si="7"/>
        <v>0</v>
      </c>
      <c r="DN41" s="82">
        <f t="shared" si="7"/>
        <v>0</v>
      </c>
      <c r="DO41" s="82">
        <f t="shared" si="7"/>
        <v>0</v>
      </c>
      <c r="DP41" s="82">
        <f t="shared" si="7"/>
        <v>0</v>
      </c>
      <c r="DQ41" s="82">
        <f t="shared" si="7"/>
        <v>0</v>
      </c>
      <c r="DR41" s="82">
        <f t="shared" si="7"/>
        <v>0</v>
      </c>
      <c r="DS41" s="82">
        <f t="shared" si="7"/>
        <v>0</v>
      </c>
      <c r="DT41" s="82">
        <f t="shared" si="7"/>
        <v>0</v>
      </c>
      <c r="DU41" s="82">
        <f t="shared" si="7"/>
        <v>0</v>
      </c>
      <c r="DV41" s="82">
        <f t="shared" si="7"/>
        <v>0</v>
      </c>
      <c r="DW41" s="82">
        <f t="shared" si="7"/>
        <v>0</v>
      </c>
      <c r="DX41" s="82">
        <f t="shared" si="7"/>
        <v>0</v>
      </c>
      <c r="DY41" s="82">
        <f t="shared" si="7"/>
        <v>0</v>
      </c>
      <c r="DZ41" s="82">
        <f t="shared" si="7"/>
        <v>0</v>
      </c>
      <c r="EA41" s="82">
        <f t="shared" si="7"/>
        <v>0</v>
      </c>
      <c r="EB41" s="82">
        <f t="shared" si="7"/>
        <v>0</v>
      </c>
      <c r="EC41" s="82">
        <f t="shared" si="7"/>
        <v>0</v>
      </c>
      <c r="ED41" s="82">
        <f t="shared" si="7"/>
        <v>0</v>
      </c>
      <c r="EE41" s="82">
        <f t="shared" si="7"/>
        <v>0</v>
      </c>
      <c r="EF41" s="82">
        <f t="shared" si="7"/>
        <v>0</v>
      </c>
      <c r="EG41" s="82">
        <f t="shared" si="7"/>
        <v>0</v>
      </c>
      <c r="EH41" s="82">
        <f t="shared" si="7"/>
        <v>0</v>
      </c>
      <c r="EI41" s="82">
        <f t="shared" si="7"/>
        <v>0</v>
      </c>
      <c r="EJ41" s="82">
        <f t="shared" si="7"/>
        <v>0</v>
      </c>
      <c r="EK41" s="82">
        <f t="shared" si="7"/>
        <v>0</v>
      </c>
      <c r="EL41" s="82">
        <f t="shared" si="7"/>
        <v>0</v>
      </c>
      <c r="EM41" s="82">
        <f t="shared" si="7"/>
        <v>0</v>
      </c>
      <c r="EN41" s="82">
        <f t="shared" si="7"/>
        <v>0</v>
      </c>
      <c r="EO41" s="82">
        <f t="shared" si="7"/>
        <v>0</v>
      </c>
      <c r="EP41" s="82">
        <f t="shared" si="7"/>
        <v>0</v>
      </c>
      <c r="EQ41" s="82">
        <f t="shared" si="7"/>
        <v>0</v>
      </c>
      <c r="ER41" s="82">
        <f t="shared" si="7"/>
        <v>0</v>
      </c>
      <c r="ES41" s="82">
        <f t="shared" si="7"/>
        <v>0</v>
      </c>
      <c r="ET41" s="82">
        <f t="shared" si="7"/>
        <v>0</v>
      </c>
      <c r="EU41" s="82">
        <f t="shared" si="7"/>
        <v>0</v>
      </c>
      <c r="EV41" s="82">
        <f t="shared" si="7"/>
        <v>0</v>
      </c>
      <c r="EW41" s="82">
        <f t="shared" si="7"/>
        <v>0</v>
      </c>
      <c r="EX41" s="82">
        <f t="shared" si="7"/>
        <v>0</v>
      </c>
      <c r="EY41" s="82">
        <f t="shared" si="7"/>
        <v>0</v>
      </c>
      <c r="EZ41" s="82">
        <f t="shared" si="7"/>
        <v>0</v>
      </c>
      <c r="FA41" s="82">
        <f t="shared" si="7"/>
        <v>0</v>
      </c>
      <c r="FB41" s="82">
        <f t="shared" si="7"/>
        <v>0</v>
      </c>
      <c r="FC41" s="82">
        <f t="shared" si="7"/>
        <v>0</v>
      </c>
      <c r="FD41" s="82">
        <f t="shared" si="7"/>
        <v>0</v>
      </c>
      <c r="FE41" s="82">
        <f t="shared" si="7"/>
        <v>0</v>
      </c>
      <c r="FF41" s="82">
        <f t="shared" si="7"/>
        <v>0</v>
      </c>
      <c r="FG41" s="82">
        <f t="shared" si="7"/>
        <v>0</v>
      </c>
      <c r="FH41" s="82">
        <f t="shared" ref="FH41:FS41" si="8">COUNTIF(FH$4:FH$37,$B$41)</f>
        <v>0</v>
      </c>
      <c r="FI41" s="82">
        <f t="shared" si="8"/>
        <v>0</v>
      </c>
      <c r="FJ41" s="82">
        <f t="shared" si="8"/>
        <v>0</v>
      </c>
      <c r="FK41" s="82">
        <f t="shared" si="8"/>
        <v>0</v>
      </c>
      <c r="FL41" s="82">
        <f t="shared" si="8"/>
        <v>0</v>
      </c>
      <c r="FM41" s="82">
        <f t="shared" si="8"/>
        <v>0</v>
      </c>
      <c r="FN41" s="82">
        <f t="shared" si="8"/>
        <v>0</v>
      </c>
      <c r="FO41" s="82">
        <f t="shared" si="8"/>
        <v>0</v>
      </c>
      <c r="FP41" s="82">
        <f t="shared" si="8"/>
        <v>0</v>
      </c>
      <c r="FQ41" s="82">
        <f t="shared" si="8"/>
        <v>0</v>
      </c>
      <c r="FR41" s="82">
        <f t="shared" si="8"/>
        <v>0</v>
      </c>
      <c r="FS41" s="82">
        <f t="shared" si="8"/>
        <v>0</v>
      </c>
    </row>
    <row r="43" spans="1:175" x14ac:dyDescent="0.25">
      <c r="B43" s="218" t="s">
        <v>278</v>
      </c>
      <c r="AI43" s="202" t="e">
        <f>AI39/$C$38</f>
        <v>#DIV/0!</v>
      </c>
      <c r="AJ43" s="202" t="e">
        <f t="shared" ref="AJ43:CU43" si="9">AJ39/$C$38</f>
        <v>#DIV/0!</v>
      </c>
      <c r="AK43" s="202" t="e">
        <f t="shared" si="9"/>
        <v>#DIV/0!</v>
      </c>
      <c r="AL43" s="202" t="e">
        <f t="shared" si="9"/>
        <v>#DIV/0!</v>
      </c>
      <c r="AM43" s="202" t="e">
        <f t="shared" si="9"/>
        <v>#DIV/0!</v>
      </c>
      <c r="AN43" s="202" t="e">
        <f t="shared" si="9"/>
        <v>#DIV/0!</v>
      </c>
      <c r="AO43" s="202" t="e">
        <f t="shared" si="9"/>
        <v>#DIV/0!</v>
      </c>
      <c r="AP43" s="202" t="e">
        <f t="shared" si="9"/>
        <v>#DIV/0!</v>
      </c>
      <c r="AQ43" s="202" t="e">
        <f t="shared" si="9"/>
        <v>#DIV/0!</v>
      </c>
      <c r="AR43" s="202" t="e">
        <f t="shared" si="9"/>
        <v>#DIV/0!</v>
      </c>
      <c r="AS43" s="202" t="e">
        <f t="shared" si="9"/>
        <v>#DIV/0!</v>
      </c>
      <c r="AT43" s="202" t="e">
        <f t="shared" si="9"/>
        <v>#DIV/0!</v>
      </c>
      <c r="AU43" s="202" t="e">
        <f t="shared" si="9"/>
        <v>#DIV/0!</v>
      </c>
      <c r="AV43" s="202" t="e">
        <f t="shared" si="9"/>
        <v>#DIV/0!</v>
      </c>
      <c r="AW43" s="202" t="e">
        <f t="shared" si="9"/>
        <v>#DIV/0!</v>
      </c>
      <c r="AX43" s="202" t="e">
        <f t="shared" si="9"/>
        <v>#DIV/0!</v>
      </c>
      <c r="AY43" s="202" t="e">
        <f t="shared" si="9"/>
        <v>#DIV/0!</v>
      </c>
      <c r="AZ43" s="202" t="e">
        <f t="shared" si="9"/>
        <v>#DIV/0!</v>
      </c>
      <c r="BA43" s="202" t="e">
        <f t="shared" si="9"/>
        <v>#DIV/0!</v>
      </c>
      <c r="BB43" s="202" t="e">
        <f t="shared" si="9"/>
        <v>#DIV/0!</v>
      </c>
      <c r="BC43" s="202" t="e">
        <f t="shared" si="9"/>
        <v>#DIV/0!</v>
      </c>
      <c r="BD43" s="202" t="e">
        <f t="shared" si="9"/>
        <v>#DIV/0!</v>
      </c>
      <c r="BE43" s="202" t="e">
        <f t="shared" si="9"/>
        <v>#DIV/0!</v>
      </c>
      <c r="BF43" s="202" t="e">
        <f t="shared" si="9"/>
        <v>#DIV/0!</v>
      </c>
      <c r="BG43" s="202" t="e">
        <f t="shared" si="9"/>
        <v>#DIV/0!</v>
      </c>
      <c r="BH43" s="202" t="e">
        <f t="shared" si="9"/>
        <v>#DIV/0!</v>
      </c>
      <c r="BI43" s="202" t="e">
        <f t="shared" si="9"/>
        <v>#DIV/0!</v>
      </c>
      <c r="BJ43" s="202" t="e">
        <f t="shared" si="9"/>
        <v>#DIV/0!</v>
      </c>
      <c r="BK43" s="202" t="e">
        <f t="shared" si="9"/>
        <v>#DIV/0!</v>
      </c>
      <c r="BL43" s="202" t="e">
        <f t="shared" si="9"/>
        <v>#DIV/0!</v>
      </c>
      <c r="BM43" s="202" t="e">
        <f t="shared" si="9"/>
        <v>#DIV/0!</v>
      </c>
      <c r="BN43" s="202" t="e">
        <f t="shared" si="9"/>
        <v>#DIV/0!</v>
      </c>
      <c r="BO43" s="202" t="e">
        <f t="shared" si="9"/>
        <v>#DIV/0!</v>
      </c>
      <c r="BP43" s="202" t="e">
        <f t="shared" si="9"/>
        <v>#DIV/0!</v>
      </c>
      <c r="BQ43" s="202" t="e">
        <f t="shared" si="9"/>
        <v>#DIV/0!</v>
      </c>
      <c r="BR43" s="202" t="e">
        <f t="shared" si="9"/>
        <v>#DIV/0!</v>
      </c>
      <c r="BS43" s="202" t="e">
        <f t="shared" si="9"/>
        <v>#DIV/0!</v>
      </c>
      <c r="BT43" s="202" t="e">
        <f t="shared" si="9"/>
        <v>#DIV/0!</v>
      </c>
      <c r="BU43" s="202" t="e">
        <f t="shared" si="9"/>
        <v>#DIV/0!</v>
      </c>
      <c r="BV43" s="202" t="e">
        <f t="shared" si="9"/>
        <v>#DIV/0!</v>
      </c>
      <c r="BW43" s="202" t="e">
        <f t="shared" si="9"/>
        <v>#DIV/0!</v>
      </c>
      <c r="BX43" s="202" t="e">
        <f t="shared" si="9"/>
        <v>#DIV/0!</v>
      </c>
      <c r="BY43" s="202" t="e">
        <f t="shared" si="9"/>
        <v>#DIV/0!</v>
      </c>
      <c r="BZ43" s="202" t="e">
        <f t="shared" si="9"/>
        <v>#DIV/0!</v>
      </c>
      <c r="CA43" s="202" t="e">
        <f t="shared" si="9"/>
        <v>#DIV/0!</v>
      </c>
      <c r="CB43" s="202" t="e">
        <f t="shared" si="9"/>
        <v>#DIV/0!</v>
      </c>
      <c r="CC43" s="202" t="e">
        <f t="shared" si="9"/>
        <v>#DIV/0!</v>
      </c>
      <c r="CD43" s="202" t="e">
        <f t="shared" si="9"/>
        <v>#DIV/0!</v>
      </c>
      <c r="CE43" s="202" t="e">
        <f t="shared" si="9"/>
        <v>#DIV/0!</v>
      </c>
      <c r="CF43" s="202" t="e">
        <f t="shared" si="9"/>
        <v>#DIV/0!</v>
      </c>
      <c r="CG43" s="202" t="e">
        <f t="shared" si="9"/>
        <v>#DIV/0!</v>
      </c>
      <c r="CH43" s="202" t="e">
        <f t="shared" si="9"/>
        <v>#DIV/0!</v>
      </c>
      <c r="CI43" s="202" t="e">
        <f t="shared" si="9"/>
        <v>#DIV/0!</v>
      </c>
      <c r="CJ43" s="202" t="e">
        <f t="shared" si="9"/>
        <v>#DIV/0!</v>
      </c>
      <c r="CK43" s="202" t="e">
        <f t="shared" si="9"/>
        <v>#DIV/0!</v>
      </c>
      <c r="CL43" s="202" t="e">
        <f t="shared" si="9"/>
        <v>#DIV/0!</v>
      </c>
      <c r="CM43" s="202" t="e">
        <f t="shared" si="9"/>
        <v>#DIV/0!</v>
      </c>
      <c r="CN43" s="202" t="e">
        <f t="shared" si="9"/>
        <v>#DIV/0!</v>
      </c>
      <c r="CO43" s="202" t="e">
        <f t="shared" si="9"/>
        <v>#DIV/0!</v>
      </c>
      <c r="CP43" s="202" t="e">
        <f t="shared" si="9"/>
        <v>#DIV/0!</v>
      </c>
      <c r="CQ43" s="202" t="e">
        <f t="shared" si="9"/>
        <v>#DIV/0!</v>
      </c>
      <c r="CR43" s="202" t="e">
        <f t="shared" si="9"/>
        <v>#DIV/0!</v>
      </c>
      <c r="CS43" s="202" t="e">
        <f t="shared" si="9"/>
        <v>#DIV/0!</v>
      </c>
      <c r="CT43" s="202" t="e">
        <f t="shared" si="9"/>
        <v>#DIV/0!</v>
      </c>
      <c r="CU43" s="202" t="e">
        <f t="shared" si="9"/>
        <v>#DIV/0!</v>
      </c>
      <c r="CV43" s="202" t="e">
        <f t="shared" ref="CV43:FG43" si="10">CV39/$C$38</f>
        <v>#DIV/0!</v>
      </c>
      <c r="CW43" s="202" t="e">
        <f t="shared" si="10"/>
        <v>#DIV/0!</v>
      </c>
      <c r="CX43" s="202" t="e">
        <f t="shared" si="10"/>
        <v>#DIV/0!</v>
      </c>
      <c r="CY43" s="202" t="e">
        <f t="shared" si="10"/>
        <v>#DIV/0!</v>
      </c>
      <c r="CZ43" s="202" t="e">
        <f t="shared" si="10"/>
        <v>#DIV/0!</v>
      </c>
      <c r="DA43" s="202" t="e">
        <f t="shared" si="10"/>
        <v>#DIV/0!</v>
      </c>
      <c r="DB43" s="202" t="e">
        <f t="shared" si="10"/>
        <v>#DIV/0!</v>
      </c>
      <c r="DC43" s="202" t="e">
        <f t="shared" si="10"/>
        <v>#DIV/0!</v>
      </c>
      <c r="DD43" s="202" t="e">
        <f t="shared" si="10"/>
        <v>#DIV/0!</v>
      </c>
      <c r="DE43" s="202" t="e">
        <f t="shared" si="10"/>
        <v>#DIV/0!</v>
      </c>
      <c r="DF43" s="202" t="e">
        <f t="shared" si="10"/>
        <v>#DIV/0!</v>
      </c>
      <c r="DG43" s="202" t="e">
        <f t="shared" si="10"/>
        <v>#DIV/0!</v>
      </c>
      <c r="DH43" s="202" t="e">
        <f t="shared" si="10"/>
        <v>#DIV/0!</v>
      </c>
      <c r="DI43" s="202" t="e">
        <f t="shared" si="10"/>
        <v>#DIV/0!</v>
      </c>
      <c r="DJ43" s="202" t="e">
        <f t="shared" si="10"/>
        <v>#DIV/0!</v>
      </c>
      <c r="DK43" s="202" t="e">
        <f t="shared" si="10"/>
        <v>#DIV/0!</v>
      </c>
      <c r="DL43" s="202" t="e">
        <f t="shared" si="10"/>
        <v>#DIV/0!</v>
      </c>
      <c r="DM43" s="202" t="e">
        <f t="shared" si="10"/>
        <v>#DIV/0!</v>
      </c>
      <c r="DN43" s="202" t="e">
        <f t="shared" si="10"/>
        <v>#DIV/0!</v>
      </c>
      <c r="DO43" s="202" t="e">
        <f t="shared" si="10"/>
        <v>#DIV/0!</v>
      </c>
      <c r="DP43" s="202" t="e">
        <f t="shared" si="10"/>
        <v>#DIV/0!</v>
      </c>
      <c r="DQ43" s="202" t="e">
        <f t="shared" si="10"/>
        <v>#DIV/0!</v>
      </c>
      <c r="DR43" s="202" t="e">
        <f t="shared" si="10"/>
        <v>#DIV/0!</v>
      </c>
      <c r="DS43" s="202" t="e">
        <f t="shared" si="10"/>
        <v>#DIV/0!</v>
      </c>
      <c r="DT43" s="202" t="e">
        <f t="shared" si="10"/>
        <v>#DIV/0!</v>
      </c>
      <c r="DU43" s="202" t="e">
        <f t="shared" si="10"/>
        <v>#DIV/0!</v>
      </c>
      <c r="DV43" s="202" t="e">
        <f t="shared" si="10"/>
        <v>#DIV/0!</v>
      </c>
      <c r="DW43" s="202" t="e">
        <f t="shared" si="10"/>
        <v>#DIV/0!</v>
      </c>
      <c r="DX43" s="202" t="e">
        <f t="shared" si="10"/>
        <v>#DIV/0!</v>
      </c>
      <c r="DY43" s="202" t="e">
        <f t="shared" si="10"/>
        <v>#DIV/0!</v>
      </c>
      <c r="DZ43" s="202" t="e">
        <f t="shared" si="10"/>
        <v>#DIV/0!</v>
      </c>
      <c r="EA43" s="202" t="e">
        <f t="shared" si="10"/>
        <v>#DIV/0!</v>
      </c>
      <c r="EB43" s="202" t="e">
        <f t="shared" si="10"/>
        <v>#DIV/0!</v>
      </c>
      <c r="EC43" s="202" t="e">
        <f t="shared" si="10"/>
        <v>#DIV/0!</v>
      </c>
      <c r="ED43" s="202" t="e">
        <f t="shared" si="10"/>
        <v>#DIV/0!</v>
      </c>
      <c r="EE43" s="202" t="e">
        <f t="shared" si="10"/>
        <v>#DIV/0!</v>
      </c>
      <c r="EF43" s="202" t="e">
        <f t="shared" si="10"/>
        <v>#DIV/0!</v>
      </c>
      <c r="EG43" s="202" t="e">
        <f t="shared" si="10"/>
        <v>#DIV/0!</v>
      </c>
      <c r="EH43" s="202" t="e">
        <f t="shared" si="10"/>
        <v>#DIV/0!</v>
      </c>
      <c r="EI43" s="202" t="e">
        <f t="shared" si="10"/>
        <v>#DIV/0!</v>
      </c>
      <c r="EJ43" s="202" t="e">
        <f t="shared" si="10"/>
        <v>#DIV/0!</v>
      </c>
      <c r="EK43" s="202" t="e">
        <f t="shared" si="10"/>
        <v>#DIV/0!</v>
      </c>
      <c r="EL43" s="202" t="e">
        <f t="shared" si="10"/>
        <v>#DIV/0!</v>
      </c>
      <c r="EM43" s="202" t="e">
        <f t="shared" si="10"/>
        <v>#DIV/0!</v>
      </c>
      <c r="EN43" s="202" t="e">
        <f t="shared" si="10"/>
        <v>#DIV/0!</v>
      </c>
      <c r="EO43" s="202" t="e">
        <f t="shared" si="10"/>
        <v>#DIV/0!</v>
      </c>
      <c r="EP43" s="202" t="e">
        <f t="shared" si="10"/>
        <v>#DIV/0!</v>
      </c>
      <c r="EQ43" s="202" t="e">
        <f t="shared" si="10"/>
        <v>#DIV/0!</v>
      </c>
      <c r="ER43" s="202" t="e">
        <f t="shared" si="10"/>
        <v>#DIV/0!</v>
      </c>
      <c r="ES43" s="202" t="e">
        <f t="shared" si="10"/>
        <v>#DIV/0!</v>
      </c>
      <c r="ET43" s="202" t="e">
        <f t="shared" si="10"/>
        <v>#DIV/0!</v>
      </c>
      <c r="EU43" s="202" t="e">
        <f t="shared" si="10"/>
        <v>#DIV/0!</v>
      </c>
      <c r="EV43" s="202" t="e">
        <f t="shared" si="10"/>
        <v>#DIV/0!</v>
      </c>
      <c r="EW43" s="202" t="e">
        <f t="shared" si="10"/>
        <v>#DIV/0!</v>
      </c>
      <c r="EX43" s="202" t="e">
        <f t="shared" si="10"/>
        <v>#DIV/0!</v>
      </c>
      <c r="EY43" s="202" t="e">
        <f t="shared" si="10"/>
        <v>#DIV/0!</v>
      </c>
      <c r="EZ43" s="202" t="e">
        <f t="shared" si="10"/>
        <v>#DIV/0!</v>
      </c>
      <c r="FA43" s="202" t="e">
        <f t="shared" si="10"/>
        <v>#DIV/0!</v>
      </c>
      <c r="FB43" s="202" t="e">
        <f t="shared" si="10"/>
        <v>#DIV/0!</v>
      </c>
      <c r="FC43" s="202" t="e">
        <f t="shared" si="10"/>
        <v>#DIV/0!</v>
      </c>
      <c r="FD43" s="202" t="e">
        <f t="shared" si="10"/>
        <v>#DIV/0!</v>
      </c>
      <c r="FE43" s="202" t="e">
        <f t="shared" si="10"/>
        <v>#DIV/0!</v>
      </c>
      <c r="FF43" s="202" t="e">
        <f t="shared" si="10"/>
        <v>#DIV/0!</v>
      </c>
      <c r="FG43" s="202" t="e">
        <f t="shared" si="10"/>
        <v>#DIV/0!</v>
      </c>
      <c r="FH43" s="202" t="e">
        <f t="shared" ref="FH43:FS43" si="11">FH39/$C$38</f>
        <v>#DIV/0!</v>
      </c>
      <c r="FI43" s="202" t="e">
        <f t="shared" si="11"/>
        <v>#DIV/0!</v>
      </c>
      <c r="FJ43" s="202" t="e">
        <f t="shared" si="11"/>
        <v>#DIV/0!</v>
      </c>
      <c r="FK43" s="202" t="e">
        <f t="shared" si="11"/>
        <v>#DIV/0!</v>
      </c>
      <c r="FL43" s="202" t="e">
        <f t="shared" si="11"/>
        <v>#DIV/0!</v>
      </c>
      <c r="FM43" s="202" t="e">
        <f t="shared" si="11"/>
        <v>#DIV/0!</v>
      </c>
      <c r="FN43" s="202" t="e">
        <f t="shared" si="11"/>
        <v>#DIV/0!</v>
      </c>
      <c r="FO43" s="202" t="e">
        <f t="shared" si="11"/>
        <v>#DIV/0!</v>
      </c>
      <c r="FP43" s="202" t="e">
        <f t="shared" si="11"/>
        <v>#DIV/0!</v>
      </c>
      <c r="FQ43" s="202" t="e">
        <f t="shared" si="11"/>
        <v>#DIV/0!</v>
      </c>
      <c r="FR43" s="202" t="e">
        <f t="shared" si="11"/>
        <v>#DIV/0!</v>
      </c>
      <c r="FS43" s="202" t="e">
        <f t="shared" si="11"/>
        <v>#DIV/0!</v>
      </c>
    </row>
    <row r="44" spans="1:175" x14ac:dyDescent="0.25">
      <c r="B44" s="219" t="s">
        <v>279</v>
      </c>
      <c r="AI44" s="202" t="e">
        <f>AI40/$C$38</f>
        <v>#DIV/0!</v>
      </c>
      <c r="AJ44" s="202" t="e">
        <f t="shared" ref="AJ44:CU44" si="12">AJ40/$C$38</f>
        <v>#DIV/0!</v>
      </c>
      <c r="AK44" s="202" t="e">
        <f t="shared" si="12"/>
        <v>#DIV/0!</v>
      </c>
      <c r="AL44" s="202" t="e">
        <f t="shared" si="12"/>
        <v>#DIV/0!</v>
      </c>
      <c r="AM44" s="202" t="e">
        <f t="shared" si="12"/>
        <v>#DIV/0!</v>
      </c>
      <c r="AN44" s="202" t="e">
        <f t="shared" si="12"/>
        <v>#DIV/0!</v>
      </c>
      <c r="AO44" s="202" t="e">
        <f t="shared" si="12"/>
        <v>#DIV/0!</v>
      </c>
      <c r="AP44" s="202" t="e">
        <f t="shared" si="12"/>
        <v>#DIV/0!</v>
      </c>
      <c r="AQ44" s="202" t="e">
        <f t="shared" si="12"/>
        <v>#DIV/0!</v>
      </c>
      <c r="AR44" s="202" t="e">
        <f t="shared" si="12"/>
        <v>#DIV/0!</v>
      </c>
      <c r="AS44" s="202" t="e">
        <f t="shared" si="12"/>
        <v>#DIV/0!</v>
      </c>
      <c r="AT44" s="202" t="e">
        <f t="shared" si="12"/>
        <v>#DIV/0!</v>
      </c>
      <c r="AU44" s="202" t="e">
        <f t="shared" si="12"/>
        <v>#DIV/0!</v>
      </c>
      <c r="AV44" s="202" t="e">
        <f t="shared" si="12"/>
        <v>#DIV/0!</v>
      </c>
      <c r="AW44" s="202" t="e">
        <f t="shared" si="12"/>
        <v>#DIV/0!</v>
      </c>
      <c r="AX44" s="202" t="e">
        <f t="shared" si="12"/>
        <v>#DIV/0!</v>
      </c>
      <c r="AY44" s="202" t="e">
        <f t="shared" si="12"/>
        <v>#DIV/0!</v>
      </c>
      <c r="AZ44" s="202" t="e">
        <f t="shared" si="12"/>
        <v>#DIV/0!</v>
      </c>
      <c r="BA44" s="202" t="e">
        <f t="shared" si="12"/>
        <v>#DIV/0!</v>
      </c>
      <c r="BB44" s="202" t="e">
        <f t="shared" si="12"/>
        <v>#DIV/0!</v>
      </c>
      <c r="BC44" s="202" t="e">
        <f t="shared" si="12"/>
        <v>#DIV/0!</v>
      </c>
      <c r="BD44" s="202" t="e">
        <f t="shared" si="12"/>
        <v>#DIV/0!</v>
      </c>
      <c r="BE44" s="202" t="e">
        <f t="shared" si="12"/>
        <v>#DIV/0!</v>
      </c>
      <c r="BF44" s="202" t="e">
        <f t="shared" si="12"/>
        <v>#DIV/0!</v>
      </c>
      <c r="BG44" s="202" t="e">
        <f t="shared" si="12"/>
        <v>#DIV/0!</v>
      </c>
      <c r="BH44" s="202" t="e">
        <f t="shared" si="12"/>
        <v>#DIV/0!</v>
      </c>
      <c r="BI44" s="202" t="e">
        <f t="shared" si="12"/>
        <v>#DIV/0!</v>
      </c>
      <c r="BJ44" s="202" t="e">
        <f t="shared" si="12"/>
        <v>#DIV/0!</v>
      </c>
      <c r="BK44" s="202" t="e">
        <f t="shared" si="12"/>
        <v>#DIV/0!</v>
      </c>
      <c r="BL44" s="202" t="e">
        <f t="shared" si="12"/>
        <v>#DIV/0!</v>
      </c>
      <c r="BM44" s="202" t="e">
        <f t="shared" si="12"/>
        <v>#DIV/0!</v>
      </c>
      <c r="BN44" s="202" t="e">
        <f t="shared" si="12"/>
        <v>#DIV/0!</v>
      </c>
      <c r="BO44" s="202" t="e">
        <f t="shared" si="12"/>
        <v>#DIV/0!</v>
      </c>
      <c r="BP44" s="202" t="e">
        <f t="shared" si="12"/>
        <v>#DIV/0!</v>
      </c>
      <c r="BQ44" s="202" t="e">
        <f t="shared" si="12"/>
        <v>#DIV/0!</v>
      </c>
      <c r="BR44" s="202" t="e">
        <f t="shared" si="12"/>
        <v>#DIV/0!</v>
      </c>
      <c r="BS44" s="202" t="e">
        <f t="shared" si="12"/>
        <v>#DIV/0!</v>
      </c>
      <c r="BT44" s="202" t="e">
        <f t="shared" si="12"/>
        <v>#DIV/0!</v>
      </c>
      <c r="BU44" s="202" t="e">
        <f t="shared" si="12"/>
        <v>#DIV/0!</v>
      </c>
      <c r="BV44" s="202" t="e">
        <f t="shared" si="12"/>
        <v>#DIV/0!</v>
      </c>
      <c r="BW44" s="202" t="e">
        <f t="shared" si="12"/>
        <v>#DIV/0!</v>
      </c>
      <c r="BX44" s="202" t="e">
        <f t="shared" si="12"/>
        <v>#DIV/0!</v>
      </c>
      <c r="BY44" s="202" t="e">
        <f t="shared" si="12"/>
        <v>#DIV/0!</v>
      </c>
      <c r="BZ44" s="202" t="e">
        <f t="shared" si="12"/>
        <v>#DIV/0!</v>
      </c>
      <c r="CA44" s="202" t="e">
        <f t="shared" si="12"/>
        <v>#DIV/0!</v>
      </c>
      <c r="CB44" s="202" t="e">
        <f t="shared" si="12"/>
        <v>#DIV/0!</v>
      </c>
      <c r="CC44" s="202" t="e">
        <f t="shared" si="12"/>
        <v>#DIV/0!</v>
      </c>
      <c r="CD44" s="202" t="e">
        <f t="shared" si="12"/>
        <v>#DIV/0!</v>
      </c>
      <c r="CE44" s="202" t="e">
        <f t="shared" si="12"/>
        <v>#DIV/0!</v>
      </c>
      <c r="CF44" s="202" t="e">
        <f t="shared" si="12"/>
        <v>#DIV/0!</v>
      </c>
      <c r="CG44" s="202" t="e">
        <f t="shared" si="12"/>
        <v>#DIV/0!</v>
      </c>
      <c r="CH44" s="202" t="e">
        <f t="shared" si="12"/>
        <v>#DIV/0!</v>
      </c>
      <c r="CI44" s="202" t="e">
        <f t="shared" si="12"/>
        <v>#DIV/0!</v>
      </c>
      <c r="CJ44" s="202" t="e">
        <f t="shared" si="12"/>
        <v>#DIV/0!</v>
      </c>
      <c r="CK44" s="202" t="e">
        <f t="shared" si="12"/>
        <v>#DIV/0!</v>
      </c>
      <c r="CL44" s="202" t="e">
        <f t="shared" si="12"/>
        <v>#DIV/0!</v>
      </c>
      <c r="CM44" s="202" t="e">
        <f t="shared" si="12"/>
        <v>#DIV/0!</v>
      </c>
      <c r="CN44" s="202" t="e">
        <f t="shared" si="12"/>
        <v>#DIV/0!</v>
      </c>
      <c r="CO44" s="202" t="e">
        <f t="shared" si="12"/>
        <v>#DIV/0!</v>
      </c>
      <c r="CP44" s="202" t="e">
        <f t="shared" si="12"/>
        <v>#DIV/0!</v>
      </c>
      <c r="CQ44" s="202" t="e">
        <f t="shared" si="12"/>
        <v>#DIV/0!</v>
      </c>
      <c r="CR44" s="202" t="e">
        <f t="shared" si="12"/>
        <v>#DIV/0!</v>
      </c>
      <c r="CS44" s="202" t="e">
        <f t="shared" si="12"/>
        <v>#DIV/0!</v>
      </c>
      <c r="CT44" s="202" t="e">
        <f t="shared" si="12"/>
        <v>#DIV/0!</v>
      </c>
      <c r="CU44" s="202" t="e">
        <f t="shared" si="12"/>
        <v>#DIV/0!</v>
      </c>
      <c r="CV44" s="202" t="e">
        <f t="shared" ref="CV44:FG44" si="13">CV40/$C$38</f>
        <v>#DIV/0!</v>
      </c>
      <c r="CW44" s="202" t="e">
        <f t="shared" si="13"/>
        <v>#DIV/0!</v>
      </c>
      <c r="CX44" s="202" t="e">
        <f t="shared" si="13"/>
        <v>#DIV/0!</v>
      </c>
      <c r="CY44" s="202" t="e">
        <f t="shared" si="13"/>
        <v>#DIV/0!</v>
      </c>
      <c r="CZ44" s="202" t="e">
        <f t="shared" si="13"/>
        <v>#DIV/0!</v>
      </c>
      <c r="DA44" s="202" t="e">
        <f t="shared" si="13"/>
        <v>#DIV/0!</v>
      </c>
      <c r="DB44" s="202" t="e">
        <f t="shared" si="13"/>
        <v>#DIV/0!</v>
      </c>
      <c r="DC44" s="202" t="e">
        <f t="shared" si="13"/>
        <v>#DIV/0!</v>
      </c>
      <c r="DD44" s="202" t="e">
        <f t="shared" si="13"/>
        <v>#DIV/0!</v>
      </c>
      <c r="DE44" s="202" t="e">
        <f t="shared" si="13"/>
        <v>#DIV/0!</v>
      </c>
      <c r="DF44" s="202" t="e">
        <f t="shared" si="13"/>
        <v>#DIV/0!</v>
      </c>
      <c r="DG44" s="202" t="e">
        <f t="shared" si="13"/>
        <v>#DIV/0!</v>
      </c>
      <c r="DH44" s="202" t="e">
        <f t="shared" si="13"/>
        <v>#DIV/0!</v>
      </c>
      <c r="DI44" s="202" t="e">
        <f t="shared" si="13"/>
        <v>#DIV/0!</v>
      </c>
      <c r="DJ44" s="202" t="e">
        <f t="shared" si="13"/>
        <v>#DIV/0!</v>
      </c>
      <c r="DK44" s="202" t="e">
        <f t="shared" si="13"/>
        <v>#DIV/0!</v>
      </c>
      <c r="DL44" s="202" t="e">
        <f t="shared" si="13"/>
        <v>#DIV/0!</v>
      </c>
      <c r="DM44" s="202" t="e">
        <f t="shared" si="13"/>
        <v>#DIV/0!</v>
      </c>
      <c r="DN44" s="202" t="e">
        <f t="shared" si="13"/>
        <v>#DIV/0!</v>
      </c>
      <c r="DO44" s="202" t="e">
        <f t="shared" si="13"/>
        <v>#DIV/0!</v>
      </c>
      <c r="DP44" s="202" t="e">
        <f t="shared" si="13"/>
        <v>#DIV/0!</v>
      </c>
      <c r="DQ44" s="202" t="e">
        <f t="shared" si="13"/>
        <v>#DIV/0!</v>
      </c>
      <c r="DR44" s="202" t="e">
        <f t="shared" si="13"/>
        <v>#DIV/0!</v>
      </c>
      <c r="DS44" s="202" t="e">
        <f t="shared" si="13"/>
        <v>#DIV/0!</v>
      </c>
      <c r="DT44" s="202" t="e">
        <f t="shared" si="13"/>
        <v>#DIV/0!</v>
      </c>
      <c r="DU44" s="202" t="e">
        <f t="shared" si="13"/>
        <v>#DIV/0!</v>
      </c>
      <c r="DV44" s="202" t="e">
        <f t="shared" si="13"/>
        <v>#DIV/0!</v>
      </c>
      <c r="DW44" s="202" t="e">
        <f t="shared" si="13"/>
        <v>#DIV/0!</v>
      </c>
      <c r="DX44" s="202" t="e">
        <f t="shared" si="13"/>
        <v>#DIV/0!</v>
      </c>
      <c r="DY44" s="202" t="e">
        <f t="shared" si="13"/>
        <v>#DIV/0!</v>
      </c>
      <c r="DZ44" s="202" t="e">
        <f t="shared" si="13"/>
        <v>#DIV/0!</v>
      </c>
      <c r="EA44" s="202" t="e">
        <f t="shared" si="13"/>
        <v>#DIV/0!</v>
      </c>
      <c r="EB44" s="202" t="e">
        <f t="shared" si="13"/>
        <v>#DIV/0!</v>
      </c>
      <c r="EC44" s="202" t="e">
        <f t="shared" si="13"/>
        <v>#DIV/0!</v>
      </c>
      <c r="ED44" s="202" t="e">
        <f t="shared" si="13"/>
        <v>#DIV/0!</v>
      </c>
      <c r="EE44" s="202" t="e">
        <f t="shared" si="13"/>
        <v>#DIV/0!</v>
      </c>
      <c r="EF44" s="202" t="e">
        <f t="shared" si="13"/>
        <v>#DIV/0!</v>
      </c>
      <c r="EG44" s="202" t="e">
        <f t="shared" si="13"/>
        <v>#DIV/0!</v>
      </c>
      <c r="EH44" s="202" t="e">
        <f t="shared" si="13"/>
        <v>#DIV/0!</v>
      </c>
      <c r="EI44" s="202" t="e">
        <f t="shared" si="13"/>
        <v>#DIV/0!</v>
      </c>
      <c r="EJ44" s="202" t="e">
        <f t="shared" si="13"/>
        <v>#DIV/0!</v>
      </c>
      <c r="EK44" s="202" t="e">
        <f t="shared" si="13"/>
        <v>#DIV/0!</v>
      </c>
      <c r="EL44" s="202" t="e">
        <f t="shared" si="13"/>
        <v>#DIV/0!</v>
      </c>
      <c r="EM44" s="202" t="e">
        <f t="shared" si="13"/>
        <v>#DIV/0!</v>
      </c>
      <c r="EN44" s="202" t="e">
        <f t="shared" si="13"/>
        <v>#DIV/0!</v>
      </c>
      <c r="EO44" s="202" t="e">
        <f t="shared" si="13"/>
        <v>#DIV/0!</v>
      </c>
      <c r="EP44" s="202" t="e">
        <f t="shared" si="13"/>
        <v>#DIV/0!</v>
      </c>
      <c r="EQ44" s="202" t="e">
        <f t="shared" si="13"/>
        <v>#DIV/0!</v>
      </c>
      <c r="ER44" s="202" t="e">
        <f t="shared" si="13"/>
        <v>#DIV/0!</v>
      </c>
      <c r="ES44" s="202" t="e">
        <f t="shared" si="13"/>
        <v>#DIV/0!</v>
      </c>
      <c r="ET44" s="202" t="e">
        <f t="shared" si="13"/>
        <v>#DIV/0!</v>
      </c>
      <c r="EU44" s="202" t="e">
        <f t="shared" si="13"/>
        <v>#DIV/0!</v>
      </c>
      <c r="EV44" s="202" t="e">
        <f t="shared" si="13"/>
        <v>#DIV/0!</v>
      </c>
      <c r="EW44" s="202" t="e">
        <f t="shared" si="13"/>
        <v>#DIV/0!</v>
      </c>
      <c r="EX44" s="202" t="e">
        <f t="shared" si="13"/>
        <v>#DIV/0!</v>
      </c>
      <c r="EY44" s="202" t="e">
        <f t="shared" si="13"/>
        <v>#DIV/0!</v>
      </c>
      <c r="EZ44" s="202" t="e">
        <f t="shared" si="13"/>
        <v>#DIV/0!</v>
      </c>
      <c r="FA44" s="202" t="e">
        <f t="shared" si="13"/>
        <v>#DIV/0!</v>
      </c>
      <c r="FB44" s="202" t="e">
        <f t="shared" si="13"/>
        <v>#DIV/0!</v>
      </c>
      <c r="FC44" s="202" t="e">
        <f t="shared" si="13"/>
        <v>#DIV/0!</v>
      </c>
      <c r="FD44" s="202" t="e">
        <f t="shared" si="13"/>
        <v>#DIV/0!</v>
      </c>
      <c r="FE44" s="202" t="e">
        <f t="shared" si="13"/>
        <v>#DIV/0!</v>
      </c>
      <c r="FF44" s="202" t="e">
        <f t="shared" si="13"/>
        <v>#DIV/0!</v>
      </c>
      <c r="FG44" s="202" t="e">
        <f t="shared" si="13"/>
        <v>#DIV/0!</v>
      </c>
      <c r="FH44" s="202" t="e">
        <f t="shared" ref="FH44:FS44" si="14">FH40/$C$38</f>
        <v>#DIV/0!</v>
      </c>
      <c r="FI44" s="202" t="e">
        <f t="shared" si="14"/>
        <v>#DIV/0!</v>
      </c>
      <c r="FJ44" s="202" t="e">
        <f t="shared" si="14"/>
        <v>#DIV/0!</v>
      </c>
      <c r="FK44" s="202" t="e">
        <f t="shared" si="14"/>
        <v>#DIV/0!</v>
      </c>
      <c r="FL44" s="202" t="e">
        <f t="shared" si="14"/>
        <v>#DIV/0!</v>
      </c>
      <c r="FM44" s="202" t="e">
        <f t="shared" si="14"/>
        <v>#DIV/0!</v>
      </c>
      <c r="FN44" s="202" t="e">
        <f t="shared" si="14"/>
        <v>#DIV/0!</v>
      </c>
      <c r="FO44" s="202" t="e">
        <f t="shared" si="14"/>
        <v>#DIV/0!</v>
      </c>
      <c r="FP44" s="202" t="e">
        <f t="shared" si="14"/>
        <v>#DIV/0!</v>
      </c>
      <c r="FQ44" s="202" t="e">
        <f t="shared" si="14"/>
        <v>#DIV/0!</v>
      </c>
      <c r="FR44" s="202" t="e">
        <f t="shared" si="14"/>
        <v>#DIV/0!</v>
      </c>
      <c r="FS44" s="202" t="e">
        <f t="shared" si="14"/>
        <v>#DIV/0!</v>
      </c>
    </row>
    <row r="45" spans="1:175" x14ac:dyDescent="0.25">
      <c r="B45" s="219" t="s">
        <v>280</v>
      </c>
      <c r="AI45" s="202" t="e">
        <f>AI41/$C$38</f>
        <v>#DIV/0!</v>
      </c>
      <c r="AJ45" s="82" t="e">
        <f t="shared" ref="AJ45:CU45" si="15">AJ41/$C$38</f>
        <v>#DIV/0!</v>
      </c>
      <c r="AK45" s="82" t="e">
        <f t="shared" si="15"/>
        <v>#DIV/0!</v>
      </c>
      <c r="AL45" s="82" t="e">
        <f t="shared" si="15"/>
        <v>#DIV/0!</v>
      </c>
      <c r="AM45" s="82" t="e">
        <f t="shared" si="15"/>
        <v>#DIV/0!</v>
      </c>
      <c r="AN45" s="82" t="e">
        <f t="shared" si="15"/>
        <v>#DIV/0!</v>
      </c>
      <c r="AO45" s="82" t="e">
        <f t="shared" si="15"/>
        <v>#DIV/0!</v>
      </c>
      <c r="AP45" s="82" t="e">
        <f t="shared" si="15"/>
        <v>#DIV/0!</v>
      </c>
      <c r="AQ45" s="82" t="e">
        <f t="shared" si="15"/>
        <v>#DIV/0!</v>
      </c>
      <c r="AR45" s="82" t="e">
        <f t="shared" si="15"/>
        <v>#DIV/0!</v>
      </c>
      <c r="AS45" s="82" t="e">
        <f t="shared" si="15"/>
        <v>#DIV/0!</v>
      </c>
      <c r="AT45" s="82" t="e">
        <f t="shared" si="15"/>
        <v>#DIV/0!</v>
      </c>
      <c r="AU45" s="82" t="e">
        <f t="shared" si="15"/>
        <v>#DIV/0!</v>
      </c>
      <c r="AV45" s="82" t="e">
        <f t="shared" si="15"/>
        <v>#DIV/0!</v>
      </c>
      <c r="AW45" s="82" t="e">
        <f t="shared" si="15"/>
        <v>#DIV/0!</v>
      </c>
      <c r="AX45" s="82" t="e">
        <f t="shared" si="15"/>
        <v>#DIV/0!</v>
      </c>
      <c r="AY45" s="82" t="e">
        <f t="shared" si="15"/>
        <v>#DIV/0!</v>
      </c>
      <c r="AZ45" s="202" t="e">
        <f t="shared" si="15"/>
        <v>#DIV/0!</v>
      </c>
      <c r="BA45" s="82" t="e">
        <f t="shared" si="15"/>
        <v>#DIV/0!</v>
      </c>
      <c r="BB45" s="82" t="e">
        <f t="shared" si="15"/>
        <v>#DIV/0!</v>
      </c>
      <c r="BC45" s="82" t="e">
        <f t="shared" si="15"/>
        <v>#DIV/0!</v>
      </c>
      <c r="BD45" s="82" t="e">
        <f t="shared" si="15"/>
        <v>#DIV/0!</v>
      </c>
      <c r="BE45" s="82" t="e">
        <f t="shared" si="15"/>
        <v>#DIV/0!</v>
      </c>
      <c r="BF45" s="82" t="e">
        <f t="shared" si="15"/>
        <v>#DIV/0!</v>
      </c>
      <c r="BG45" s="82" t="e">
        <f t="shared" si="15"/>
        <v>#DIV/0!</v>
      </c>
      <c r="BH45" s="82" t="e">
        <f t="shared" si="15"/>
        <v>#DIV/0!</v>
      </c>
      <c r="BI45" s="82" t="e">
        <f t="shared" si="15"/>
        <v>#DIV/0!</v>
      </c>
      <c r="BJ45" s="202" t="e">
        <f t="shared" si="15"/>
        <v>#DIV/0!</v>
      </c>
      <c r="BK45" s="82" t="e">
        <f t="shared" si="15"/>
        <v>#DIV/0!</v>
      </c>
      <c r="BL45" s="82" t="e">
        <f t="shared" si="15"/>
        <v>#DIV/0!</v>
      </c>
      <c r="BM45" s="82" t="e">
        <f t="shared" si="15"/>
        <v>#DIV/0!</v>
      </c>
      <c r="BN45" s="82" t="e">
        <f t="shared" si="15"/>
        <v>#DIV/0!</v>
      </c>
      <c r="BO45" s="82" t="e">
        <f t="shared" si="15"/>
        <v>#DIV/0!</v>
      </c>
      <c r="BP45" s="82" t="e">
        <f t="shared" si="15"/>
        <v>#DIV/0!</v>
      </c>
      <c r="BQ45" s="82" t="e">
        <f t="shared" si="15"/>
        <v>#DIV/0!</v>
      </c>
      <c r="BR45" s="82" t="e">
        <f t="shared" si="15"/>
        <v>#DIV/0!</v>
      </c>
      <c r="BS45" s="82" t="e">
        <f t="shared" si="15"/>
        <v>#DIV/0!</v>
      </c>
      <c r="BT45" s="82" t="e">
        <f t="shared" si="15"/>
        <v>#DIV/0!</v>
      </c>
      <c r="BU45" s="82" t="e">
        <f t="shared" si="15"/>
        <v>#DIV/0!</v>
      </c>
      <c r="BV45" s="82" t="e">
        <f t="shared" si="15"/>
        <v>#DIV/0!</v>
      </c>
      <c r="BW45" s="82" t="e">
        <f t="shared" si="15"/>
        <v>#DIV/0!</v>
      </c>
      <c r="BX45" s="82" t="e">
        <f t="shared" si="15"/>
        <v>#DIV/0!</v>
      </c>
      <c r="BY45" s="202" t="e">
        <f t="shared" si="15"/>
        <v>#DIV/0!</v>
      </c>
      <c r="BZ45" s="82" t="e">
        <f t="shared" si="15"/>
        <v>#DIV/0!</v>
      </c>
      <c r="CA45" s="82" t="e">
        <f t="shared" si="15"/>
        <v>#DIV/0!</v>
      </c>
      <c r="CB45" s="82" t="e">
        <f t="shared" si="15"/>
        <v>#DIV/0!</v>
      </c>
      <c r="CC45" s="82" t="e">
        <f t="shared" si="15"/>
        <v>#DIV/0!</v>
      </c>
      <c r="CD45" s="82" t="e">
        <f t="shared" si="15"/>
        <v>#DIV/0!</v>
      </c>
      <c r="CE45" s="82" t="e">
        <f t="shared" si="15"/>
        <v>#DIV/0!</v>
      </c>
      <c r="CF45" s="82" t="e">
        <f t="shared" si="15"/>
        <v>#DIV/0!</v>
      </c>
      <c r="CG45" s="82" t="e">
        <f t="shared" si="15"/>
        <v>#DIV/0!</v>
      </c>
      <c r="CH45" s="82" t="e">
        <f t="shared" si="15"/>
        <v>#DIV/0!</v>
      </c>
      <c r="CI45" s="82" t="e">
        <f t="shared" si="15"/>
        <v>#DIV/0!</v>
      </c>
      <c r="CJ45" s="82" t="e">
        <f t="shared" si="15"/>
        <v>#DIV/0!</v>
      </c>
      <c r="CK45" s="82" t="e">
        <f t="shared" si="15"/>
        <v>#DIV/0!</v>
      </c>
      <c r="CL45" s="82" t="e">
        <f t="shared" si="15"/>
        <v>#DIV/0!</v>
      </c>
      <c r="CM45" s="82" t="e">
        <f t="shared" si="15"/>
        <v>#DIV/0!</v>
      </c>
      <c r="CN45" s="82" t="e">
        <f t="shared" si="15"/>
        <v>#DIV/0!</v>
      </c>
      <c r="CO45" s="82" t="e">
        <f t="shared" si="15"/>
        <v>#DIV/0!</v>
      </c>
      <c r="CP45" s="82" t="e">
        <f t="shared" si="15"/>
        <v>#DIV/0!</v>
      </c>
      <c r="CQ45" s="82" t="e">
        <f t="shared" si="15"/>
        <v>#DIV/0!</v>
      </c>
      <c r="CR45" s="82" t="e">
        <f t="shared" si="15"/>
        <v>#DIV/0!</v>
      </c>
      <c r="CS45" s="202" t="e">
        <f t="shared" si="15"/>
        <v>#DIV/0!</v>
      </c>
      <c r="CT45" s="82" t="e">
        <f t="shared" si="15"/>
        <v>#DIV/0!</v>
      </c>
      <c r="CU45" s="82" t="e">
        <f t="shared" si="15"/>
        <v>#DIV/0!</v>
      </c>
      <c r="CV45" s="82" t="e">
        <f t="shared" ref="CV45:FG45" si="16">CV41/$C$38</f>
        <v>#DIV/0!</v>
      </c>
      <c r="CW45" s="82" t="e">
        <f t="shared" si="16"/>
        <v>#DIV/0!</v>
      </c>
      <c r="CX45" s="82" t="e">
        <f t="shared" si="16"/>
        <v>#DIV/0!</v>
      </c>
      <c r="CY45" s="82" t="e">
        <f t="shared" si="16"/>
        <v>#DIV/0!</v>
      </c>
      <c r="CZ45" s="82" t="e">
        <f t="shared" si="16"/>
        <v>#DIV/0!</v>
      </c>
      <c r="DA45" s="82" t="e">
        <f t="shared" si="16"/>
        <v>#DIV/0!</v>
      </c>
      <c r="DB45" s="82" t="e">
        <f t="shared" si="16"/>
        <v>#DIV/0!</v>
      </c>
      <c r="DC45" s="82" t="e">
        <f t="shared" si="16"/>
        <v>#DIV/0!</v>
      </c>
      <c r="DD45" s="82" t="e">
        <f t="shared" si="16"/>
        <v>#DIV/0!</v>
      </c>
      <c r="DE45" s="82" t="e">
        <f t="shared" si="16"/>
        <v>#DIV/0!</v>
      </c>
      <c r="DF45" s="82" t="e">
        <f t="shared" si="16"/>
        <v>#DIV/0!</v>
      </c>
      <c r="DG45" s="82" t="e">
        <f t="shared" si="16"/>
        <v>#DIV/0!</v>
      </c>
      <c r="DH45" s="82" t="e">
        <f t="shared" si="16"/>
        <v>#DIV/0!</v>
      </c>
      <c r="DI45" s="82" t="e">
        <f t="shared" si="16"/>
        <v>#DIV/0!</v>
      </c>
      <c r="DJ45" s="82" t="e">
        <f t="shared" si="16"/>
        <v>#DIV/0!</v>
      </c>
      <c r="DK45" s="82" t="e">
        <f t="shared" si="16"/>
        <v>#DIV/0!</v>
      </c>
      <c r="DL45" s="82" t="e">
        <f t="shared" si="16"/>
        <v>#DIV/0!</v>
      </c>
      <c r="DM45" s="82" t="e">
        <f t="shared" si="16"/>
        <v>#DIV/0!</v>
      </c>
      <c r="DN45" s="82" t="e">
        <f t="shared" si="16"/>
        <v>#DIV/0!</v>
      </c>
      <c r="DO45" s="82" t="e">
        <f t="shared" si="16"/>
        <v>#DIV/0!</v>
      </c>
      <c r="DP45" s="202" t="e">
        <f t="shared" si="16"/>
        <v>#DIV/0!</v>
      </c>
      <c r="DQ45" s="82" t="e">
        <f t="shared" si="16"/>
        <v>#DIV/0!</v>
      </c>
      <c r="DR45" s="82" t="e">
        <f t="shared" si="16"/>
        <v>#DIV/0!</v>
      </c>
      <c r="DS45" s="82" t="e">
        <f t="shared" si="16"/>
        <v>#DIV/0!</v>
      </c>
      <c r="DT45" s="82" t="e">
        <f t="shared" si="16"/>
        <v>#DIV/0!</v>
      </c>
      <c r="DU45" s="82" t="e">
        <f t="shared" si="16"/>
        <v>#DIV/0!</v>
      </c>
      <c r="DV45" s="82" t="e">
        <f t="shared" si="16"/>
        <v>#DIV/0!</v>
      </c>
      <c r="DW45" s="82" t="e">
        <f t="shared" si="16"/>
        <v>#DIV/0!</v>
      </c>
      <c r="DX45" s="82" t="e">
        <f t="shared" si="16"/>
        <v>#DIV/0!</v>
      </c>
      <c r="DY45" s="82" t="e">
        <f t="shared" si="16"/>
        <v>#DIV/0!</v>
      </c>
      <c r="DZ45" s="82" t="e">
        <f t="shared" si="16"/>
        <v>#DIV/0!</v>
      </c>
      <c r="EA45" s="82" t="e">
        <f t="shared" si="16"/>
        <v>#DIV/0!</v>
      </c>
      <c r="EB45" s="82" t="e">
        <f t="shared" si="16"/>
        <v>#DIV/0!</v>
      </c>
      <c r="EC45" s="82" t="e">
        <f t="shared" si="16"/>
        <v>#DIV/0!</v>
      </c>
      <c r="ED45" s="82" t="e">
        <f t="shared" si="16"/>
        <v>#DIV/0!</v>
      </c>
      <c r="EE45" s="82" t="e">
        <f t="shared" si="16"/>
        <v>#DIV/0!</v>
      </c>
      <c r="EF45" s="82" t="e">
        <f t="shared" si="16"/>
        <v>#DIV/0!</v>
      </c>
      <c r="EG45" s="82" t="e">
        <f t="shared" si="16"/>
        <v>#DIV/0!</v>
      </c>
      <c r="EH45" s="82" t="e">
        <f t="shared" si="16"/>
        <v>#DIV/0!</v>
      </c>
      <c r="EI45" s="82" t="e">
        <f t="shared" si="16"/>
        <v>#DIV/0!</v>
      </c>
      <c r="EJ45" s="82" t="e">
        <f t="shared" si="16"/>
        <v>#DIV/0!</v>
      </c>
      <c r="EK45" s="82" t="e">
        <f t="shared" si="16"/>
        <v>#DIV/0!</v>
      </c>
      <c r="EL45" s="82" t="e">
        <f t="shared" si="16"/>
        <v>#DIV/0!</v>
      </c>
      <c r="EM45" s="82" t="e">
        <f t="shared" si="16"/>
        <v>#DIV/0!</v>
      </c>
      <c r="EN45" s="82" t="e">
        <f t="shared" si="16"/>
        <v>#DIV/0!</v>
      </c>
      <c r="EO45" s="82" t="e">
        <f t="shared" si="16"/>
        <v>#DIV/0!</v>
      </c>
      <c r="EP45" s="82" t="e">
        <f t="shared" si="16"/>
        <v>#DIV/0!</v>
      </c>
      <c r="EQ45" s="82" t="e">
        <f t="shared" si="16"/>
        <v>#DIV/0!</v>
      </c>
      <c r="ER45" s="82" t="e">
        <f t="shared" si="16"/>
        <v>#DIV/0!</v>
      </c>
      <c r="ES45" s="82" t="e">
        <f t="shared" si="16"/>
        <v>#DIV/0!</v>
      </c>
      <c r="ET45" s="82" t="e">
        <f t="shared" si="16"/>
        <v>#DIV/0!</v>
      </c>
      <c r="EU45" s="82" t="e">
        <f t="shared" si="16"/>
        <v>#DIV/0!</v>
      </c>
      <c r="EV45" s="82" t="e">
        <f t="shared" si="16"/>
        <v>#DIV/0!</v>
      </c>
      <c r="EW45" s="82" t="e">
        <f t="shared" si="16"/>
        <v>#DIV/0!</v>
      </c>
      <c r="EX45" s="82" t="e">
        <f t="shared" si="16"/>
        <v>#DIV/0!</v>
      </c>
      <c r="EY45" s="82" t="e">
        <f t="shared" si="16"/>
        <v>#DIV/0!</v>
      </c>
      <c r="EZ45" s="82" t="e">
        <f t="shared" si="16"/>
        <v>#DIV/0!</v>
      </c>
      <c r="FA45" s="82" t="e">
        <f t="shared" si="16"/>
        <v>#DIV/0!</v>
      </c>
      <c r="FB45" s="82" t="e">
        <f t="shared" si="16"/>
        <v>#DIV/0!</v>
      </c>
      <c r="FC45" s="82" t="e">
        <f t="shared" si="16"/>
        <v>#DIV/0!</v>
      </c>
      <c r="FD45" s="82" t="e">
        <f t="shared" si="16"/>
        <v>#DIV/0!</v>
      </c>
      <c r="FE45" s="82" t="e">
        <f t="shared" si="16"/>
        <v>#DIV/0!</v>
      </c>
      <c r="FF45" s="82" t="e">
        <f t="shared" si="16"/>
        <v>#DIV/0!</v>
      </c>
      <c r="FG45" s="82" t="e">
        <f t="shared" si="16"/>
        <v>#DIV/0!</v>
      </c>
      <c r="FH45" s="82" t="e">
        <f t="shared" ref="FH45:FS45" si="17">FH41/$C$38</f>
        <v>#DIV/0!</v>
      </c>
      <c r="FI45" s="82" t="e">
        <f t="shared" si="17"/>
        <v>#DIV/0!</v>
      </c>
      <c r="FJ45" s="82" t="e">
        <f t="shared" si="17"/>
        <v>#DIV/0!</v>
      </c>
      <c r="FK45" s="82" t="e">
        <f t="shared" si="17"/>
        <v>#DIV/0!</v>
      </c>
      <c r="FL45" s="82" t="e">
        <f t="shared" si="17"/>
        <v>#DIV/0!</v>
      </c>
      <c r="FM45" s="82" t="e">
        <f t="shared" si="17"/>
        <v>#DIV/0!</v>
      </c>
      <c r="FN45" s="82" t="e">
        <f t="shared" si="17"/>
        <v>#DIV/0!</v>
      </c>
      <c r="FO45" s="82" t="e">
        <f t="shared" si="17"/>
        <v>#DIV/0!</v>
      </c>
      <c r="FP45" s="82" t="e">
        <f t="shared" si="17"/>
        <v>#DIV/0!</v>
      </c>
      <c r="FQ45" s="82" t="e">
        <f t="shared" si="17"/>
        <v>#DIV/0!</v>
      </c>
      <c r="FR45" s="82" t="e">
        <f t="shared" si="17"/>
        <v>#DIV/0!</v>
      </c>
      <c r="FS45" s="202" t="e">
        <f t="shared" si="17"/>
        <v>#DIV/0!</v>
      </c>
    </row>
  </sheetData>
  <mergeCells count="1">
    <mergeCell ref="A1:CN1"/>
  </mergeCells>
  <conditionalFormatting sqref="D3:D35">
    <cfRule type="containsText" dxfId="38" priority="28" operator="containsText" text="сформирован">
      <formula>NOT(ISERROR(SEARCH("сформирован",D3)))</formula>
    </cfRule>
    <cfRule type="containsText" dxfId="37" priority="29" operator="containsText" text="в стадии формирования">
      <formula>NOT(ISERROR(SEARCH("в стадии формирования",D3)))</formula>
    </cfRule>
    <cfRule type="containsText" dxfId="36" priority="30" operator="containsText" text="не сформирован">
      <formula>NOT(ISERROR(SEARCH("не сформирован",D3)))</formula>
    </cfRule>
  </conditionalFormatting>
  <conditionalFormatting sqref="E3:AG35">
    <cfRule type="containsText" dxfId="35" priority="25" operator="containsText" text="сформирован">
      <formula>NOT(ISERROR(SEARCH("сформирован",E3)))</formula>
    </cfRule>
    <cfRule type="containsText" dxfId="34" priority="26" operator="containsText" text="в стадии формирования">
      <formula>NOT(ISERROR(SEARCH("в стадии формирования",E3)))</formula>
    </cfRule>
    <cfRule type="containsText" dxfId="33" priority="27" operator="containsText" text="не сформирован">
      <formula>NOT(ISERROR(SEARCH("не сформирован",E3)))</formula>
    </cfRule>
  </conditionalFormatting>
  <conditionalFormatting sqref="AI36:AI37 AI3:AX35">
    <cfRule type="containsText" dxfId="32" priority="22" operator="containsText" text="сформирован">
      <formula>NOT(ISERROR(SEARCH("сформирован",AI3)))</formula>
    </cfRule>
    <cfRule type="containsText" dxfId="31" priority="23" operator="containsText" text="в стадии формирования">
      <formula>NOT(ISERROR(SEARCH("в стадии формирования",AI3)))</formula>
    </cfRule>
    <cfRule type="containsText" dxfId="30" priority="24" operator="containsText" text="не сформирован">
      <formula>NOT(ISERROR(SEARCH("не сформирован",AI3)))</formula>
    </cfRule>
  </conditionalFormatting>
  <conditionalFormatting sqref="AZ3:BH35 AZ4:AZ37">
    <cfRule type="containsText" dxfId="29" priority="19" operator="containsText" text="сформирован">
      <formula>NOT(ISERROR(SEARCH("сформирован",AZ3)))</formula>
    </cfRule>
    <cfRule type="containsText" dxfId="28" priority="20" operator="containsText" text="в стадии формирования">
      <formula>NOT(ISERROR(SEARCH("в стадии формирования",AZ3)))</formula>
    </cfRule>
    <cfRule type="containsText" dxfId="27" priority="21" operator="containsText" text="не сформирован">
      <formula>NOT(ISERROR(SEARCH("не сформирован",AZ3)))</formula>
    </cfRule>
  </conditionalFormatting>
  <conditionalFormatting sqref="BJ3:BW35 BJ4:BJ37">
    <cfRule type="containsText" dxfId="26" priority="16" operator="containsText" text="сформирован">
      <formula>NOT(ISERROR(SEARCH("сформирован",BJ3)))</formula>
    </cfRule>
    <cfRule type="containsText" dxfId="25" priority="17" operator="containsText" text="в стадии формирования">
      <formula>NOT(ISERROR(SEARCH("в стадии формирования",BJ3)))</formula>
    </cfRule>
    <cfRule type="containsText" dxfId="24" priority="18" operator="containsText" text="не сформирован">
      <formula>NOT(ISERROR(SEARCH("не сформирован",BJ3)))</formula>
    </cfRule>
  </conditionalFormatting>
  <conditionalFormatting sqref="BY3:CQ36 BY36:BY37">
    <cfRule type="containsText" dxfId="23" priority="13" operator="containsText" text="сформирован">
      <formula>NOT(ISERROR(SEARCH("сформирован",BY3)))</formula>
    </cfRule>
    <cfRule type="containsText" dxfId="22" priority="14" operator="containsText" text="в стадии формирования">
      <formula>NOT(ISERROR(SEARCH("в стадии формирования",BY3)))</formula>
    </cfRule>
    <cfRule type="containsText" dxfId="21" priority="15" operator="containsText" text="не сформирован">
      <formula>NOT(ISERROR(SEARCH("не сформирован",BY3)))</formula>
    </cfRule>
  </conditionalFormatting>
  <conditionalFormatting sqref="CS3:DN35 CS36:CS37">
    <cfRule type="containsText" dxfId="20" priority="10" operator="containsText" text="сформирован">
      <formula>NOT(ISERROR(SEARCH("сформирован",CS3)))</formula>
    </cfRule>
    <cfRule type="containsText" dxfId="19" priority="11" operator="containsText" text="в стадии формирования">
      <formula>NOT(ISERROR(SEARCH("в стадии формирования",CS3)))</formula>
    </cfRule>
    <cfRule type="containsText" dxfId="18" priority="12" operator="containsText" text="не сформирован">
      <formula>NOT(ISERROR(SEARCH("не сформирован",CS3)))</formula>
    </cfRule>
  </conditionalFormatting>
  <conditionalFormatting sqref="DP3:FQ35 DP36:DP37">
    <cfRule type="containsText" dxfId="17" priority="7" operator="containsText" text="сформирован">
      <formula>NOT(ISERROR(SEARCH("сформирован",DP3)))</formula>
    </cfRule>
    <cfRule type="containsText" dxfId="16" priority="8" operator="containsText" text="в стадии формирования">
      <formula>NOT(ISERROR(SEARCH("в стадии формирования",DP3)))</formula>
    </cfRule>
    <cfRule type="containsText" dxfId="15" priority="9" operator="containsText" text="не сформирован">
      <formula>NOT(ISERROR(SEARCH("не сформирован",DP3)))</formula>
    </cfRule>
  </conditionalFormatting>
  <conditionalFormatting sqref="FS3:FT33 FS27:FS37">
    <cfRule type="containsText" dxfId="14" priority="4" operator="containsText" text="сформирован">
      <formula>NOT(ISERROR(SEARCH("сформирован",FS3)))</formula>
    </cfRule>
    <cfRule type="containsText" dxfId="13" priority="5" operator="containsText" text="в стадии формирования">
      <formula>NOT(ISERROR(SEARCH("в стадии формирования",FS3)))</formula>
    </cfRule>
    <cfRule type="containsText" dxfId="12" priority="6" operator="containsText" text="не сформирован">
      <formula>NOT(ISERROR(SEARCH("не сформирован",FS3)))</formula>
    </cfRule>
  </conditionalFormatting>
  <conditionalFormatting sqref="AI3:FS26">
    <cfRule type="containsText" dxfId="11" priority="1" operator="containsText" text="не сформирован">
      <formula>NOT(ISERROR(SEARCH("не сформирован",AI3)))</formula>
    </cfRule>
    <cfRule type="containsText" dxfId="10" priority="2" operator="containsText" text="в стадии формирования">
      <formula>NOT(ISERROR(SEARCH("в стадии формирования",AI3)))</formula>
    </cfRule>
    <cfRule type="containsText" dxfId="9" priority="3" operator="containsText" text="сформирован">
      <formula>NOT(ISERROR(SEARCH("сформирован",AI3)))</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H2" sqref="H2"/>
    </sheetView>
  </sheetViews>
  <sheetFormatPr defaultRowHeight="15" x14ac:dyDescent="0.25"/>
  <cols>
    <col min="1" max="1" width="22.85546875" customWidth="1"/>
    <col min="3" max="3" width="8.5703125" customWidth="1"/>
    <col min="5" max="5" width="15" customWidth="1"/>
    <col min="6" max="6" width="22.42578125" customWidth="1"/>
    <col min="8" max="8" width="19.5703125" customWidth="1"/>
  </cols>
  <sheetData>
    <row r="1" spans="1:8" ht="159.75" customHeight="1" x14ac:dyDescent="0.25">
      <c r="B1" s="504" t="s">
        <v>164</v>
      </c>
      <c r="C1" s="505"/>
      <c r="D1" s="505"/>
      <c r="E1" s="505"/>
      <c r="F1" s="505"/>
      <c r="G1" s="225"/>
      <c r="H1" s="315">
        <v>1</v>
      </c>
    </row>
    <row r="2" spans="1:8" ht="18.75" customHeight="1" x14ac:dyDescent="0.3">
      <c r="C2" s="506">
        <f>INDEX(список!B2:B36,H1,1)</f>
        <v>0</v>
      </c>
      <c r="D2" s="506"/>
      <c r="E2" s="506"/>
      <c r="F2" s="506"/>
    </row>
    <row r="3" spans="1:8" x14ac:dyDescent="0.25">
      <c r="C3" s="507" t="str">
        <f>список!D2</f>
        <v>подготовительная группа</v>
      </c>
      <c r="D3" s="507"/>
      <c r="E3" s="507"/>
      <c r="F3" s="507"/>
    </row>
    <row r="4" spans="1:8" x14ac:dyDescent="0.25">
      <c r="D4" s="508">
        <f>список!C2</f>
        <v>0</v>
      </c>
      <c r="E4" s="508"/>
      <c r="F4" s="508"/>
    </row>
    <row r="5" spans="1:8" ht="73.5" customHeight="1" x14ac:dyDescent="0.25">
      <c r="A5" s="503" t="s">
        <v>293</v>
      </c>
      <c r="B5" s="503"/>
      <c r="C5" s="503"/>
      <c r="D5" s="503"/>
      <c r="E5" s="503"/>
      <c r="F5" s="224" t="str">
        <f>INDEX('Целевые ориентиры_сводная'!AI3:AI37,H1,1)</f>
        <v/>
      </c>
      <c r="G5" s="223"/>
    </row>
    <row r="6" spans="1:8" ht="119.25" customHeight="1" x14ac:dyDescent="0.25">
      <c r="A6" s="503" t="s">
        <v>294</v>
      </c>
      <c r="B6" s="503"/>
      <c r="C6" s="503"/>
      <c r="D6" s="503"/>
      <c r="E6" s="503"/>
      <c r="F6" s="224" t="str">
        <f>INDEX('Целевые ориентиры_сводная'!AZ3:AZ37,H1,1)</f>
        <v/>
      </c>
      <c r="G6" s="223"/>
    </row>
    <row r="7" spans="1:8" ht="62.25" customHeight="1" x14ac:dyDescent="0.25">
      <c r="A7" s="503" t="s">
        <v>302</v>
      </c>
      <c r="B7" s="503"/>
      <c r="C7" s="503"/>
      <c r="D7" s="503"/>
      <c r="E7" s="503"/>
      <c r="F7" s="224" t="str">
        <f>INDEX('Целевые ориентиры_сводная'!BJ3:BJ37,H1,1)</f>
        <v/>
      </c>
      <c r="G7" s="223"/>
    </row>
    <row r="8" spans="1:8" ht="77.25" customHeight="1" x14ac:dyDescent="0.25">
      <c r="A8" s="503" t="s">
        <v>303</v>
      </c>
      <c r="B8" s="503"/>
      <c r="C8" s="503"/>
      <c r="D8" s="503"/>
      <c r="E8" s="503"/>
      <c r="F8" s="224" t="str">
        <f>INDEX('Целевые ориентиры_сводная'!BY3:BY37,H1,1)</f>
        <v/>
      </c>
      <c r="G8" s="223"/>
    </row>
    <row r="9" spans="1:8" ht="45.75" customHeight="1" x14ac:dyDescent="0.25">
      <c r="A9" s="503" t="s">
        <v>304</v>
      </c>
      <c r="B9" s="503"/>
      <c r="C9" s="503"/>
      <c r="D9" s="503"/>
      <c r="E9" s="503"/>
      <c r="F9" s="224" t="str">
        <f>INDEX('Целевые ориентиры_сводная'!CS3:CS37,H1,1)</f>
        <v/>
      </c>
      <c r="G9" s="223"/>
    </row>
    <row r="10" spans="1:8" ht="59.25" customHeight="1" x14ac:dyDescent="0.25">
      <c r="A10" s="503" t="s">
        <v>298</v>
      </c>
      <c r="B10" s="503"/>
      <c r="C10" s="503"/>
      <c r="D10" s="503"/>
      <c r="E10" s="503"/>
      <c r="F10" s="224" t="str">
        <f>INDEX('Целевые ориентиры_сводная'!DP3:DP37,H1,1)</f>
        <v/>
      </c>
      <c r="G10" s="223"/>
    </row>
    <row r="11" spans="1:8" ht="147" customHeight="1" x14ac:dyDescent="0.25">
      <c r="A11" s="503" t="s">
        <v>305</v>
      </c>
      <c r="B11" s="503"/>
      <c r="C11" s="503"/>
      <c r="D11" s="503"/>
      <c r="E11" s="503"/>
      <c r="F11" s="224" t="str">
        <f>INDEX('Целевые ориентиры_сводная'!FS3:FS37,H1,1)</f>
        <v/>
      </c>
      <c r="G11" s="223"/>
    </row>
    <row r="12" spans="1:8" ht="1.5" hidden="1" customHeight="1" x14ac:dyDescent="0.25"/>
  </sheetData>
  <sheetProtection selectLockedCells="1"/>
  <mergeCells count="11">
    <mergeCell ref="A11:E11"/>
    <mergeCell ref="B1:F1"/>
    <mergeCell ref="C2:F2"/>
    <mergeCell ref="C3:F3"/>
    <mergeCell ref="A5:E5"/>
    <mergeCell ref="A6:E6"/>
    <mergeCell ref="A7:E7"/>
    <mergeCell ref="A8:E8"/>
    <mergeCell ref="A9:E9"/>
    <mergeCell ref="A10:E10"/>
    <mergeCell ref="D4:F4"/>
  </mergeCells>
  <conditionalFormatting sqref="F5:F11">
    <cfRule type="containsText" dxfId="8" priority="1" operator="containsText" text="не сформирован">
      <formula>NOT(ISERROR(SEARCH("не сформирован",F5)))</formula>
    </cfRule>
    <cfRule type="containsText" dxfId="7" priority="2" operator="containsText" text="в стадии формирования">
      <formula>NOT(ISERROR(SEARCH("в стадии формирования",F5)))</formula>
    </cfRule>
    <cfRule type="containsText" dxfId="6" priority="3" operator="containsText" text="сформирован">
      <formula>NOT(ISERROR(SEARCH("сформирован",F5)))</formula>
    </cfRule>
    <cfRule type="containsText" dxfId="5" priority="4" operator="containsText" text="не сформирован">
      <formula>NOT(ISERROR(SEARCH("не сформирован",F5)))</formula>
    </cfRule>
    <cfRule type="containsText" dxfId="4" priority="5" operator="containsText" text="в стадии формирования">
      <formula>NOT(ISERROR(SEARCH("в стадии формирования",F5)))</formula>
    </cfRule>
    <cfRule type="containsText" dxfId="3" priority="6" operator="containsText" text="сформирован">
      <formula>NOT(ISERROR(SEARCH("сформирован",F5)))</formula>
    </cfRule>
    <cfRule type="containsText" dxfId="2" priority="7" operator="containsText" text="сформирован">
      <formula>NOT(ISERROR(SEARCH("сформирован",F5)))</formula>
    </cfRule>
    <cfRule type="containsText" dxfId="1" priority="8" operator="containsText" text="в стадии формирования">
      <formula>NOT(ISERROR(SEARCH("в стадии формирования",F5)))</formula>
    </cfRule>
    <cfRule type="containsText" dxfId="0" priority="9" operator="containsText" text="не сформирован">
      <formula>NOT(ISERROR(SEARCH("не сформирован",F5)))</formula>
    </cfRule>
  </conditionalFormatting>
  <pageMargins left="0.39370078740157483" right="0.39370078740157483"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O40"/>
  <sheetViews>
    <sheetView zoomScale="70" zoomScaleNormal="70" workbookViewId="0">
      <selection activeCell="Q5" sqref="Q5:Q39"/>
    </sheetView>
  </sheetViews>
  <sheetFormatPr defaultColWidth="9.140625" defaultRowHeight="15" x14ac:dyDescent="0.25"/>
  <cols>
    <col min="1" max="1" width="9.140625" style="82"/>
    <col min="2" max="2" width="22.5703125" style="82" customWidth="1"/>
    <col min="3" max="16384" width="9.140625" style="82"/>
  </cols>
  <sheetData>
    <row r="1" spans="1:41" x14ac:dyDescent="0.25">
      <c r="A1" s="352" t="s">
        <v>125</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row>
    <row r="2" spans="1:41" ht="23.25" customHeight="1" x14ac:dyDescent="0.25">
      <c r="A2" s="353" t="s">
        <v>130</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row>
    <row r="3" spans="1:41" ht="27.75" customHeight="1" x14ac:dyDescent="0.25">
      <c r="A3" s="326" t="str">
        <f>список!A1</f>
        <v>№</v>
      </c>
      <c r="B3" s="361" t="str">
        <f>список!B1</f>
        <v>Фамилия, имя воспитанника</v>
      </c>
      <c r="C3" s="364" t="str">
        <f>список!C1</f>
        <v xml:space="preserve">дата </v>
      </c>
      <c r="D3" s="357" t="s">
        <v>126</v>
      </c>
      <c r="E3" s="357"/>
      <c r="F3" s="357"/>
      <c r="G3" s="358" t="s">
        <v>127</v>
      </c>
      <c r="H3" s="359"/>
      <c r="I3" s="359"/>
      <c r="J3" s="359"/>
      <c r="K3" s="359"/>
      <c r="L3" s="360"/>
      <c r="M3" s="357" t="s">
        <v>128</v>
      </c>
      <c r="N3" s="357"/>
      <c r="O3" s="357"/>
      <c r="P3" s="357"/>
      <c r="Q3" s="357"/>
      <c r="R3" s="357"/>
      <c r="S3" s="357"/>
      <c r="T3" s="357" t="s">
        <v>144</v>
      </c>
      <c r="U3" s="357"/>
      <c r="V3" s="357"/>
      <c r="W3" s="357"/>
      <c r="X3" s="357"/>
      <c r="Y3" s="357"/>
      <c r="Z3" s="357"/>
      <c r="AA3" s="357"/>
      <c r="AB3" s="358" t="s">
        <v>129</v>
      </c>
      <c r="AC3" s="359"/>
      <c r="AD3" s="359"/>
      <c r="AE3" s="359"/>
      <c r="AF3" s="359"/>
      <c r="AG3" s="359"/>
      <c r="AH3" s="359"/>
      <c r="AI3" s="359"/>
      <c r="AJ3" s="359"/>
      <c r="AK3" s="359"/>
      <c r="AL3" s="359"/>
      <c r="AM3" s="359"/>
      <c r="AN3" s="360"/>
    </row>
    <row r="4" spans="1:41" ht="249" customHeight="1" thickBot="1" x14ac:dyDescent="0.3">
      <c r="A4" s="363"/>
      <c r="B4" s="362"/>
      <c r="C4" s="365"/>
      <c r="D4" s="129" t="s">
        <v>209</v>
      </c>
      <c r="E4" s="326" t="s">
        <v>0</v>
      </c>
      <c r="F4" s="326"/>
      <c r="G4" s="129" t="s">
        <v>210</v>
      </c>
      <c r="H4" s="129" t="s">
        <v>211</v>
      </c>
      <c r="I4" s="129" t="s">
        <v>212</v>
      </c>
      <c r="J4" s="129" t="s">
        <v>213</v>
      </c>
      <c r="K4" s="355" t="s">
        <v>0</v>
      </c>
      <c r="L4" s="356"/>
      <c r="M4" s="129" t="s">
        <v>214</v>
      </c>
      <c r="N4" s="129" t="s">
        <v>215</v>
      </c>
      <c r="O4" s="129" t="s">
        <v>216</v>
      </c>
      <c r="P4" s="129" t="s">
        <v>217</v>
      </c>
      <c r="Q4" s="129" t="s">
        <v>218</v>
      </c>
      <c r="R4" s="326" t="s">
        <v>0</v>
      </c>
      <c r="S4" s="326"/>
      <c r="T4" s="129" t="s">
        <v>219</v>
      </c>
      <c r="U4" s="129" t="s">
        <v>220</v>
      </c>
      <c r="V4" s="129" t="s">
        <v>221</v>
      </c>
      <c r="W4" s="129" t="s">
        <v>222</v>
      </c>
      <c r="X4" s="129" t="s">
        <v>223</v>
      </c>
      <c r="Y4" s="129" t="s">
        <v>224</v>
      </c>
      <c r="Z4" s="326" t="s">
        <v>0</v>
      </c>
      <c r="AA4" s="326"/>
      <c r="AB4" s="129" t="s">
        <v>226</v>
      </c>
      <c r="AC4" s="129" t="s">
        <v>227</v>
      </c>
      <c r="AD4" s="129" t="s">
        <v>232</v>
      </c>
      <c r="AE4" s="129" t="s">
        <v>228</v>
      </c>
      <c r="AF4" s="129" t="s">
        <v>229</v>
      </c>
      <c r="AG4" s="129" t="s">
        <v>230</v>
      </c>
      <c r="AH4" s="129" t="s">
        <v>233</v>
      </c>
      <c r="AI4" s="129" t="s">
        <v>231</v>
      </c>
      <c r="AJ4" s="129" t="s">
        <v>225</v>
      </c>
      <c r="AK4" s="205" t="s">
        <v>291</v>
      </c>
      <c r="AL4" s="129" t="s">
        <v>234</v>
      </c>
      <c r="AM4" s="326" t="s">
        <v>0</v>
      </c>
      <c r="AN4" s="326"/>
    </row>
    <row r="5" spans="1:41" ht="15.75" x14ac:dyDescent="0.25">
      <c r="A5" s="82">
        <f>список!A2</f>
        <v>1</v>
      </c>
      <c r="B5" s="145" t="str">
        <f>IF(список!B2="","",список!B2)</f>
        <v/>
      </c>
      <c r="C5" s="91" t="str">
        <f>IF(список!C2="","",список!C2)</f>
        <v/>
      </c>
      <c r="D5" s="242"/>
      <c r="E5" s="232" t="str">
        <f>IF(D5="","",SUM(D5:D5)/1)</f>
        <v/>
      </c>
      <c r="F5" s="233" t="str">
        <f>IF(E5="","",IF(E5&gt;1.5,"сформирован",IF(E5&lt;0.5,"не сформирован", "в стадии формирования")))</f>
        <v/>
      </c>
      <c r="G5" s="194"/>
      <c r="H5" s="195"/>
      <c r="I5" s="194"/>
      <c r="J5" s="246"/>
      <c r="K5" s="232" t="str">
        <f>IF(G5="","",IF(H5="","",IF(I5="","",IF(J5="","",SUM(G5:J5)/4))))</f>
        <v/>
      </c>
      <c r="L5" s="233" t="str">
        <f>IF(K5="","",IF(K5&gt;1.5,"сформирован",IF(K5&lt;0.5,"не сформирован","в стадии формирования")))</f>
        <v/>
      </c>
      <c r="M5" s="194"/>
      <c r="N5" s="194"/>
      <c r="O5" s="194"/>
      <c r="P5" s="194"/>
      <c r="Q5" s="246"/>
      <c r="R5" s="232" t="str">
        <f>IF(M5="","",IF(N5="","",IF(O5="","",IF(P5="","",IF(Q5="","",SUM(M5:Q5)/5)))))</f>
        <v/>
      </c>
      <c r="S5" s="233" t="str">
        <f>IF(R5="","",IF(R5&gt;1.5,"сформирован",IF(R5&lt;0.5,"не сформирован", "в стадии формирования")))</f>
        <v/>
      </c>
      <c r="T5" s="194"/>
      <c r="U5" s="194"/>
      <c r="V5" s="194"/>
      <c r="W5" s="194"/>
      <c r="X5" s="194"/>
      <c r="Y5" s="246"/>
      <c r="Z5" s="232" t="str">
        <f>IF(T5="","",IF(U5="","",IF(V5="","",IF(W5="","",IF(X5="","",IF(Y5="","",(SUM(T5:Y5)/6)))))))</f>
        <v/>
      </c>
      <c r="AA5" s="249" t="str">
        <f>IF(Z5="","",IF(Z5&gt;1.5,"сформирован",IF(Z5&lt;0.5,"не сформирован", "в стадии формирования")))</f>
        <v/>
      </c>
      <c r="AB5" s="247"/>
      <c r="AC5" s="83"/>
      <c r="AD5" s="83"/>
      <c r="AE5" s="83"/>
      <c r="AF5" s="83"/>
      <c r="AG5" s="83"/>
      <c r="AH5" s="83"/>
      <c r="AI5" s="83"/>
      <c r="AJ5" s="83"/>
      <c r="AK5" s="204"/>
      <c r="AL5" s="228"/>
      <c r="AM5" s="232" t="str">
        <f>IF(AB5="","",IF(AC5="","",IF(AD5="","",IF(AE5="","",IF(AF5="","",IF(AG5="","",IF(AH5="","",IF(AI5="","",IF(AJ5="","",IF(AK5="","",IF(AL5="","",SUM(AB5:AL5)/11)))))))))))</f>
        <v/>
      </c>
      <c r="AN5" s="233" t="str">
        <f>IF(AM5="","",IF(AM5&gt;1.5,"сформирован",IF(AM5&lt;0.5,"не сформирован","в стадии формирования")))</f>
        <v/>
      </c>
      <c r="AO5" s="116"/>
    </row>
    <row r="6" spans="1:41" ht="15.75" x14ac:dyDescent="0.25">
      <c r="A6" s="82">
        <f>список!A3</f>
        <v>2</v>
      </c>
      <c r="B6" s="145" t="str">
        <f>IF(список!B3="","",список!B3)</f>
        <v/>
      </c>
      <c r="C6" s="91">
        <f>IF(список!C3="","",список!C3)</f>
        <v>0</v>
      </c>
      <c r="D6" s="243"/>
      <c r="E6" s="244" t="str">
        <f t="shared" ref="E6:E39" si="0">IF(D6="","",SUM(D6:D6)/1)</f>
        <v/>
      </c>
      <c r="F6" s="245" t="str">
        <f t="shared" ref="F6:F39" si="1">IF(E6="","",IF(E6&gt;1.5,"сформирован",IF(E6&lt;0.5,"не сформирован", "в стадии формирования")))</f>
        <v/>
      </c>
      <c r="G6" s="193"/>
      <c r="H6" s="196"/>
      <c r="I6" s="193"/>
      <c r="J6" s="237"/>
      <c r="K6" s="244" t="str">
        <f t="shared" ref="K6:K39" si="2">IF(G6="","",IF(H6="","",IF(I6="","",IF(J6="","",SUM(G6:J6)/4))))</f>
        <v/>
      </c>
      <c r="L6" s="245" t="str">
        <f t="shared" ref="L6:L39" si="3">IF(K6="","",IF(K6&gt;1.5,"сформирован",IF(K6&lt;0.5,"не сформирован","в стадии формирования")))</f>
        <v/>
      </c>
      <c r="M6" s="193"/>
      <c r="N6" s="193"/>
      <c r="O6" s="193"/>
      <c r="P6" s="193"/>
      <c r="Q6" s="237"/>
      <c r="R6" s="244" t="str">
        <f t="shared" ref="R6:R36" si="4">IF(M6="","",IF(N6="","",IF(O6="","",IF(P6="","",IF(Q6="","",SUM(M6:Q6)/5)))))</f>
        <v/>
      </c>
      <c r="S6" s="245" t="str">
        <f t="shared" ref="S6:S39" si="5">IF(R6="","",IF(R6&gt;1.5,"сформирован",IF(R6&lt;0.5,"не сформирован", "в стадии формирования")))</f>
        <v/>
      </c>
      <c r="T6" s="193"/>
      <c r="U6" s="193"/>
      <c r="V6" s="193"/>
      <c r="W6" s="193"/>
      <c r="X6" s="193"/>
      <c r="Y6" s="237"/>
      <c r="Z6" s="244" t="str">
        <f t="shared" ref="Z6:Z39" si="6">IF(T6="","",IF(U6="","",IF(V6="","",IF(W6="","",IF(X6="","",IF(Y6="","",(SUM(T6:Y6)/6)))))))</f>
        <v/>
      </c>
      <c r="AA6" s="281" t="str">
        <f t="shared" ref="AA6:AA39" si="7">IF(Z6="","",IF(Z6&gt;1.5,"сформирован",IF(Z6&lt;0.5,"не сформирован", "в стадии формирования")))</f>
        <v/>
      </c>
      <c r="AB6" s="247"/>
      <c r="AC6" s="83"/>
      <c r="AD6" s="83"/>
      <c r="AE6" s="83"/>
      <c r="AF6" s="83"/>
      <c r="AG6" s="83"/>
      <c r="AH6" s="83"/>
      <c r="AI6" s="83"/>
      <c r="AJ6" s="83"/>
      <c r="AK6" s="83"/>
      <c r="AL6" s="228"/>
      <c r="AM6" s="244" t="str">
        <f t="shared" ref="AM6:AM39" si="8">IF(AB6="","",IF(AC6="","",IF(AD6="","",IF(AE6="","",IF(AF6="","",IF(AG6="","",IF(AH6="","",IF(AI6="","",IF(AJ6="","",IF(AK6="","",IF(AL6="","",SUM(AB6:AL6)/11)))))))))))</f>
        <v/>
      </c>
      <c r="AN6" s="245" t="str">
        <f t="shared" ref="AN6:AN39" si="9">IF(AM6="","",IF(AM6&gt;1.5,"сформирован",IF(AM6&lt;0.5,"не сформирован","в стадии формирования")))</f>
        <v/>
      </c>
      <c r="AO6" s="116"/>
    </row>
    <row r="7" spans="1:41" ht="15.75" x14ac:dyDescent="0.25">
      <c r="A7" s="82">
        <f>список!A4</f>
        <v>3</v>
      </c>
      <c r="B7" s="145" t="str">
        <f>IF(список!B4="","",список!B4)</f>
        <v/>
      </c>
      <c r="C7" s="91">
        <f>IF(список!C4="","",список!C4)</f>
        <v>0</v>
      </c>
      <c r="D7" s="243"/>
      <c r="E7" s="244" t="str">
        <f t="shared" si="0"/>
        <v/>
      </c>
      <c r="F7" s="245" t="str">
        <f t="shared" si="1"/>
        <v/>
      </c>
      <c r="G7" s="193"/>
      <c r="H7" s="196"/>
      <c r="I7" s="193"/>
      <c r="J7" s="237"/>
      <c r="K7" s="244" t="str">
        <f t="shared" si="2"/>
        <v/>
      </c>
      <c r="L7" s="245" t="str">
        <f t="shared" si="3"/>
        <v/>
      </c>
      <c r="M7" s="193"/>
      <c r="N7" s="193"/>
      <c r="O7" s="193"/>
      <c r="P7" s="193"/>
      <c r="Q7" s="237"/>
      <c r="R7" s="244" t="str">
        <f t="shared" si="4"/>
        <v/>
      </c>
      <c r="S7" s="245" t="str">
        <f t="shared" si="5"/>
        <v/>
      </c>
      <c r="T7" s="193"/>
      <c r="U7" s="193"/>
      <c r="V7" s="193"/>
      <c r="W7" s="193"/>
      <c r="X7" s="193"/>
      <c r="Y7" s="237"/>
      <c r="Z7" s="244" t="str">
        <f t="shared" si="6"/>
        <v/>
      </c>
      <c r="AA7" s="281" t="str">
        <f t="shared" si="7"/>
        <v/>
      </c>
      <c r="AB7" s="247"/>
      <c r="AC7" s="83"/>
      <c r="AD7" s="83"/>
      <c r="AE7" s="83"/>
      <c r="AF7" s="83"/>
      <c r="AG7" s="83"/>
      <c r="AH7" s="83"/>
      <c r="AI7" s="83"/>
      <c r="AJ7" s="83"/>
      <c r="AK7" s="83"/>
      <c r="AL7" s="228"/>
      <c r="AM7" s="244" t="str">
        <f t="shared" si="8"/>
        <v/>
      </c>
      <c r="AN7" s="245" t="str">
        <f t="shared" si="9"/>
        <v/>
      </c>
      <c r="AO7" s="116"/>
    </row>
    <row r="8" spans="1:41" ht="15.75" x14ac:dyDescent="0.25">
      <c r="A8" s="82">
        <f>список!A5</f>
        <v>4</v>
      </c>
      <c r="B8" s="145" t="str">
        <f>IF(список!B5="","",список!B5)</f>
        <v/>
      </c>
      <c r="C8" s="91">
        <f>IF(список!C5="","",список!C5)</f>
        <v>0</v>
      </c>
      <c r="D8" s="243"/>
      <c r="E8" s="244" t="str">
        <f t="shared" si="0"/>
        <v/>
      </c>
      <c r="F8" s="245" t="str">
        <f t="shared" si="1"/>
        <v/>
      </c>
      <c r="G8" s="193"/>
      <c r="H8" s="196"/>
      <c r="I8" s="193"/>
      <c r="J8" s="237"/>
      <c r="K8" s="244" t="str">
        <f t="shared" si="2"/>
        <v/>
      </c>
      <c r="L8" s="245" t="str">
        <f t="shared" si="3"/>
        <v/>
      </c>
      <c r="M8" s="193"/>
      <c r="N8" s="193"/>
      <c r="O8" s="193"/>
      <c r="P8" s="193"/>
      <c r="Q8" s="237"/>
      <c r="R8" s="244" t="str">
        <f t="shared" si="4"/>
        <v/>
      </c>
      <c r="S8" s="245" t="str">
        <f t="shared" si="5"/>
        <v/>
      </c>
      <c r="T8" s="193"/>
      <c r="U8" s="193"/>
      <c r="V8" s="193"/>
      <c r="W8" s="193"/>
      <c r="X8" s="193"/>
      <c r="Y8" s="237"/>
      <c r="Z8" s="244" t="str">
        <f t="shared" si="6"/>
        <v/>
      </c>
      <c r="AA8" s="281" t="str">
        <f t="shared" si="7"/>
        <v/>
      </c>
      <c r="AB8" s="247"/>
      <c r="AC8" s="83"/>
      <c r="AD8" s="83"/>
      <c r="AE8" s="83"/>
      <c r="AF8" s="83"/>
      <c r="AG8" s="83"/>
      <c r="AH8" s="83"/>
      <c r="AI8" s="83"/>
      <c r="AJ8" s="83"/>
      <c r="AK8" s="83"/>
      <c r="AL8" s="228"/>
      <c r="AM8" s="244" t="str">
        <f t="shared" si="8"/>
        <v/>
      </c>
      <c r="AN8" s="245" t="str">
        <f t="shared" si="9"/>
        <v/>
      </c>
      <c r="AO8" s="116"/>
    </row>
    <row r="9" spans="1:41" ht="15.75" x14ac:dyDescent="0.25">
      <c r="A9" s="82">
        <f>список!A6</f>
        <v>5</v>
      </c>
      <c r="B9" s="145" t="str">
        <f>IF(список!B6="","",список!B6)</f>
        <v/>
      </c>
      <c r="C9" s="91">
        <f>IF(список!C6="","",список!C6)</f>
        <v>0</v>
      </c>
      <c r="D9" s="243"/>
      <c r="E9" s="244" t="str">
        <f t="shared" si="0"/>
        <v/>
      </c>
      <c r="F9" s="245" t="str">
        <f t="shared" si="1"/>
        <v/>
      </c>
      <c r="G9" s="193"/>
      <c r="H9" s="196"/>
      <c r="I9" s="193"/>
      <c r="J9" s="237"/>
      <c r="K9" s="244" t="str">
        <f t="shared" si="2"/>
        <v/>
      </c>
      <c r="L9" s="245" t="str">
        <f t="shared" si="3"/>
        <v/>
      </c>
      <c r="M9" s="193"/>
      <c r="N9" s="193"/>
      <c r="O9" s="193"/>
      <c r="P9" s="193"/>
      <c r="Q9" s="237"/>
      <c r="R9" s="244" t="str">
        <f t="shared" si="4"/>
        <v/>
      </c>
      <c r="S9" s="245" t="str">
        <f t="shared" si="5"/>
        <v/>
      </c>
      <c r="T9" s="193"/>
      <c r="U9" s="193"/>
      <c r="V9" s="193"/>
      <c r="W9" s="193"/>
      <c r="X9" s="193"/>
      <c r="Y9" s="237"/>
      <c r="Z9" s="244" t="str">
        <f t="shared" si="6"/>
        <v/>
      </c>
      <c r="AA9" s="281" t="str">
        <f t="shared" si="7"/>
        <v/>
      </c>
      <c r="AB9" s="247"/>
      <c r="AC9" s="83"/>
      <c r="AD9" s="83"/>
      <c r="AE9" s="83"/>
      <c r="AF9" s="83"/>
      <c r="AG9" s="83"/>
      <c r="AH9" s="83"/>
      <c r="AI9" s="83"/>
      <c r="AJ9" s="83"/>
      <c r="AK9" s="83"/>
      <c r="AL9" s="228"/>
      <c r="AM9" s="244" t="str">
        <f t="shared" si="8"/>
        <v/>
      </c>
      <c r="AN9" s="245" t="str">
        <f t="shared" si="9"/>
        <v/>
      </c>
      <c r="AO9" s="116"/>
    </row>
    <row r="10" spans="1:41" ht="15.75" x14ac:dyDescent="0.25">
      <c r="A10" s="82">
        <f>список!A7</f>
        <v>6</v>
      </c>
      <c r="B10" s="145" t="str">
        <f>IF(список!B7="","",список!B7)</f>
        <v/>
      </c>
      <c r="C10" s="91">
        <f>IF(список!C7="","",список!C7)</f>
        <v>0</v>
      </c>
      <c r="D10" s="243"/>
      <c r="E10" s="244" t="str">
        <f t="shared" si="0"/>
        <v/>
      </c>
      <c r="F10" s="245" t="str">
        <f t="shared" si="1"/>
        <v/>
      </c>
      <c r="G10" s="193"/>
      <c r="H10" s="196"/>
      <c r="I10" s="193"/>
      <c r="J10" s="237"/>
      <c r="K10" s="244" t="str">
        <f t="shared" si="2"/>
        <v/>
      </c>
      <c r="L10" s="245" t="str">
        <f t="shared" si="3"/>
        <v/>
      </c>
      <c r="M10" s="193"/>
      <c r="N10" s="193"/>
      <c r="O10" s="193"/>
      <c r="P10" s="193"/>
      <c r="Q10" s="237"/>
      <c r="R10" s="244" t="str">
        <f t="shared" si="4"/>
        <v/>
      </c>
      <c r="S10" s="245" t="str">
        <f t="shared" si="5"/>
        <v/>
      </c>
      <c r="T10" s="193"/>
      <c r="U10" s="193"/>
      <c r="V10" s="193"/>
      <c r="W10" s="193"/>
      <c r="X10" s="193"/>
      <c r="Y10" s="237"/>
      <c r="Z10" s="244" t="str">
        <f t="shared" si="6"/>
        <v/>
      </c>
      <c r="AA10" s="281" t="str">
        <f t="shared" si="7"/>
        <v/>
      </c>
      <c r="AB10" s="247"/>
      <c r="AC10" s="83"/>
      <c r="AD10" s="83"/>
      <c r="AE10" s="83"/>
      <c r="AF10" s="83"/>
      <c r="AG10" s="83"/>
      <c r="AH10" s="83"/>
      <c r="AI10" s="83"/>
      <c r="AJ10" s="83"/>
      <c r="AK10" s="83"/>
      <c r="AL10" s="228"/>
      <c r="AM10" s="244" t="str">
        <f t="shared" si="8"/>
        <v/>
      </c>
      <c r="AN10" s="245" t="str">
        <f t="shared" si="9"/>
        <v/>
      </c>
      <c r="AO10" s="116"/>
    </row>
    <row r="11" spans="1:41" ht="15.75" x14ac:dyDescent="0.25">
      <c r="A11" s="82">
        <f>список!A8</f>
        <v>7</v>
      </c>
      <c r="B11" s="145" t="str">
        <f>IF(список!B8="","",список!B8)</f>
        <v/>
      </c>
      <c r="C11" s="91">
        <f>IF(список!C8="","",список!C8)</f>
        <v>0</v>
      </c>
      <c r="D11" s="243"/>
      <c r="E11" s="244" t="str">
        <f t="shared" si="0"/>
        <v/>
      </c>
      <c r="F11" s="245" t="str">
        <f t="shared" si="1"/>
        <v/>
      </c>
      <c r="G11" s="193"/>
      <c r="H11" s="196"/>
      <c r="I11" s="193"/>
      <c r="J11" s="237"/>
      <c r="K11" s="244" t="str">
        <f t="shared" si="2"/>
        <v/>
      </c>
      <c r="L11" s="245" t="str">
        <f t="shared" si="3"/>
        <v/>
      </c>
      <c r="M11" s="193"/>
      <c r="N11" s="193"/>
      <c r="O11" s="193"/>
      <c r="P11" s="193"/>
      <c r="Q11" s="237"/>
      <c r="R11" s="244" t="str">
        <f t="shared" si="4"/>
        <v/>
      </c>
      <c r="S11" s="245" t="str">
        <f t="shared" si="5"/>
        <v/>
      </c>
      <c r="T11" s="193"/>
      <c r="U11" s="193"/>
      <c r="V11" s="193"/>
      <c r="W11" s="193"/>
      <c r="X11" s="193"/>
      <c r="Y11" s="237"/>
      <c r="Z11" s="244" t="str">
        <f t="shared" si="6"/>
        <v/>
      </c>
      <c r="AA11" s="281" t="str">
        <f t="shared" si="7"/>
        <v/>
      </c>
      <c r="AB11" s="247"/>
      <c r="AC11" s="83"/>
      <c r="AD11" s="83"/>
      <c r="AE11" s="83"/>
      <c r="AF11" s="83"/>
      <c r="AG11" s="83"/>
      <c r="AH11" s="83"/>
      <c r="AI11" s="83"/>
      <c r="AJ11" s="83"/>
      <c r="AK11" s="83"/>
      <c r="AL11" s="228"/>
      <c r="AM11" s="244" t="str">
        <f t="shared" si="8"/>
        <v/>
      </c>
      <c r="AN11" s="245" t="str">
        <f t="shared" si="9"/>
        <v/>
      </c>
      <c r="AO11" s="116"/>
    </row>
    <row r="12" spans="1:41" ht="15.75" x14ac:dyDescent="0.25">
      <c r="A12" s="82">
        <f>список!A9</f>
        <v>8</v>
      </c>
      <c r="B12" s="145" t="str">
        <f>IF(список!B9="","",список!B9)</f>
        <v/>
      </c>
      <c r="C12" s="91">
        <f>IF(список!C9="","",список!C9)</f>
        <v>0</v>
      </c>
      <c r="D12" s="243"/>
      <c r="E12" s="244" t="str">
        <f t="shared" si="0"/>
        <v/>
      </c>
      <c r="F12" s="245" t="str">
        <f t="shared" si="1"/>
        <v/>
      </c>
      <c r="G12" s="193"/>
      <c r="H12" s="196"/>
      <c r="I12" s="193"/>
      <c r="J12" s="237"/>
      <c r="K12" s="244" t="str">
        <f t="shared" si="2"/>
        <v/>
      </c>
      <c r="L12" s="245" t="str">
        <f t="shared" si="3"/>
        <v/>
      </c>
      <c r="M12" s="193"/>
      <c r="N12" s="193"/>
      <c r="O12" s="193"/>
      <c r="P12" s="193"/>
      <c r="Q12" s="237"/>
      <c r="R12" s="244" t="str">
        <f t="shared" si="4"/>
        <v/>
      </c>
      <c r="S12" s="245" t="str">
        <f t="shared" si="5"/>
        <v/>
      </c>
      <c r="T12" s="193"/>
      <c r="U12" s="193"/>
      <c r="V12" s="193"/>
      <c r="W12" s="193"/>
      <c r="X12" s="193"/>
      <c r="Y12" s="237"/>
      <c r="Z12" s="244" t="str">
        <f t="shared" si="6"/>
        <v/>
      </c>
      <c r="AA12" s="281" t="str">
        <f t="shared" si="7"/>
        <v/>
      </c>
      <c r="AB12" s="247"/>
      <c r="AC12" s="83"/>
      <c r="AD12" s="83"/>
      <c r="AE12" s="83"/>
      <c r="AF12" s="83"/>
      <c r="AG12" s="83"/>
      <c r="AH12" s="83"/>
      <c r="AI12" s="83"/>
      <c r="AJ12" s="83"/>
      <c r="AK12" s="83"/>
      <c r="AL12" s="228"/>
      <c r="AM12" s="244" t="str">
        <f t="shared" si="8"/>
        <v/>
      </c>
      <c r="AN12" s="245" t="str">
        <f t="shared" si="9"/>
        <v/>
      </c>
      <c r="AO12" s="116"/>
    </row>
    <row r="13" spans="1:41" ht="15.75" x14ac:dyDescent="0.25">
      <c r="A13" s="82">
        <f>список!A10</f>
        <v>9</v>
      </c>
      <c r="B13" s="145" t="str">
        <f>IF(список!B10="","",список!B10)</f>
        <v/>
      </c>
      <c r="C13" s="91">
        <f>IF(список!C10="","",список!C10)</f>
        <v>0</v>
      </c>
      <c r="D13" s="243"/>
      <c r="E13" s="244" t="str">
        <f t="shared" si="0"/>
        <v/>
      </c>
      <c r="F13" s="245" t="str">
        <f t="shared" si="1"/>
        <v/>
      </c>
      <c r="G13" s="193"/>
      <c r="H13" s="196"/>
      <c r="I13" s="193"/>
      <c r="J13" s="237"/>
      <c r="K13" s="244" t="str">
        <f t="shared" si="2"/>
        <v/>
      </c>
      <c r="L13" s="245" t="str">
        <f t="shared" si="3"/>
        <v/>
      </c>
      <c r="M13" s="193"/>
      <c r="N13" s="193"/>
      <c r="O13" s="193"/>
      <c r="P13" s="193"/>
      <c r="Q13" s="237"/>
      <c r="R13" s="244" t="str">
        <f t="shared" si="4"/>
        <v/>
      </c>
      <c r="S13" s="245" t="str">
        <f t="shared" si="5"/>
        <v/>
      </c>
      <c r="T13" s="193"/>
      <c r="U13" s="193"/>
      <c r="V13" s="193"/>
      <c r="W13" s="193"/>
      <c r="X13" s="193"/>
      <c r="Y13" s="237"/>
      <c r="Z13" s="244" t="str">
        <f t="shared" si="6"/>
        <v/>
      </c>
      <c r="AA13" s="281" t="str">
        <f t="shared" si="7"/>
        <v/>
      </c>
      <c r="AB13" s="247"/>
      <c r="AC13" s="83"/>
      <c r="AD13" s="83"/>
      <c r="AE13" s="83"/>
      <c r="AF13" s="83"/>
      <c r="AG13" s="83"/>
      <c r="AH13" s="83"/>
      <c r="AI13" s="83"/>
      <c r="AJ13" s="83"/>
      <c r="AK13" s="83"/>
      <c r="AL13" s="228"/>
      <c r="AM13" s="244" t="str">
        <f t="shared" si="8"/>
        <v/>
      </c>
      <c r="AN13" s="245" t="str">
        <f t="shared" si="9"/>
        <v/>
      </c>
      <c r="AO13" s="116"/>
    </row>
    <row r="14" spans="1:41" ht="15.75" x14ac:dyDescent="0.25">
      <c r="A14" s="82">
        <f>список!A11</f>
        <v>10</v>
      </c>
      <c r="B14" s="145" t="str">
        <f>IF(список!B11="","",список!B11)</f>
        <v/>
      </c>
      <c r="C14" s="91">
        <f>IF(список!C11="","",список!C11)</f>
        <v>0</v>
      </c>
      <c r="D14" s="243"/>
      <c r="E14" s="244" t="str">
        <f t="shared" si="0"/>
        <v/>
      </c>
      <c r="F14" s="245" t="str">
        <f t="shared" si="1"/>
        <v/>
      </c>
      <c r="G14" s="193"/>
      <c r="H14" s="196"/>
      <c r="I14" s="193"/>
      <c r="J14" s="237"/>
      <c r="K14" s="244" t="str">
        <f t="shared" si="2"/>
        <v/>
      </c>
      <c r="L14" s="245" t="str">
        <f t="shared" si="3"/>
        <v/>
      </c>
      <c r="M14" s="193"/>
      <c r="N14" s="193"/>
      <c r="O14" s="193"/>
      <c r="P14" s="193"/>
      <c r="Q14" s="237"/>
      <c r="R14" s="244" t="str">
        <f t="shared" si="4"/>
        <v/>
      </c>
      <c r="S14" s="245" t="str">
        <f t="shared" si="5"/>
        <v/>
      </c>
      <c r="T14" s="193"/>
      <c r="U14" s="193"/>
      <c r="V14" s="193"/>
      <c r="W14" s="193"/>
      <c r="X14" s="193"/>
      <c r="Y14" s="237"/>
      <c r="Z14" s="244" t="str">
        <f t="shared" si="6"/>
        <v/>
      </c>
      <c r="AA14" s="281" t="str">
        <f t="shared" si="7"/>
        <v/>
      </c>
      <c r="AB14" s="247"/>
      <c r="AC14" s="83"/>
      <c r="AD14" s="83"/>
      <c r="AE14" s="83"/>
      <c r="AF14" s="83"/>
      <c r="AG14" s="83"/>
      <c r="AH14" s="83"/>
      <c r="AI14" s="83"/>
      <c r="AJ14" s="83"/>
      <c r="AK14" s="83"/>
      <c r="AL14" s="228"/>
      <c r="AM14" s="244" t="str">
        <f t="shared" si="8"/>
        <v/>
      </c>
      <c r="AN14" s="245" t="str">
        <f t="shared" si="9"/>
        <v/>
      </c>
      <c r="AO14" s="116"/>
    </row>
    <row r="15" spans="1:41" ht="15.75" x14ac:dyDescent="0.25">
      <c r="A15" s="82">
        <f>список!A12</f>
        <v>11</v>
      </c>
      <c r="B15" s="145" t="str">
        <f>IF(список!B12="","",список!B12)</f>
        <v/>
      </c>
      <c r="C15" s="91">
        <f>IF(список!C12="","",список!C12)</f>
        <v>0</v>
      </c>
      <c r="D15" s="243"/>
      <c r="E15" s="244" t="str">
        <f t="shared" si="0"/>
        <v/>
      </c>
      <c r="F15" s="245" t="str">
        <f t="shared" si="1"/>
        <v/>
      </c>
      <c r="G15" s="193"/>
      <c r="H15" s="196"/>
      <c r="I15" s="193"/>
      <c r="J15" s="237"/>
      <c r="K15" s="244" t="str">
        <f t="shared" si="2"/>
        <v/>
      </c>
      <c r="L15" s="245" t="str">
        <f t="shared" si="3"/>
        <v/>
      </c>
      <c r="M15" s="193"/>
      <c r="N15" s="193"/>
      <c r="O15" s="193"/>
      <c r="P15" s="193"/>
      <c r="Q15" s="237"/>
      <c r="R15" s="244" t="str">
        <f t="shared" si="4"/>
        <v/>
      </c>
      <c r="S15" s="245" t="str">
        <f t="shared" si="5"/>
        <v/>
      </c>
      <c r="T15" s="193"/>
      <c r="U15" s="193"/>
      <c r="V15" s="193"/>
      <c r="W15" s="193"/>
      <c r="X15" s="193"/>
      <c r="Y15" s="237"/>
      <c r="Z15" s="244" t="str">
        <f t="shared" si="6"/>
        <v/>
      </c>
      <c r="AA15" s="281" t="str">
        <f t="shared" si="7"/>
        <v/>
      </c>
      <c r="AB15" s="247"/>
      <c r="AC15" s="83"/>
      <c r="AD15" s="83"/>
      <c r="AE15" s="83"/>
      <c r="AF15" s="83"/>
      <c r="AG15" s="83"/>
      <c r="AH15" s="83"/>
      <c r="AI15" s="83"/>
      <c r="AJ15" s="83"/>
      <c r="AK15" s="83"/>
      <c r="AL15" s="228"/>
      <c r="AM15" s="244" t="str">
        <f t="shared" si="8"/>
        <v/>
      </c>
      <c r="AN15" s="245" t="str">
        <f t="shared" si="9"/>
        <v/>
      </c>
      <c r="AO15" s="116"/>
    </row>
    <row r="16" spans="1:41" ht="15.75" x14ac:dyDescent="0.25">
      <c r="A16" s="82">
        <f>список!A13</f>
        <v>12</v>
      </c>
      <c r="B16" s="145" t="str">
        <f>IF(список!B13="","",список!B13)</f>
        <v/>
      </c>
      <c r="C16" s="91">
        <f>IF(список!C13="","",список!C13)</f>
        <v>0</v>
      </c>
      <c r="D16" s="243"/>
      <c r="E16" s="244" t="str">
        <f t="shared" si="0"/>
        <v/>
      </c>
      <c r="F16" s="245" t="str">
        <f t="shared" si="1"/>
        <v/>
      </c>
      <c r="G16" s="193"/>
      <c r="H16" s="196"/>
      <c r="I16" s="193"/>
      <c r="J16" s="237"/>
      <c r="K16" s="244" t="str">
        <f t="shared" si="2"/>
        <v/>
      </c>
      <c r="L16" s="245" t="str">
        <f t="shared" si="3"/>
        <v/>
      </c>
      <c r="M16" s="193"/>
      <c r="N16" s="193"/>
      <c r="O16" s="193"/>
      <c r="P16" s="193"/>
      <c r="Q16" s="237"/>
      <c r="R16" s="244" t="str">
        <f t="shared" si="4"/>
        <v/>
      </c>
      <c r="S16" s="245" t="str">
        <f t="shared" si="5"/>
        <v/>
      </c>
      <c r="T16" s="193"/>
      <c r="U16" s="193"/>
      <c r="V16" s="193"/>
      <c r="W16" s="193"/>
      <c r="X16" s="193"/>
      <c r="Y16" s="237"/>
      <c r="Z16" s="244" t="str">
        <f t="shared" si="6"/>
        <v/>
      </c>
      <c r="AA16" s="281" t="str">
        <f t="shared" si="7"/>
        <v/>
      </c>
      <c r="AB16" s="247"/>
      <c r="AC16" s="83"/>
      <c r="AD16" s="83"/>
      <c r="AE16" s="83"/>
      <c r="AF16" s="83"/>
      <c r="AG16" s="83"/>
      <c r="AH16" s="83"/>
      <c r="AI16" s="83"/>
      <c r="AJ16" s="83"/>
      <c r="AK16" s="83"/>
      <c r="AL16" s="228"/>
      <c r="AM16" s="244" t="str">
        <f t="shared" si="8"/>
        <v/>
      </c>
      <c r="AN16" s="245" t="str">
        <f t="shared" si="9"/>
        <v/>
      </c>
      <c r="AO16" s="116"/>
    </row>
    <row r="17" spans="1:41" ht="15.75" x14ac:dyDescent="0.25">
      <c r="A17" s="82">
        <f>список!A14</f>
        <v>13</v>
      </c>
      <c r="B17" s="145" t="str">
        <f>IF(список!B14="","",список!B14)</f>
        <v/>
      </c>
      <c r="C17" s="91">
        <f>IF(список!C14="","",список!C14)</f>
        <v>0</v>
      </c>
      <c r="D17" s="243"/>
      <c r="E17" s="244" t="str">
        <f t="shared" si="0"/>
        <v/>
      </c>
      <c r="F17" s="245" t="str">
        <f t="shared" si="1"/>
        <v/>
      </c>
      <c r="G17" s="193"/>
      <c r="H17" s="196"/>
      <c r="I17" s="193"/>
      <c r="J17" s="237"/>
      <c r="K17" s="244" t="str">
        <f t="shared" si="2"/>
        <v/>
      </c>
      <c r="L17" s="245" t="str">
        <f t="shared" si="3"/>
        <v/>
      </c>
      <c r="M17" s="193"/>
      <c r="N17" s="193"/>
      <c r="O17" s="193"/>
      <c r="P17" s="193"/>
      <c r="Q17" s="237"/>
      <c r="R17" s="244" t="str">
        <f t="shared" si="4"/>
        <v/>
      </c>
      <c r="S17" s="245" t="str">
        <f t="shared" si="5"/>
        <v/>
      </c>
      <c r="T17" s="193"/>
      <c r="U17" s="193"/>
      <c r="V17" s="193"/>
      <c r="W17" s="193"/>
      <c r="X17" s="193"/>
      <c r="Y17" s="237"/>
      <c r="Z17" s="244" t="str">
        <f t="shared" si="6"/>
        <v/>
      </c>
      <c r="AA17" s="281" t="str">
        <f t="shared" si="7"/>
        <v/>
      </c>
      <c r="AB17" s="247"/>
      <c r="AC17" s="83"/>
      <c r="AD17" s="83"/>
      <c r="AE17" s="83"/>
      <c r="AF17" s="83"/>
      <c r="AG17" s="83"/>
      <c r="AH17" s="83"/>
      <c r="AI17" s="83"/>
      <c r="AJ17" s="83"/>
      <c r="AK17" s="83"/>
      <c r="AL17" s="228"/>
      <c r="AM17" s="244" t="str">
        <f t="shared" si="8"/>
        <v/>
      </c>
      <c r="AN17" s="245" t="str">
        <f t="shared" si="9"/>
        <v/>
      </c>
      <c r="AO17" s="116"/>
    </row>
    <row r="18" spans="1:41" ht="15.75" x14ac:dyDescent="0.25">
      <c r="A18" s="82">
        <f>список!A15</f>
        <v>14</v>
      </c>
      <c r="B18" s="145" t="str">
        <f>IF(список!B15="","",список!B15)</f>
        <v/>
      </c>
      <c r="C18" s="91">
        <f>IF(список!C15="","",список!C15)</f>
        <v>0</v>
      </c>
      <c r="D18" s="243"/>
      <c r="E18" s="244" t="str">
        <f t="shared" si="0"/>
        <v/>
      </c>
      <c r="F18" s="245" t="str">
        <f t="shared" si="1"/>
        <v/>
      </c>
      <c r="G18" s="193"/>
      <c r="H18" s="196"/>
      <c r="I18" s="193"/>
      <c r="J18" s="237"/>
      <c r="K18" s="244" t="str">
        <f t="shared" si="2"/>
        <v/>
      </c>
      <c r="L18" s="245" t="str">
        <f t="shared" si="3"/>
        <v/>
      </c>
      <c r="M18" s="193"/>
      <c r="N18" s="193"/>
      <c r="O18" s="193"/>
      <c r="P18" s="193"/>
      <c r="Q18" s="237"/>
      <c r="R18" s="244" t="str">
        <f t="shared" si="4"/>
        <v/>
      </c>
      <c r="S18" s="245" t="str">
        <f t="shared" si="5"/>
        <v/>
      </c>
      <c r="T18" s="193"/>
      <c r="U18" s="193"/>
      <c r="V18" s="193"/>
      <c r="W18" s="193"/>
      <c r="X18" s="193"/>
      <c r="Y18" s="237"/>
      <c r="Z18" s="244" t="str">
        <f t="shared" si="6"/>
        <v/>
      </c>
      <c r="AA18" s="281" t="str">
        <f t="shared" si="7"/>
        <v/>
      </c>
      <c r="AB18" s="247"/>
      <c r="AC18" s="83"/>
      <c r="AD18" s="83"/>
      <c r="AE18" s="83"/>
      <c r="AF18" s="83"/>
      <c r="AG18" s="83"/>
      <c r="AH18" s="83"/>
      <c r="AI18" s="83"/>
      <c r="AJ18" s="83"/>
      <c r="AK18" s="83"/>
      <c r="AL18" s="228"/>
      <c r="AM18" s="244" t="str">
        <f t="shared" si="8"/>
        <v/>
      </c>
      <c r="AN18" s="245" t="str">
        <f t="shared" si="9"/>
        <v/>
      </c>
      <c r="AO18" s="116"/>
    </row>
    <row r="19" spans="1:41" ht="15.75" x14ac:dyDescent="0.25">
      <c r="A19" s="82">
        <f>список!A16</f>
        <v>15</v>
      </c>
      <c r="B19" s="145" t="str">
        <f>IF(список!B16="","",список!B16)</f>
        <v/>
      </c>
      <c r="C19" s="91">
        <f>IF(список!C16="","",список!C16)</f>
        <v>0</v>
      </c>
      <c r="D19" s="243"/>
      <c r="E19" s="244" t="str">
        <f t="shared" si="0"/>
        <v/>
      </c>
      <c r="F19" s="245" t="str">
        <f t="shared" si="1"/>
        <v/>
      </c>
      <c r="G19" s="193"/>
      <c r="H19" s="196"/>
      <c r="I19" s="193"/>
      <c r="J19" s="237"/>
      <c r="K19" s="244" t="str">
        <f t="shared" si="2"/>
        <v/>
      </c>
      <c r="L19" s="245" t="str">
        <f t="shared" si="3"/>
        <v/>
      </c>
      <c r="M19" s="193"/>
      <c r="N19" s="193"/>
      <c r="O19" s="193"/>
      <c r="P19" s="193"/>
      <c r="Q19" s="237"/>
      <c r="R19" s="244" t="str">
        <f t="shared" si="4"/>
        <v/>
      </c>
      <c r="S19" s="245" t="str">
        <f t="shared" si="5"/>
        <v/>
      </c>
      <c r="T19" s="193"/>
      <c r="U19" s="193"/>
      <c r="V19" s="193"/>
      <c r="W19" s="193"/>
      <c r="X19" s="193"/>
      <c r="Y19" s="237"/>
      <c r="Z19" s="244" t="str">
        <f t="shared" si="6"/>
        <v/>
      </c>
      <c r="AA19" s="281" t="str">
        <f t="shared" si="7"/>
        <v/>
      </c>
      <c r="AB19" s="247"/>
      <c r="AC19" s="83"/>
      <c r="AD19" s="83"/>
      <c r="AE19" s="83"/>
      <c r="AF19" s="83"/>
      <c r="AG19" s="83"/>
      <c r="AH19" s="83"/>
      <c r="AI19" s="83"/>
      <c r="AJ19" s="83"/>
      <c r="AK19" s="83"/>
      <c r="AL19" s="228"/>
      <c r="AM19" s="244" t="str">
        <f t="shared" si="8"/>
        <v/>
      </c>
      <c r="AN19" s="245" t="str">
        <f t="shared" si="9"/>
        <v/>
      </c>
      <c r="AO19" s="116"/>
    </row>
    <row r="20" spans="1:41" ht="15.75" x14ac:dyDescent="0.25">
      <c r="A20" s="82">
        <f>список!A17</f>
        <v>16</v>
      </c>
      <c r="B20" s="145" t="str">
        <f>IF(список!B17="","",список!B17)</f>
        <v/>
      </c>
      <c r="C20" s="91">
        <f>IF(список!C17="","",список!C17)</f>
        <v>0</v>
      </c>
      <c r="D20" s="243"/>
      <c r="E20" s="244" t="str">
        <f t="shared" si="0"/>
        <v/>
      </c>
      <c r="F20" s="245" t="str">
        <f t="shared" si="1"/>
        <v/>
      </c>
      <c r="G20" s="193"/>
      <c r="H20" s="196"/>
      <c r="I20" s="193"/>
      <c r="J20" s="237"/>
      <c r="K20" s="244" t="str">
        <f t="shared" si="2"/>
        <v/>
      </c>
      <c r="L20" s="245" t="str">
        <f t="shared" si="3"/>
        <v/>
      </c>
      <c r="M20" s="193"/>
      <c r="N20" s="193"/>
      <c r="O20" s="193"/>
      <c r="P20" s="193"/>
      <c r="Q20" s="237"/>
      <c r="R20" s="244" t="str">
        <f t="shared" si="4"/>
        <v/>
      </c>
      <c r="S20" s="245" t="str">
        <f t="shared" si="5"/>
        <v/>
      </c>
      <c r="T20" s="193"/>
      <c r="U20" s="193"/>
      <c r="V20" s="193"/>
      <c r="W20" s="193"/>
      <c r="X20" s="193"/>
      <c r="Y20" s="237"/>
      <c r="Z20" s="244" t="str">
        <f t="shared" si="6"/>
        <v/>
      </c>
      <c r="AA20" s="281" t="str">
        <f t="shared" si="7"/>
        <v/>
      </c>
      <c r="AB20" s="247"/>
      <c r="AC20" s="83"/>
      <c r="AD20" s="83"/>
      <c r="AE20" s="83"/>
      <c r="AF20" s="83"/>
      <c r="AG20" s="83"/>
      <c r="AH20" s="83"/>
      <c r="AI20" s="83"/>
      <c r="AJ20" s="83"/>
      <c r="AK20" s="83"/>
      <c r="AL20" s="228"/>
      <c r="AM20" s="244" t="str">
        <f t="shared" si="8"/>
        <v/>
      </c>
      <c r="AN20" s="245" t="str">
        <f t="shared" si="9"/>
        <v/>
      </c>
      <c r="AO20" s="116"/>
    </row>
    <row r="21" spans="1:41" ht="15.75" x14ac:dyDescent="0.25">
      <c r="A21" s="82">
        <f>список!A18</f>
        <v>17</v>
      </c>
      <c r="B21" s="145" t="str">
        <f>IF(список!B18="","",список!B18)</f>
        <v/>
      </c>
      <c r="C21" s="91">
        <f>IF(список!C18="","",список!C18)</f>
        <v>0</v>
      </c>
      <c r="D21" s="243"/>
      <c r="E21" s="244" t="str">
        <f t="shared" si="0"/>
        <v/>
      </c>
      <c r="F21" s="245" t="str">
        <f t="shared" si="1"/>
        <v/>
      </c>
      <c r="G21" s="193"/>
      <c r="H21" s="196"/>
      <c r="I21" s="193"/>
      <c r="J21" s="237"/>
      <c r="K21" s="244" t="str">
        <f t="shared" si="2"/>
        <v/>
      </c>
      <c r="L21" s="245" t="str">
        <f t="shared" si="3"/>
        <v/>
      </c>
      <c r="M21" s="193"/>
      <c r="N21" s="193"/>
      <c r="O21" s="193"/>
      <c r="P21" s="193"/>
      <c r="Q21" s="237"/>
      <c r="R21" s="244" t="str">
        <f t="shared" si="4"/>
        <v/>
      </c>
      <c r="S21" s="245" t="str">
        <f t="shared" si="5"/>
        <v/>
      </c>
      <c r="T21" s="193"/>
      <c r="U21" s="193"/>
      <c r="V21" s="193"/>
      <c r="W21" s="193"/>
      <c r="X21" s="193"/>
      <c r="Y21" s="237"/>
      <c r="Z21" s="244" t="str">
        <f t="shared" si="6"/>
        <v/>
      </c>
      <c r="AA21" s="281" t="str">
        <f t="shared" si="7"/>
        <v/>
      </c>
      <c r="AB21" s="247"/>
      <c r="AC21" s="83"/>
      <c r="AD21" s="83"/>
      <c r="AE21" s="83"/>
      <c r="AF21" s="83"/>
      <c r="AG21" s="83"/>
      <c r="AH21" s="83"/>
      <c r="AI21" s="83"/>
      <c r="AJ21" s="83"/>
      <c r="AK21" s="83"/>
      <c r="AL21" s="228"/>
      <c r="AM21" s="244" t="str">
        <f t="shared" si="8"/>
        <v/>
      </c>
      <c r="AN21" s="245" t="str">
        <f t="shared" si="9"/>
        <v/>
      </c>
      <c r="AO21" s="116"/>
    </row>
    <row r="22" spans="1:41" ht="15.75" x14ac:dyDescent="0.25">
      <c r="A22" s="82">
        <f>список!A19</f>
        <v>18</v>
      </c>
      <c r="B22" s="145" t="str">
        <f>IF(список!B19="","",список!B19)</f>
        <v/>
      </c>
      <c r="C22" s="91">
        <f>IF(список!C19="","",список!C19)</f>
        <v>0</v>
      </c>
      <c r="D22" s="243"/>
      <c r="E22" s="244" t="str">
        <f t="shared" si="0"/>
        <v/>
      </c>
      <c r="F22" s="245" t="str">
        <f t="shared" si="1"/>
        <v/>
      </c>
      <c r="G22" s="193"/>
      <c r="H22" s="196"/>
      <c r="I22" s="193"/>
      <c r="J22" s="237"/>
      <c r="K22" s="244" t="str">
        <f t="shared" si="2"/>
        <v/>
      </c>
      <c r="L22" s="245" t="str">
        <f t="shared" si="3"/>
        <v/>
      </c>
      <c r="M22" s="193"/>
      <c r="N22" s="193"/>
      <c r="O22" s="193"/>
      <c r="P22" s="193"/>
      <c r="Q22" s="237"/>
      <c r="R22" s="244" t="str">
        <f t="shared" si="4"/>
        <v/>
      </c>
      <c r="S22" s="245" t="str">
        <f t="shared" si="5"/>
        <v/>
      </c>
      <c r="T22" s="193"/>
      <c r="U22" s="193"/>
      <c r="V22" s="193"/>
      <c r="W22" s="193"/>
      <c r="X22" s="193"/>
      <c r="Y22" s="237"/>
      <c r="Z22" s="244" t="str">
        <f t="shared" si="6"/>
        <v/>
      </c>
      <c r="AA22" s="281" t="str">
        <f t="shared" si="7"/>
        <v/>
      </c>
      <c r="AB22" s="247"/>
      <c r="AC22" s="83"/>
      <c r="AD22" s="83"/>
      <c r="AE22" s="83"/>
      <c r="AF22" s="83"/>
      <c r="AG22" s="83"/>
      <c r="AH22" s="83"/>
      <c r="AI22" s="83"/>
      <c r="AJ22" s="83"/>
      <c r="AK22" s="83"/>
      <c r="AL22" s="228"/>
      <c r="AM22" s="244" t="str">
        <f t="shared" si="8"/>
        <v/>
      </c>
      <c r="AN22" s="245" t="str">
        <f t="shared" si="9"/>
        <v/>
      </c>
      <c r="AO22" s="116"/>
    </row>
    <row r="23" spans="1:41" ht="15.75" x14ac:dyDescent="0.25">
      <c r="A23" s="82">
        <f>список!A20</f>
        <v>19</v>
      </c>
      <c r="B23" s="145" t="str">
        <f>IF(список!B20="","",список!B20)</f>
        <v/>
      </c>
      <c r="C23" s="91">
        <f>IF(список!C20="","",список!C20)</f>
        <v>0</v>
      </c>
      <c r="D23" s="243"/>
      <c r="E23" s="244" t="str">
        <f t="shared" si="0"/>
        <v/>
      </c>
      <c r="F23" s="245" t="str">
        <f t="shared" si="1"/>
        <v/>
      </c>
      <c r="G23" s="193"/>
      <c r="H23" s="196"/>
      <c r="I23" s="193"/>
      <c r="J23" s="237"/>
      <c r="K23" s="244" t="str">
        <f t="shared" si="2"/>
        <v/>
      </c>
      <c r="L23" s="245" t="str">
        <f t="shared" si="3"/>
        <v/>
      </c>
      <c r="M23" s="193"/>
      <c r="N23" s="193"/>
      <c r="O23" s="193"/>
      <c r="P23" s="193"/>
      <c r="Q23" s="237"/>
      <c r="R23" s="244" t="str">
        <f t="shared" si="4"/>
        <v/>
      </c>
      <c r="S23" s="245" t="str">
        <f t="shared" si="5"/>
        <v/>
      </c>
      <c r="T23" s="193"/>
      <c r="U23" s="193"/>
      <c r="V23" s="193"/>
      <c r="W23" s="193"/>
      <c r="X23" s="193"/>
      <c r="Y23" s="237"/>
      <c r="Z23" s="244" t="str">
        <f t="shared" si="6"/>
        <v/>
      </c>
      <c r="AA23" s="281" t="str">
        <f t="shared" si="7"/>
        <v/>
      </c>
      <c r="AB23" s="247"/>
      <c r="AC23" s="83"/>
      <c r="AD23" s="83"/>
      <c r="AE23" s="83"/>
      <c r="AF23" s="83"/>
      <c r="AG23" s="83"/>
      <c r="AH23" s="83"/>
      <c r="AI23" s="83"/>
      <c r="AJ23" s="83"/>
      <c r="AK23" s="83"/>
      <c r="AL23" s="228"/>
      <c r="AM23" s="244" t="str">
        <f t="shared" si="8"/>
        <v/>
      </c>
      <c r="AN23" s="245" t="str">
        <f t="shared" si="9"/>
        <v/>
      </c>
      <c r="AO23" s="116"/>
    </row>
    <row r="24" spans="1:41" ht="15.75" x14ac:dyDescent="0.25">
      <c r="A24" s="82">
        <f>список!A21</f>
        <v>20</v>
      </c>
      <c r="B24" s="145" t="str">
        <f>IF(список!B21="","",список!B21)</f>
        <v/>
      </c>
      <c r="C24" s="91">
        <f>IF(список!C21="","",список!C21)</f>
        <v>0</v>
      </c>
      <c r="D24" s="243"/>
      <c r="E24" s="244" t="str">
        <f t="shared" si="0"/>
        <v/>
      </c>
      <c r="F24" s="245" t="str">
        <f t="shared" si="1"/>
        <v/>
      </c>
      <c r="G24" s="193"/>
      <c r="H24" s="196"/>
      <c r="I24" s="193"/>
      <c r="J24" s="237"/>
      <c r="K24" s="244" t="str">
        <f>IF(G24="","",IF(H24="","",IF(I25="","",IF(J24="","",SUM(G24:J24)/4))))</f>
        <v/>
      </c>
      <c r="L24" s="245" t="str">
        <f t="shared" si="3"/>
        <v/>
      </c>
      <c r="M24" s="193"/>
      <c r="N24" s="193"/>
      <c r="O24" s="193"/>
      <c r="P24" s="193"/>
      <c r="Q24" s="237"/>
      <c r="R24" s="244" t="str">
        <f t="shared" si="4"/>
        <v/>
      </c>
      <c r="S24" s="245" t="str">
        <f t="shared" si="5"/>
        <v/>
      </c>
      <c r="T24" s="193"/>
      <c r="U24" s="193"/>
      <c r="V24" s="193"/>
      <c r="W24" s="193"/>
      <c r="X24" s="193"/>
      <c r="Y24" s="237"/>
      <c r="Z24" s="244" t="str">
        <f t="shared" si="6"/>
        <v/>
      </c>
      <c r="AA24" s="281" t="str">
        <f t="shared" si="7"/>
        <v/>
      </c>
      <c r="AB24" s="247"/>
      <c r="AC24" s="83"/>
      <c r="AD24" s="83"/>
      <c r="AE24" s="83"/>
      <c r="AF24" s="83"/>
      <c r="AG24" s="83"/>
      <c r="AH24" s="83"/>
      <c r="AI24" s="83"/>
      <c r="AJ24" s="83"/>
      <c r="AK24" s="83"/>
      <c r="AL24" s="228"/>
      <c r="AM24" s="244" t="str">
        <f t="shared" si="8"/>
        <v/>
      </c>
      <c r="AN24" s="245" t="str">
        <f t="shared" si="9"/>
        <v/>
      </c>
      <c r="AO24" s="116"/>
    </row>
    <row r="25" spans="1:41" ht="15.75" x14ac:dyDescent="0.25">
      <c r="A25" s="82">
        <f>список!A22</f>
        <v>21</v>
      </c>
      <c r="B25" s="145" t="str">
        <f>IF(список!B22="","",список!B22)</f>
        <v/>
      </c>
      <c r="C25" s="91">
        <f>IF(список!C22="","",список!C22)</f>
        <v>0</v>
      </c>
      <c r="D25" s="243"/>
      <c r="E25" s="244" t="str">
        <f t="shared" si="0"/>
        <v/>
      </c>
      <c r="F25" s="245" t="str">
        <f t="shared" si="1"/>
        <v/>
      </c>
      <c r="G25" s="193"/>
      <c r="H25" s="196"/>
      <c r="I25" s="193"/>
      <c r="J25" s="237"/>
      <c r="K25" s="244" t="str">
        <f t="shared" ref="K25:K26" si="10">IF(G25="","",IF(H25="","",IF(I26="","",IF(J25="","",SUM(G25:J25)/4))))</f>
        <v/>
      </c>
      <c r="L25" s="245" t="str">
        <f t="shared" si="3"/>
        <v/>
      </c>
      <c r="M25" s="193"/>
      <c r="N25" s="193"/>
      <c r="O25" s="193"/>
      <c r="P25" s="193"/>
      <c r="Q25" s="237"/>
      <c r="R25" s="244" t="str">
        <f t="shared" si="4"/>
        <v/>
      </c>
      <c r="S25" s="245" t="str">
        <f t="shared" si="5"/>
        <v/>
      </c>
      <c r="T25" s="193"/>
      <c r="U25" s="193"/>
      <c r="V25" s="193"/>
      <c r="W25" s="193"/>
      <c r="X25" s="193"/>
      <c r="Y25" s="237"/>
      <c r="Z25" s="244" t="str">
        <f t="shared" si="6"/>
        <v/>
      </c>
      <c r="AA25" s="281" t="str">
        <f t="shared" si="7"/>
        <v/>
      </c>
      <c r="AB25" s="247"/>
      <c r="AC25" s="83"/>
      <c r="AD25" s="83"/>
      <c r="AE25" s="83"/>
      <c r="AF25" s="83"/>
      <c r="AG25" s="83"/>
      <c r="AH25" s="83"/>
      <c r="AI25" s="83"/>
      <c r="AJ25" s="83"/>
      <c r="AK25" s="83"/>
      <c r="AL25" s="228"/>
      <c r="AM25" s="244" t="str">
        <f t="shared" si="8"/>
        <v/>
      </c>
      <c r="AN25" s="245" t="str">
        <f t="shared" si="9"/>
        <v/>
      </c>
      <c r="AO25" s="116"/>
    </row>
    <row r="26" spans="1:41" ht="15.75" x14ac:dyDescent="0.25">
      <c r="A26" s="82">
        <f>список!A23</f>
        <v>22</v>
      </c>
      <c r="B26" s="145" t="str">
        <f>IF(список!B23="","",список!B23)</f>
        <v/>
      </c>
      <c r="C26" s="91">
        <f>IF(список!C23="","",список!C23)</f>
        <v>0</v>
      </c>
      <c r="D26" s="243"/>
      <c r="E26" s="244" t="str">
        <f t="shared" si="0"/>
        <v/>
      </c>
      <c r="F26" s="245" t="str">
        <f t="shared" si="1"/>
        <v/>
      </c>
      <c r="G26" s="193"/>
      <c r="H26" s="196"/>
      <c r="I26" s="193"/>
      <c r="J26" s="237"/>
      <c r="K26" s="244" t="str">
        <f t="shared" si="10"/>
        <v/>
      </c>
      <c r="L26" s="245" t="str">
        <f t="shared" si="3"/>
        <v/>
      </c>
      <c r="M26" s="193"/>
      <c r="N26" s="193"/>
      <c r="O26" s="193"/>
      <c r="P26" s="193"/>
      <c r="Q26" s="237"/>
      <c r="R26" s="244" t="str">
        <f t="shared" si="4"/>
        <v/>
      </c>
      <c r="S26" s="245" t="str">
        <f t="shared" si="5"/>
        <v/>
      </c>
      <c r="T26" s="193"/>
      <c r="U26" s="193"/>
      <c r="V26" s="193"/>
      <c r="W26" s="193"/>
      <c r="X26" s="193"/>
      <c r="Y26" s="237"/>
      <c r="Z26" s="244" t="str">
        <f t="shared" si="6"/>
        <v/>
      </c>
      <c r="AA26" s="281" t="str">
        <f t="shared" si="7"/>
        <v/>
      </c>
      <c r="AB26" s="247"/>
      <c r="AC26" s="83"/>
      <c r="AD26" s="83"/>
      <c r="AE26" s="83"/>
      <c r="AF26" s="83"/>
      <c r="AG26" s="83"/>
      <c r="AH26" s="83"/>
      <c r="AI26" s="83"/>
      <c r="AJ26" s="83"/>
      <c r="AK26" s="83"/>
      <c r="AL26" s="228"/>
      <c r="AM26" s="244" t="str">
        <f t="shared" si="8"/>
        <v/>
      </c>
      <c r="AN26" s="245" t="str">
        <f t="shared" si="9"/>
        <v/>
      </c>
      <c r="AO26" s="116"/>
    </row>
    <row r="27" spans="1:41" ht="15.75" x14ac:dyDescent="0.25">
      <c r="A27" s="82">
        <f>список!A24</f>
        <v>23</v>
      </c>
      <c r="B27" s="145" t="str">
        <f>IF(список!B24="","",список!B24)</f>
        <v/>
      </c>
      <c r="C27" s="91">
        <f>IF(список!C24="","",список!C24)</f>
        <v>0</v>
      </c>
      <c r="D27" s="243"/>
      <c r="E27" s="244" t="str">
        <f t="shared" si="0"/>
        <v/>
      </c>
      <c r="F27" s="245" t="str">
        <f t="shared" si="1"/>
        <v/>
      </c>
      <c r="G27" s="193"/>
      <c r="H27" s="196"/>
      <c r="I27" s="193"/>
      <c r="J27" s="237"/>
      <c r="K27" s="244" t="str">
        <f t="shared" si="2"/>
        <v/>
      </c>
      <c r="L27" s="245" t="str">
        <f t="shared" si="3"/>
        <v/>
      </c>
      <c r="M27" s="193"/>
      <c r="N27" s="193"/>
      <c r="O27" s="193"/>
      <c r="P27" s="193"/>
      <c r="Q27" s="237"/>
      <c r="R27" s="244" t="str">
        <f t="shared" si="4"/>
        <v/>
      </c>
      <c r="S27" s="245" t="str">
        <f t="shared" si="5"/>
        <v/>
      </c>
      <c r="T27" s="193"/>
      <c r="U27" s="193"/>
      <c r="V27" s="193"/>
      <c r="W27" s="193"/>
      <c r="X27" s="193"/>
      <c r="Y27" s="237"/>
      <c r="Z27" s="244" t="str">
        <f t="shared" si="6"/>
        <v/>
      </c>
      <c r="AA27" s="281" t="str">
        <f t="shared" si="7"/>
        <v/>
      </c>
      <c r="AB27" s="247"/>
      <c r="AC27" s="83"/>
      <c r="AD27" s="83"/>
      <c r="AE27" s="83"/>
      <c r="AF27" s="83"/>
      <c r="AG27" s="83"/>
      <c r="AH27" s="83"/>
      <c r="AI27" s="83"/>
      <c r="AJ27" s="83"/>
      <c r="AK27" s="83"/>
      <c r="AL27" s="228"/>
      <c r="AM27" s="244" t="str">
        <f t="shared" si="8"/>
        <v/>
      </c>
      <c r="AN27" s="245" t="str">
        <f t="shared" si="9"/>
        <v/>
      </c>
      <c r="AO27" s="116"/>
    </row>
    <row r="28" spans="1:41" x14ac:dyDescent="0.25">
      <c r="A28" s="82">
        <f>список!A25</f>
        <v>24</v>
      </c>
      <c r="B28" s="145" t="str">
        <f>IF(список!B25="","",список!B25)</f>
        <v/>
      </c>
      <c r="C28" s="91">
        <f>IF(список!C25="","",список!C25)</f>
        <v>0</v>
      </c>
      <c r="D28" s="243"/>
      <c r="E28" s="244" t="str">
        <f t="shared" si="0"/>
        <v/>
      </c>
      <c r="F28" s="245" t="str">
        <f t="shared" si="1"/>
        <v/>
      </c>
      <c r="G28" s="193"/>
      <c r="H28" s="193"/>
      <c r="I28" s="193"/>
      <c r="J28" s="237"/>
      <c r="K28" s="244" t="str">
        <f t="shared" si="2"/>
        <v/>
      </c>
      <c r="L28" s="245" t="str">
        <f t="shared" si="3"/>
        <v/>
      </c>
      <c r="M28" s="193"/>
      <c r="N28" s="193"/>
      <c r="O28" s="193"/>
      <c r="P28" s="193"/>
      <c r="Q28" s="237"/>
      <c r="R28" s="244" t="str">
        <f t="shared" si="4"/>
        <v/>
      </c>
      <c r="S28" s="245" t="str">
        <f t="shared" si="5"/>
        <v/>
      </c>
      <c r="T28" s="193"/>
      <c r="U28" s="193"/>
      <c r="V28" s="193"/>
      <c r="W28" s="193"/>
      <c r="X28" s="193"/>
      <c r="Y28" s="237"/>
      <c r="Z28" s="244" t="str">
        <f t="shared" si="6"/>
        <v/>
      </c>
      <c r="AA28" s="281" t="str">
        <f t="shared" si="7"/>
        <v/>
      </c>
      <c r="AB28" s="247"/>
      <c r="AC28" s="83"/>
      <c r="AD28" s="83"/>
      <c r="AE28" s="83"/>
      <c r="AF28" s="83"/>
      <c r="AG28" s="83"/>
      <c r="AH28" s="83"/>
      <c r="AI28" s="83"/>
      <c r="AJ28" s="83"/>
      <c r="AK28" s="83"/>
      <c r="AL28" s="228"/>
      <c r="AM28" s="244" t="str">
        <f t="shared" si="8"/>
        <v/>
      </c>
      <c r="AN28" s="245" t="str">
        <f t="shared" si="9"/>
        <v/>
      </c>
      <c r="AO28" s="116"/>
    </row>
    <row r="29" spans="1:41" x14ac:dyDescent="0.25">
      <c r="A29" s="82">
        <f>список!A26</f>
        <v>25</v>
      </c>
      <c r="B29" s="145" t="str">
        <f>IF(список!B26="","",список!B26)</f>
        <v/>
      </c>
      <c r="C29" s="91">
        <f>IF(список!C26="","",список!C26)</f>
        <v>0</v>
      </c>
      <c r="D29" s="237"/>
      <c r="E29" s="244" t="str">
        <f t="shared" si="0"/>
        <v/>
      </c>
      <c r="F29" s="245" t="str">
        <f t="shared" si="1"/>
        <v/>
      </c>
      <c r="G29" s="193"/>
      <c r="H29" s="193"/>
      <c r="I29" s="193"/>
      <c r="J29" s="237"/>
      <c r="K29" s="244" t="str">
        <f t="shared" si="2"/>
        <v/>
      </c>
      <c r="L29" s="245" t="str">
        <f t="shared" si="3"/>
        <v/>
      </c>
      <c r="M29" s="193"/>
      <c r="N29" s="193"/>
      <c r="O29" s="193"/>
      <c r="P29" s="193"/>
      <c r="Q29" s="237"/>
      <c r="R29" s="244" t="str">
        <f t="shared" si="4"/>
        <v/>
      </c>
      <c r="S29" s="245" t="str">
        <f t="shared" si="5"/>
        <v/>
      </c>
      <c r="T29" s="193"/>
      <c r="U29" s="193"/>
      <c r="V29" s="193"/>
      <c r="W29" s="193"/>
      <c r="X29" s="193"/>
      <c r="Y29" s="237"/>
      <c r="Z29" s="244" t="str">
        <f t="shared" si="6"/>
        <v/>
      </c>
      <c r="AA29" s="281" t="str">
        <f t="shared" si="7"/>
        <v/>
      </c>
      <c r="AB29" s="247"/>
      <c r="AC29" s="84"/>
      <c r="AD29" s="83"/>
      <c r="AE29" s="83"/>
      <c r="AF29" s="83"/>
      <c r="AG29" s="83"/>
      <c r="AH29" s="83"/>
      <c r="AI29" s="83"/>
      <c r="AJ29" s="83"/>
      <c r="AK29" s="83"/>
      <c r="AL29" s="228"/>
      <c r="AM29" s="244" t="str">
        <f t="shared" si="8"/>
        <v/>
      </c>
      <c r="AN29" s="245" t="str">
        <f t="shared" si="9"/>
        <v/>
      </c>
      <c r="AO29" s="116"/>
    </row>
    <row r="30" spans="1:41" x14ac:dyDescent="0.25">
      <c r="A30" s="82">
        <f>список!A27</f>
        <v>26</v>
      </c>
      <c r="B30" s="145" t="str">
        <f>IF(список!B27="","",список!B27)</f>
        <v/>
      </c>
      <c r="C30" s="91">
        <f>IF(список!C27="","",список!C27)</f>
        <v>0</v>
      </c>
      <c r="D30" s="237"/>
      <c r="E30" s="244" t="str">
        <f t="shared" si="0"/>
        <v/>
      </c>
      <c r="F30" s="245" t="str">
        <f t="shared" si="1"/>
        <v/>
      </c>
      <c r="G30" s="193"/>
      <c r="H30" s="193"/>
      <c r="I30" s="193"/>
      <c r="J30" s="237"/>
      <c r="K30" s="244" t="str">
        <f t="shared" si="2"/>
        <v/>
      </c>
      <c r="L30" s="245" t="str">
        <f t="shared" si="3"/>
        <v/>
      </c>
      <c r="M30" s="193"/>
      <c r="N30" s="193"/>
      <c r="O30" s="193"/>
      <c r="P30" s="193"/>
      <c r="Q30" s="237"/>
      <c r="R30" s="244" t="str">
        <f t="shared" si="4"/>
        <v/>
      </c>
      <c r="S30" s="245" t="str">
        <f t="shared" si="5"/>
        <v/>
      </c>
      <c r="T30" s="193"/>
      <c r="U30" s="193"/>
      <c r="V30" s="193"/>
      <c r="W30" s="193"/>
      <c r="X30" s="193"/>
      <c r="Y30" s="237"/>
      <c r="Z30" s="244" t="str">
        <f t="shared" si="6"/>
        <v/>
      </c>
      <c r="AA30" s="281" t="str">
        <f t="shared" si="7"/>
        <v/>
      </c>
      <c r="AB30" s="247"/>
      <c r="AC30" s="83"/>
      <c r="AD30" s="83"/>
      <c r="AE30" s="83"/>
      <c r="AF30" s="83"/>
      <c r="AG30" s="83"/>
      <c r="AH30" s="83"/>
      <c r="AI30" s="83"/>
      <c r="AJ30" s="83"/>
      <c r="AK30" s="83"/>
      <c r="AL30" s="228"/>
      <c r="AM30" s="244" t="str">
        <f t="shared" si="8"/>
        <v/>
      </c>
      <c r="AN30" s="245" t="str">
        <f t="shared" si="9"/>
        <v/>
      </c>
      <c r="AO30" s="116"/>
    </row>
    <row r="31" spans="1:41" x14ac:dyDescent="0.25">
      <c r="A31" s="82">
        <f>список!A28</f>
        <v>27</v>
      </c>
      <c r="B31" s="145" t="str">
        <f>IF(список!B28="","",список!B28)</f>
        <v/>
      </c>
      <c r="C31" s="91">
        <f>IF(список!C28="","",список!C28)</f>
        <v>0</v>
      </c>
      <c r="D31" s="237"/>
      <c r="E31" s="244" t="str">
        <f t="shared" si="0"/>
        <v/>
      </c>
      <c r="F31" s="245" t="str">
        <f t="shared" si="1"/>
        <v/>
      </c>
      <c r="G31" s="193"/>
      <c r="H31" s="193"/>
      <c r="I31" s="193"/>
      <c r="J31" s="237"/>
      <c r="K31" s="244" t="str">
        <f t="shared" si="2"/>
        <v/>
      </c>
      <c r="L31" s="245" t="str">
        <f t="shared" si="3"/>
        <v/>
      </c>
      <c r="M31" s="193"/>
      <c r="N31" s="193"/>
      <c r="O31" s="193"/>
      <c r="P31" s="193"/>
      <c r="Q31" s="237"/>
      <c r="R31" s="244" t="str">
        <f t="shared" si="4"/>
        <v/>
      </c>
      <c r="S31" s="245" t="str">
        <f t="shared" si="5"/>
        <v/>
      </c>
      <c r="T31" s="193"/>
      <c r="U31" s="193"/>
      <c r="V31" s="193"/>
      <c r="W31" s="193"/>
      <c r="X31" s="193"/>
      <c r="Y31" s="237"/>
      <c r="Z31" s="244" t="str">
        <f t="shared" si="6"/>
        <v/>
      </c>
      <c r="AA31" s="281" t="str">
        <f t="shared" si="7"/>
        <v/>
      </c>
      <c r="AB31" s="247"/>
      <c r="AC31" s="83"/>
      <c r="AD31" s="83"/>
      <c r="AE31" s="83"/>
      <c r="AF31" s="83"/>
      <c r="AG31" s="83"/>
      <c r="AH31" s="83"/>
      <c r="AI31" s="83"/>
      <c r="AJ31" s="83"/>
      <c r="AK31" s="83"/>
      <c r="AL31" s="228"/>
      <c r="AM31" s="244" t="str">
        <f t="shared" si="8"/>
        <v/>
      </c>
      <c r="AN31" s="245" t="str">
        <f t="shared" si="9"/>
        <v/>
      </c>
      <c r="AO31" s="116"/>
    </row>
    <row r="32" spans="1:41" x14ac:dyDescent="0.25">
      <c r="A32" s="82">
        <f>список!A29</f>
        <v>28</v>
      </c>
      <c r="B32" s="145" t="str">
        <f>IF(список!B29="","",список!B29)</f>
        <v/>
      </c>
      <c r="C32" s="91">
        <f>IF(список!C29="","",список!C29)</f>
        <v>0</v>
      </c>
      <c r="D32" s="237"/>
      <c r="E32" s="244" t="str">
        <f t="shared" si="0"/>
        <v/>
      </c>
      <c r="F32" s="245" t="str">
        <f t="shared" si="1"/>
        <v/>
      </c>
      <c r="G32" s="193"/>
      <c r="H32" s="193"/>
      <c r="I32" s="193"/>
      <c r="J32" s="237"/>
      <c r="K32" s="244" t="str">
        <f t="shared" si="2"/>
        <v/>
      </c>
      <c r="L32" s="245" t="str">
        <f t="shared" si="3"/>
        <v/>
      </c>
      <c r="M32" s="193"/>
      <c r="N32" s="193"/>
      <c r="O32" s="193"/>
      <c r="P32" s="193"/>
      <c r="Q32" s="237"/>
      <c r="R32" s="244" t="str">
        <f t="shared" si="4"/>
        <v/>
      </c>
      <c r="S32" s="245" t="str">
        <f t="shared" si="5"/>
        <v/>
      </c>
      <c r="T32" s="193"/>
      <c r="U32" s="193"/>
      <c r="V32" s="193"/>
      <c r="W32" s="193"/>
      <c r="X32" s="193"/>
      <c r="Y32" s="237"/>
      <c r="Z32" s="244" t="str">
        <f t="shared" si="6"/>
        <v/>
      </c>
      <c r="AA32" s="281" t="str">
        <f t="shared" si="7"/>
        <v/>
      </c>
      <c r="AB32" s="247"/>
      <c r="AC32" s="83"/>
      <c r="AD32" s="83"/>
      <c r="AE32" s="83"/>
      <c r="AF32" s="83"/>
      <c r="AG32" s="83"/>
      <c r="AH32" s="83"/>
      <c r="AI32" s="83"/>
      <c r="AJ32" s="83"/>
      <c r="AK32" s="83"/>
      <c r="AL32" s="228"/>
      <c r="AM32" s="244" t="str">
        <f t="shared" si="8"/>
        <v/>
      </c>
      <c r="AN32" s="245" t="str">
        <f t="shared" si="9"/>
        <v/>
      </c>
      <c r="AO32" s="116"/>
    </row>
    <row r="33" spans="1:41" x14ac:dyDescent="0.25">
      <c r="A33" s="82">
        <f>список!A30</f>
        <v>29</v>
      </c>
      <c r="B33" s="145" t="str">
        <f>IF(список!B30="","",список!B30)</f>
        <v/>
      </c>
      <c r="C33" s="91">
        <f>IF(список!C30="","",список!C30)</f>
        <v>0</v>
      </c>
      <c r="D33" s="237"/>
      <c r="E33" s="244" t="str">
        <f t="shared" si="0"/>
        <v/>
      </c>
      <c r="F33" s="245" t="str">
        <f t="shared" si="1"/>
        <v/>
      </c>
      <c r="G33" s="193"/>
      <c r="H33" s="193"/>
      <c r="I33" s="193"/>
      <c r="J33" s="237"/>
      <c r="K33" s="244" t="str">
        <f t="shared" si="2"/>
        <v/>
      </c>
      <c r="L33" s="245" t="str">
        <f t="shared" si="3"/>
        <v/>
      </c>
      <c r="M33" s="193"/>
      <c r="N33" s="193"/>
      <c r="O33" s="193"/>
      <c r="P33" s="193"/>
      <c r="Q33" s="237"/>
      <c r="R33" s="244" t="str">
        <f t="shared" si="4"/>
        <v/>
      </c>
      <c r="S33" s="245" t="str">
        <f t="shared" si="5"/>
        <v/>
      </c>
      <c r="T33" s="193"/>
      <c r="U33" s="193"/>
      <c r="V33" s="193"/>
      <c r="W33" s="193"/>
      <c r="X33" s="193"/>
      <c r="Y33" s="237"/>
      <c r="Z33" s="244" t="str">
        <f t="shared" si="6"/>
        <v/>
      </c>
      <c r="AA33" s="281" t="str">
        <f t="shared" si="7"/>
        <v/>
      </c>
      <c r="AB33" s="247"/>
      <c r="AC33" s="83"/>
      <c r="AD33" s="83"/>
      <c r="AE33" s="83"/>
      <c r="AF33" s="83"/>
      <c r="AG33" s="83"/>
      <c r="AH33" s="83"/>
      <c r="AI33" s="83"/>
      <c r="AJ33" s="83"/>
      <c r="AK33" s="83"/>
      <c r="AL33" s="228"/>
      <c r="AM33" s="244" t="str">
        <f t="shared" si="8"/>
        <v/>
      </c>
      <c r="AN33" s="245" t="str">
        <f t="shared" si="9"/>
        <v/>
      </c>
      <c r="AO33" s="116"/>
    </row>
    <row r="34" spans="1:41" x14ac:dyDescent="0.25">
      <c r="A34" s="82">
        <f>список!A31</f>
        <v>30</v>
      </c>
      <c r="B34" s="145" t="str">
        <f>IF(список!B31="","",список!B31)</f>
        <v/>
      </c>
      <c r="C34" s="91">
        <f>IF(список!C31="","",список!C31)</f>
        <v>0</v>
      </c>
      <c r="D34" s="237"/>
      <c r="E34" s="244" t="str">
        <f t="shared" si="0"/>
        <v/>
      </c>
      <c r="F34" s="245" t="str">
        <f t="shared" si="1"/>
        <v/>
      </c>
      <c r="G34" s="193"/>
      <c r="H34" s="193"/>
      <c r="I34" s="193"/>
      <c r="J34" s="237"/>
      <c r="K34" s="244" t="str">
        <f t="shared" si="2"/>
        <v/>
      </c>
      <c r="L34" s="245" t="str">
        <f t="shared" si="3"/>
        <v/>
      </c>
      <c r="M34" s="193"/>
      <c r="N34" s="193"/>
      <c r="O34" s="193"/>
      <c r="P34" s="193"/>
      <c r="Q34" s="237"/>
      <c r="R34" s="244" t="str">
        <f t="shared" si="4"/>
        <v/>
      </c>
      <c r="S34" s="245" t="str">
        <f t="shared" si="5"/>
        <v/>
      </c>
      <c r="T34" s="193"/>
      <c r="U34" s="193"/>
      <c r="V34" s="193"/>
      <c r="W34" s="193"/>
      <c r="X34" s="193"/>
      <c r="Y34" s="237"/>
      <c r="Z34" s="244" t="str">
        <f t="shared" si="6"/>
        <v/>
      </c>
      <c r="AA34" s="281" t="str">
        <f t="shared" si="7"/>
        <v/>
      </c>
      <c r="AB34" s="247"/>
      <c r="AC34" s="83"/>
      <c r="AD34" s="83"/>
      <c r="AE34" s="83"/>
      <c r="AF34" s="83"/>
      <c r="AG34" s="83"/>
      <c r="AH34" s="83"/>
      <c r="AI34" s="83"/>
      <c r="AJ34" s="83"/>
      <c r="AK34" s="83"/>
      <c r="AL34" s="228"/>
      <c r="AM34" s="244" t="str">
        <f t="shared" si="8"/>
        <v/>
      </c>
      <c r="AN34" s="245" t="str">
        <f t="shared" si="9"/>
        <v/>
      </c>
      <c r="AO34" s="116"/>
    </row>
    <row r="35" spans="1:41" x14ac:dyDescent="0.25">
      <c r="A35" s="82">
        <f>список!A32</f>
        <v>31</v>
      </c>
      <c r="B35" s="145" t="str">
        <f>IF(список!B32="","",список!B32)</f>
        <v/>
      </c>
      <c r="C35" s="91">
        <f>IF(список!C32="","",список!C32)</f>
        <v>0</v>
      </c>
      <c r="D35" s="237"/>
      <c r="E35" s="244" t="str">
        <f t="shared" si="0"/>
        <v/>
      </c>
      <c r="F35" s="245" t="str">
        <f t="shared" si="1"/>
        <v/>
      </c>
      <c r="G35" s="193"/>
      <c r="H35" s="193"/>
      <c r="I35" s="193"/>
      <c r="J35" s="237"/>
      <c r="K35" s="244" t="str">
        <f t="shared" si="2"/>
        <v/>
      </c>
      <c r="L35" s="245" t="str">
        <f t="shared" si="3"/>
        <v/>
      </c>
      <c r="M35" s="193"/>
      <c r="N35" s="193"/>
      <c r="O35" s="193"/>
      <c r="P35" s="193"/>
      <c r="Q35" s="237"/>
      <c r="R35" s="244" t="str">
        <f t="shared" si="4"/>
        <v/>
      </c>
      <c r="S35" s="245" t="str">
        <f t="shared" si="5"/>
        <v/>
      </c>
      <c r="T35" s="193"/>
      <c r="U35" s="193"/>
      <c r="V35" s="193"/>
      <c r="W35" s="193"/>
      <c r="X35" s="193"/>
      <c r="Y35" s="237"/>
      <c r="Z35" s="244" t="str">
        <f t="shared" si="6"/>
        <v/>
      </c>
      <c r="AA35" s="281" t="str">
        <f t="shared" si="7"/>
        <v/>
      </c>
      <c r="AB35" s="247"/>
      <c r="AC35" s="83"/>
      <c r="AD35" s="83"/>
      <c r="AE35" s="83"/>
      <c r="AF35" s="83"/>
      <c r="AG35" s="83"/>
      <c r="AH35" s="83"/>
      <c r="AI35" s="83"/>
      <c r="AJ35" s="83"/>
      <c r="AK35" s="83"/>
      <c r="AL35" s="228"/>
      <c r="AM35" s="244" t="str">
        <f t="shared" si="8"/>
        <v/>
      </c>
      <c r="AN35" s="245" t="str">
        <f t="shared" si="9"/>
        <v/>
      </c>
      <c r="AO35" s="116"/>
    </row>
    <row r="36" spans="1:41" x14ac:dyDescent="0.25">
      <c r="A36" s="82">
        <f>список!A33</f>
        <v>32</v>
      </c>
      <c r="B36" s="145" t="str">
        <f>IF(список!B33="","",список!B33)</f>
        <v/>
      </c>
      <c r="C36" s="91">
        <f>IF(список!C33="","",список!C33)</f>
        <v>0</v>
      </c>
      <c r="D36" s="243"/>
      <c r="E36" s="244" t="str">
        <f t="shared" si="0"/>
        <v/>
      </c>
      <c r="F36" s="245" t="str">
        <f t="shared" si="1"/>
        <v/>
      </c>
      <c r="G36" s="193"/>
      <c r="H36" s="193"/>
      <c r="I36" s="193"/>
      <c r="J36" s="237"/>
      <c r="K36" s="244" t="str">
        <f t="shared" si="2"/>
        <v/>
      </c>
      <c r="L36" s="245" t="str">
        <f t="shared" si="3"/>
        <v/>
      </c>
      <c r="M36" s="193"/>
      <c r="N36" s="193"/>
      <c r="O36" s="193"/>
      <c r="P36" s="193"/>
      <c r="Q36" s="237"/>
      <c r="R36" s="244" t="str">
        <f t="shared" si="4"/>
        <v/>
      </c>
      <c r="S36" s="245" t="str">
        <f t="shared" si="5"/>
        <v/>
      </c>
      <c r="T36" s="193"/>
      <c r="U36" s="193"/>
      <c r="V36" s="193"/>
      <c r="W36" s="193"/>
      <c r="X36" s="193"/>
      <c r="Y36" s="237"/>
      <c r="Z36" s="244" t="str">
        <f t="shared" si="6"/>
        <v/>
      </c>
      <c r="AA36" s="281" t="str">
        <f t="shared" si="7"/>
        <v/>
      </c>
      <c r="AB36" s="248"/>
      <c r="AC36" s="83"/>
      <c r="AD36" s="83"/>
      <c r="AE36" s="83"/>
      <c r="AF36" s="83"/>
      <c r="AG36" s="83"/>
      <c r="AH36" s="83"/>
      <c r="AI36" s="83"/>
      <c r="AJ36" s="83"/>
      <c r="AK36" s="83"/>
      <c r="AL36" s="228"/>
      <c r="AM36" s="244" t="str">
        <f t="shared" si="8"/>
        <v/>
      </c>
      <c r="AN36" s="245" t="str">
        <f t="shared" si="9"/>
        <v/>
      </c>
      <c r="AO36" s="116"/>
    </row>
    <row r="37" spans="1:41" x14ac:dyDescent="0.25">
      <c r="A37" s="82">
        <f>список!A34</f>
        <v>33</v>
      </c>
      <c r="B37" s="145" t="str">
        <f>IF(список!B34="","",список!B34)</f>
        <v/>
      </c>
      <c r="C37" s="91">
        <f>IF(список!C34="","",список!C34)</f>
        <v>0</v>
      </c>
      <c r="D37" s="228"/>
      <c r="E37" s="244" t="str">
        <f t="shared" si="0"/>
        <v/>
      </c>
      <c r="F37" s="245" t="str">
        <f t="shared" si="1"/>
        <v/>
      </c>
      <c r="G37" s="193"/>
      <c r="H37" s="193"/>
      <c r="I37" s="193"/>
      <c r="J37" s="237"/>
      <c r="K37" s="244" t="str">
        <f t="shared" si="2"/>
        <v/>
      </c>
      <c r="L37" s="245" t="str">
        <f t="shared" si="3"/>
        <v/>
      </c>
      <c r="M37" s="193"/>
      <c r="N37" s="193"/>
      <c r="O37" s="193"/>
      <c r="P37" s="193"/>
      <c r="Q37" s="237"/>
      <c r="R37" s="244" t="str">
        <f t="shared" ref="R37:R39" si="11">IF(M37="","",IF(N37="","",IF(O37="","",IF(P37="","",IF(Q37="","",SUM(M37:Q37)/5)))))</f>
        <v/>
      </c>
      <c r="S37" s="245" t="str">
        <f t="shared" si="5"/>
        <v/>
      </c>
      <c r="T37" s="230"/>
      <c r="U37" s="83"/>
      <c r="V37" s="83"/>
      <c r="W37" s="83"/>
      <c r="X37" s="83"/>
      <c r="Y37" s="228"/>
      <c r="Z37" s="244" t="str">
        <f t="shared" si="6"/>
        <v/>
      </c>
      <c r="AA37" s="281" t="str">
        <f t="shared" si="7"/>
        <v/>
      </c>
      <c r="AB37" s="248"/>
      <c r="AC37" s="83"/>
      <c r="AD37" s="83"/>
      <c r="AE37" s="83"/>
      <c r="AF37" s="83"/>
      <c r="AG37" s="83"/>
      <c r="AH37" s="83"/>
      <c r="AI37" s="83"/>
      <c r="AJ37" s="83"/>
      <c r="AK37" s="83"/>
      <c r="AL37" s="228"/>
      <c r="AM37" s="244" t="str">
        <f t="shared" si="8"/>
        <v/>
      </c>
      <c r="AN37" s="245" t="str">
        <f t="shared" si="9"/>
        <v/>
      </c>
      <c r="AO37" s="116"/>
    </row>
    <row r="38" spans="1:41" x14ac:dyDescent="0.25">
      <c r="A38" s="82">
        <f>список!A35</f>
        <v>34</v>
      </c>
      <c r="B38" s="145" t="str">
        <f>IF(список!B35="","",список!B35)</f>
        <v/>
      </c>
      <c r="C38" s="91">
        <f>IF(список!C35="","",список!C35)</f>
        <v>0</v>
      </c>
      <c r="D38" s="86"/>
      <c r="E38" s="244" t="str">
        <f t="shared" si="0"/>
        <v/>
      </c>
      <c r="F38" s="245" t="str">
        <f t="shared" si="1"/>
        <v/>
      </c>
      <c r="G38" s="231"/>
      <c r="H38" s="84"/>
      <c r="I38" s="84"/>
      <c r="J38" s="229"/>
      <c r="K38" s="244" t="str">
        <f t="shared" si="2"/>
        <v/>
      </c>
      <c r="L38" s="245" t="str">
        <f t="shared" si="3"/>
        <v/>
      </c>
      <c r="M38" s="193"/>
      <c r="N38" s="193"/>
      <c r="O38" s="193"/>
      <c r="P38" s="193"/>
      <c r="Q38" s="237"/>
      <c r="R38" s="244" t="str">
        <f t="shared" si="11"/>
        <v/>
      </c>
      <c r="S38" s="245" t="str">
        <f t="shared" si="5"/>
        <v/>
      </c>
      <c r="T38" s="231"/>
      <c r="U38" s="84"/>
      <c r="V38" s="84"/>
      <c r="W38" s="84"/>
      <c r="X38" s="84"/>
      <c r="Y38" s="229"/>
      <c r="Z38" s="244" t="str">
        <f t="shared" si="6"/>
        <v/>
      </c>
      <c r="AA38" s="281" t="str">
        <f t="shared" si="7"/>
        <v/>
      </c>
      <c r="AB38" s="231"/>
      <c r="AC38" s="84"/>
      <c r="AD38" s="84"/>
      <c r="AE38" s="84"/>
      <c r="AF38" s="84"/>
      <c r="AG38" s="84"/>
      <c r="AH38" s="84"/>
      <c r="AI38" s="84"/>
      <c r="AJ38" s="84"/>
      <c r="AK38" s="84"/>
      <c r="AL38" s="229"/>
      <c r="AM38" s="244" t="str">
        <f t="shared" si="8"/>
        <v/>
      </c>
      <c r="AN38" s="245" t="str">
        <f t="shared" si="9"/>
        <v/>
      </c>
      <c r="AO38" s="116"/>
    </row>
    <row r="39" spans="1:41" ht="15.75" thickBot="1" x14ac:dyDescent="0.3">
      <c r="A39" s="82">
        <f>список!A36</f>
        <v>35</v>
      </c>
      <c r="B39" s="145" t="str">
        <f>IF(список!B36="","",список!B36)</f>
        <v/>
      </c>
      <c r="C39" s="91">
        <f>IF(список!C36="","",список!C36)</f>
        <v>0</v>
      </c>
      <c r="D39" s="229"/>
      <c r="E39" s="279" t="str">
        <f t="shared" si="0"/>
        <v/>
      </c>
      <c r="F39" s="280" t="str">
        <f t="shared" si="1"/>
        <v/>
      </c>
      <c r="G39" s="231"/>
      <c r="H39" s="84"/>
      <c r="I39" s="84"/>
      <c r="J39" s="229"/>
      <c r="K39" s="279" t="str">
        <f t="shared" si="2"/>
        <v/>
      </c>
      <c r="L39" s="280" t="str">
        <f t="shared" si="3"/>
        <v/>
      </c>
      <c r="M39" s="193"/>
      <c r="N39" s="193"/>
      <c r="O39" s="193"/>
      <c r="P39" s="193"/>
      <c r="Q39" s="237"/>
      <c r="R39" s="279" t="str">
        <f t="shared" si="11"/>
        <v/>
      </c>
      <c r="S39" s="280" t="str">
        <f t="shared" si="5"/>
        <v/>
      </c>
      <c r="T39" s="231"/>
      <c r="U39" s="84"/>
      <c r="V39" s="84"/>
      <c r="W39" s="84"/>
      <c r="X39" s="84"/>
      <c r="Y39" s="229"/>
      <c r="Z39" s="279" t="str">
        <f t="shared" si="6"/>
        <v/>
      </c>
      <c r="AA39" s="282" t="str">
        <f t="shared" si="7"/>
        <v/>
      </c>
      <c r="AB39" s="231"/>
      <c r="AC39" s="84"/>
      <c r="AD39" s="84"/>
      <c r="AE39" s="84"/>
      <c r="AF39" s="84"/>
      <c r="AG39" s="84"/>
      <c r="AH39" s="84"/>
      <c r="AI39" s="84"/>
      <c r="AJ39" s="84"/>
      <c r="AK39" s="84"/>
      <c r="AL39" s="229"/>
      <c r="AM39" s="279" t="str">
        <f t="shared" si="8"/>
        <v/>
      </c>
      <c r="AN39" s="280" t="str">
        <f t="shared" si="9"/>
        <v/>
      </c>
      <c r="AO39" s="116"/>
    </row>
    <row r="40" spans="1:41" x14ac:dyDescent="0.25">
      <c r="E40" s="85"/>
      <c r="F40" s="85"/>
      <c r="K40" s="85"/>
      <c r="L40" s="85"/>
      <c r="R40" s="85"/>
      <c r="S40" s="85"/>
      <c r="Z40" s="85"/>
      <c r="AA40" s="85"/>
      <c r="AM40" s="85"/>
      <c r="AN40" s="85"/>
    </row>
  </sheetData>
  <sheetProtection password="CC6F" sheet="1" objects="1" scenarios="1" selectLockedCells="1"/>
  <mergeCells count="15">
    <mergeCell ref="A1:AN1"/>
    <mergeCell ref="AM4:AN4"/>
    <mergeCell ref="A2:AN2"/>
    <mergeCell ref="E4:F4"/>
    <mergeCell ref="K4:L4"/>
    <mergeCell ref="R4:S4"/>
    <mergeCell ref="Z4:AA4"/>
    <mergeCell ref="D3:F3"/>
    <mergeCell ref="G3:L3"/>
    <mergeCell ref="M3:S3"/>
    <mergeCell ref="T3:AA3"/>
    <mergeCell ref="B3:B4"/>
    <mergeCell ref="A3:A4"/>
    <mergeCell ref="C3:C4"/>
    <mergeCell ref="AB3:AN3"/>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K4" sqref="K4"/>
    </sheetView>
  </sheetViews>
  <sheetFormatPr defaultColWidth="9.140625" defaultRowHeight="15" x14ac:dyDescent="0.25"/>
  <cols>
    <col min="1" max="1" width="9.140625" style="1"/>
    <col min="2" max="2" width="34.140625" style="1" customWidth="1"/>
    <col min="3" max="11" width="9.140625" style="1"/>
    <col min="12" max="12" width="12.85546875" style="1" customWidth="1"/>
    <col min="13" max="13" width="35.85546875" style="1" customWidth="1"/>
    <col min="14" max="16384" width="9.140625" style="1"/>
  </cols>
  <sheetData>
    <row r="1" spans="1:14" ht="15.75" x14ac:dyDescent="0.25">
      <c r="A1" s="366"/>
      <c r="B1" s="366"/>
      <c r="C1" s="366"/>
      <c r="D1" s="366"/>
      <c r="E1" s="366"/>
      <c r="F1" s="366"/>
      <c r="G1" s="366"/>
      <c r="H1" s="366"/>
      <c r="I1" s="366"/>
      <c r="J1" s="366"/>
      <c r="K1" s="366"/>
      <c r="L1" s="366"/>
      <c r="M1" s="366"/>
      <c r="N1" s="366"/>
    </row>
    <row r="2" spans="1:14" ht="15.75" x14ac:dyDescent="0.25">
      <c r="A2" s="1" t="str">
        <f>список!A1</f>
        <v>№</v>
      </c>
      <c r="B2" s="1" t="str">
        <f>список!B1</f>
        <v>Фамилия, имя воспитанника</v>
      </c>
      <c r="C2" s="367">
        <v>1</v>
      </c>
      <c r="D2" s="367"/>
      <c r="E2" s="367">
        <v>2</v>
      </c>
      <c r="F2" s="367"/>
      <c r="G2" s="367">
        <v>3</v>
      </c>
      <c r="H2" s="367"/>
      <c r="I2" s="367">
        <v>4</v>
      </c>
      <c r="J2" s="367"/>
      <c r="K2" s="1" t="s">
        <v>1</v>
      </c>
      <c r="L2" s="1" t="s">
        <v>2</v>
      </c>
    </row>
    <row r="3" spans="1:14" ht="15" customHeight="1" x14ac:dyDescent="0.25">
      <c r="A3" s="1">
        <f>список!A2</f>
        <v>1</v>
      </c>
      <c r="B3" s="1" t="str">
        <f>IF(список!B2="","",список!B2)</f>
        <v/>
      </c>
      <c r="C3" s="1" t="e">
        <f>IF(#REF!="","",#REF!)</f>
        <v>#REF!</v>
      </c>
      <c r="D3" s="1" t="e">
        <f>IF(C3="","",IF(C3="а",0,IF(C3="в",3,IF(C3="г",2,IF(C3="б",5,IF(C3="д",4,1))))))</f>
        <v>#REF!</v>
      </c>
      <c r="E3" s="1" t="e">
        <f>IF(#REF!="","",#REF!)</f>
        <v>#REF!</v>
      </c>
      <c r="F3" s="1" t="e">
        <f>IF(E3="","",IF(E3="г",0,IF(E3="д",5,IF(E3="е",4,IF(E3="в",3,IF(E3="а",1,2))))))</f>
        <v>#REF!</v>
      </c>
      <c r="G3" s="1" t="e">
        <f>IF(#REF!="","",#REF!)</f>
        <v>#REF!</v>
      </c>
      <c r="H3" s="1" t="e">
        <f>IF(G3="","",IF(I3="а",5,IF(I3="б",2,IF(I3="в",3,IF(I3="г",0,IF(I3="д",1,4))))))</f>
        <v>#REF!</v>
      </c>
      <c r="I3" s="1" t="e">
        <f>IF(#REF!="","",#REF!)</f>
        <v>#REF!</v>
      </c>
      <c r="J3" s="1" t="e">
        <f>IF(I3="","",IF(I3="а",5,IF(I3="б",2,IF(I3="в",3,IF(I3="г",0,IF(I3="д",1,4))))))</f>
        <v>#REF!</v>
      </c>
      <c r="K3" s="1" t="e">
        <f>SUM(D3,F3,H3,J3,)</f>
        <v>#REF!</v>
      </c>
      <c r="L3" s="1" t="e">
        <f>IF(K3=0,"",IF(AND(K3&lt;=4),"низкий",IF(AND(K3&gt;4,K3&lt;=8),"сниженный",IF(AND(K3&gt;=9,K3&lt;13),"норма",IF(AND(K3&gt;=13,K3&lt;17),"высокий","очень высокий")))))</f>
        <v>#REF!</v>
      </c>
      <c r="M3" s="4" t="e">
        <f>IF(L3="","",IF(AND(L3="очень высокий"),"преобладает учебная и социальная мотивация",IF(AND(L4="высокий"),"преобладает социально-позиционная мотивация возможно наличие учебной",IF(AND(L3="норма"),"преобладает позиционная мотивация возможно наличие социальных и оценочных мотивов",IF(AND(L3="низкий"),"преобладают оценочные и игровые мотивы возможно наличие внешних","преобладают внешние мотивы возможно наличие игровых и оценочных")))))</f>
        <v>#REF!</v>
      </c>
    </row>
    <row r="4" spans="1:14" x14ac:dyDescent="0.25">
      <c r="A4" s="1">
        <f>список!A3</f>
        <v>2</v>
      </c>
      <c r="B4" s="1" t="str">
        <f>IF(список!B3="","",список!B3)</f>
        <v/>
      </c>
      <c r="C4" s="1" t="e">
        <f>IF(#REF!="","",#REF!)</f>
        <v>#REF!</v>
      </c>
      <c r="D4" s="1" t="e">
        <f>IF(C4="","",IF(C4="а",0,IF(C4="в",3,IF(C4="г",2,IF(C4="б",5,IF(C4="д",4,1))))))</f>
        <v>#REF!</v>
      </c>
      <c r="E4" s="1" t="e">
        <f>IF(#REF!="","",#REF!)</f>
        <v>#REF!</v>
      </c>
      <c r="F4" s="1" t="e">
        <f t="shared" ref="F4:F33" si="0">IF(E4="","",IF(E4="г",0,IF(E4="д",5,IF(E4="е",4,IF(E4="в",3,IF(E4="а",1,2))))))</f>
        <v>#REF!</v>
      </c>
      <c r="G4" s="1" t="e">
        <f>IF(#REF!="","",#REF!)</f>
        <v>#REF!</v>
      </c>
      <c r="H4" s="1" t="e">
        <f t="shared" ref="H4:H33" si="1">IF(G4="","",IF(I4="а",5,IF(I4="б",2,IF(I4="в",3,IF(I4="г",0,IF(I4="д",1,4))))))</f>
        <v>#REF!</v>
      </c>
      <c r="I4" s="1" t="e">
        <f>IF(#REF!="","",#REF!)</f>
        <v>#REF!</v>
      </c>
      <c r="J4" s="1" t="e">
        <f t="shared" ref="J4:J33" si="2">IF(I4="","",IF(I4="а",5,IF(I4="б",2,IF(I4="в",3,IF(I4="г",0,IF(I4="д",1,4))))))</f>
        <v>#REF!</v>
      </c>
      <c r="K4" s="1" t="e">
        <f t="shared" ref="K4:K33" si="3">SUM(D4,F4,H4,J4,)</f>
        <v>#REF!</v>
      </c>
      <c r="L4" s="1" t="e">
        <f t="shared" ref="L4:L32" si="4">IF(K4=0,"",IF(AND(K4&lt;=4),"низкий",IF(AND(K4&gt;4,K4&lt;=8),"сниженный",IF(AND(K4&gt;=9,K4&lt;13),"норма",IF(AND(K4&gt;=13,K4&lt;17),"высокий","очень высокий")))))</f>
        <v>#REF!</v>
      </c>
      <c r="M4" s="4" t="e">
        <f t="shared" ref="M4:M32" si="5">IF(L4="","",IF(AND(L4="очень высокий"),"преобладает учебная и социальная мотивация",IF(AND(L5="высокий"),"преобладает социально-позиционная мотивация возможно наличие учебной",IF(AND(L4="норма"),"преобладает позиционная мотивация возможно наличие социальных и оценочных мотивов",IF(AND(L4="низкий"),"преобладают оценочные и игровые мотивы возможно наличие внешних","преобладают внешние мотивы возможно наличие игровых и оценочных")))))</f>
        <v>#REF!</v>
      </c>
    </row>
    <row r="5" spans="1:14" x14ac:dyDescent="0.25">
      <c r="A5" s="1">
        <f>список!A4</f>
        <v>3</v>
      </c>
      <c r="B5" s="1" t="str">
        <f>IF(список!B4="","",список!B4)</f>
        <v/>
      </c>
      <c r="C5" s="1" t="e">
        <f>IF(#REF!="","",#REF!)</f>
        <v>#REF!</v>
      </c>
      <c r="D5" s="1" t="e">
        <f t="shared" ref="D5:D33" si="6">IF(C5="","",IF(C5="а",0,IF(C5="в",3,IF(C5="г",2,IF(C5="б",5,IF(C5="д",4,1))))))</f>
        <v>#REF!</v>
      </c>
      <c r="E5" s="1" t="e">
        <f>IF(#REF!="","",#REF!)</f>
        <v>#REF!</v>
      </c>
      <c r="F5" s="1" t="e">
        <f t="shared" si="0"/>
        <v>#REF!</v>
      </c>
      <c r="G5" s="1" t="e">
        <f>IF(#REF!="","",#REF!)</f>
        <v>#REF!</v>
      </c>
      <c r="H5" s="1" t="e">
        <f t="shared" si="1"/>
        <v>#REF!</v>
      </c>
      <c r="I5" s="1" t="e">
        <f>IF(#REF!="","",#REF!)</f>
        <v>#REF!</v>
      </c>
      <c r="J5" s="1" t="e">
        <f t="shared" si="2"/>
        <v>#REF!</v>
      </c>
      <c r="K5" s="1" t="e">
        <f t="shared" si="3"/>
        <v>#REF!</v>
      </c>
      <c r="L5" s="1" t="e">
        <f t="shared" si="4"/>
        <v>#REF!</v>
      </c>
      <c r="M5" s="4" t="e">
        <f t="shared" si="5"/>
        <v>#REF!</v>
      </c>
    </row>
    <row r="6" spans="1:14" x14ac:dyDescent="0.25">
      <c r="A6" s="1">
        <f>список!A5</f>
        <v>4</v>
      </c>
      <c r="B6" s="1" t="str">
        <f>IF(список!B5="","",список!B5)</f>
        <v/>
      </c>
      <c r="C6" s="1" t="e">
        <f>IF(#REF!="","",#REF!)</f>
        <v>#REF!</v>
      </c>
      <c r="D6" s="1" t="e">
        <f t="shared" si="6"/>
        <v>#REF!</v>
      </c>
      <c r="E6" s="1" t="e">
        <f>IF(#REF!="","",#REF!)</f>
        <v>#REF!</v>
      </c>
      <c r="F6" s="1" t="e">
        <f t="shared" si="0"/>
        <v>#REF!</v>
      </c>
      <c r="G6" s="1" t="e">
        <f>IF(#REF!="","",#REF!)</f>
        <v>#REF!</v>
      </c>
      <c r="H6" s="1" t="e">
        <f t="shared" si="1"/>
        <v>#REF!</v>
      </c>
      <c r="I6" s="1" t="e">
        <f>IF(#REF!="","",#REF!)</f>
        <v>#REF!</v>
      </c>
      <c r="J6" s="1" t="e">
        <f t="shared" si="2"/>
        <v>#REF!</v>
      </c>
      <c r="K6" s="1" t="e">
        <f t="shared" si="3"/>
        <v>#REF!</v>
      </c>
      <c r="L6" s="1" t="e">
        <f t="shared" si="4"/>
        <v>#REF!</v>
      </c>
      <c r="M6" s="4" t="e">
        <f t="shared" si="5"/>
        <v>#REF!</v>
      </c>
    </row>
    <row r="7" spans="1:14" x14ac:dyDescent="0.25">
      <c r="A7" s="1">
        <f>список!A6</f>
        <v>5</v>
      </c>
      <c r="B7" s="1" t="str">
        <f>IF(список!B6="","",список!B6)</f>
        <v/>
      </c>
      <c r="C7" s="1" t="e">
        <f>IF(#REF!="","",#REF!)</f>
        <v>#REF!</v>
      </c>
      <c r="D7" s="1" t="e">
        <f t="shared" si="6"/>
        <v>#REF!</v>
      </c>
      <c r="E7" s="1" t="e">
        <f>IF(#REF!="","",#REF!)</f>
        <v>#REF!</v>
      </c>
      <c r="F7" s="1" t="e">
        <f t="shared" si="0"/>
        <v>#REF!</v>
      </c>
      <c r="G7" s="1" t="e">
        <f>IF(#REF!="","",#REF!)</f>
        <v>#REF!</v>
      </c>
      <c r="H7" s="1" t="e">
        <f t="shared" si="1"/>
        <v>#REF!</v>
      </c>
      <c r="I7" s="1" t="e">
        <f>IF(#REF!="","",#REF!)</f>
        <v>#REF!</v>
      </c>
      <c r="J7" s="1" t="e">
        <f t="shared" si="2"/>
        <v>#REF!</v>
      </c>
      <c r="K7" s="1" t="e">
        <f t="shared" si="3"/>
        <v>#REF!</v>
      </c>
      <c r="L7" s="1" t="e">
        <f t="shared" si="4"/>
        <v>#REF!</v>
      </c>
      <c r="M7" s="4" t="e">
        <f t="shared" si="5"/>
        <v>#REF!</v>
      </c>
    </row>
    <row r="8" spans="1:14" x14ac:dyDescent="0.25">
      <c r="A8" s="1">
        <f>список!A7</f>
        <v>6</v>
      </c>
      <c r="B8" s="1" t="str">
        <f>IF(список!B7="","",список!B7)</f>
        <v/>
      </c>
      <c r="C8" s="1" t="e">
        <f>IF(#REF!="","",#REF!)</f>
        <v>#REF!</v>
      </c>
      <c r="D8" s="1" t="e">
        <f t="shared" si="6"/>
        <v>#REF!</v>
      </c>
      <c r="E8" s="1" t="e">
        <f>IF(#REF!="","",#REF!)</f>
        <v>#REF!</v>
      </c>
      <c r="F8" s="1" t="e">
        <f t="shared" si="0"/>
        <v>#REF!</v>
      </c>
      <c r="G8" s="1" t="e">
        <f>IF(#REF!="","",#REF!)</f>
        <v>#REF!</v>
      </c>
      <c r="H8" s="1" t="e">
        <f t="shared" si="1"/>
        <v>#REF!</v>
      </c>
      <c r="I8" s="1" t="e">
        <f>IF(#REF!="","",#REF!)</f>
        <v>#REF!</v>
      </c>
      <c r="J8" s="1" t="e">
        <f t="shared" si="2"/>
        <v>#REF!</v>
      </c>
      <c r="K8" s="1" t="e">
        <f t="shared" si="3"/>
        <v>#REF!</v>
      </c>
      <c r="L8" s="1" t="e">
        <f t="shared" si="4"/>
        <v>#REF!</v>
      </c>
      <c r="M8" s="4" t="e">
        <f t="shared" si="5"/>
        <v>#REF!</v>
      </c>
    </row>
    <row r="9" spans="1:14" x14ac:dyDescent="0.25">
      <c r="A9" s="1">
        <f>список!A8</f>
        <v>7</v>
      </c>
      <c r="B9" s="1" t="str">
        <f>IF(список!B8="","",список!B8)</f>
        <v/>
      </c>
      <c r="C9" s="1" t="e">
        <f>IF(#REF!="","",#REF!)</f>
        <v>#REF!</v>
      </c>
      <c r="D9" s="1" t="e">
        <f t="shared" si="6"/>
        <v>#REF!</v>
      </c>
      <c r="E9" s="1" t="e">
        <f>IF(#REF!="","",#REF!)</f>
        <v>#REF!</v>
      </c>
      <c r="F9" s="1" t="e">
        <f t="shared" si="0"/>
        <v>#REF!</v>
      </c>
      <c r="G9" s="1" t="e">
        <f>IF(#REF!="","",#REF!)</f>
        <v>#REF!</v>
      </c>
      <c r="H9" s="1" t="e">
        <f t="shared" si="1"/>
        <v>#REF!</v>
      </c>
      <c r="I9" s="1" t="e">
        <f>IF(#REF!="","",#REF!)</f>
        <v>#REF!</v>
      </c>
      <c r="J9" s="1" t="e">
        <f t="shared" si="2"/>
        <v>#REF!</v>
      </c>
      <c r="K9" s="1" t="e">
        <f t="shared" si="3"/>
        <v>#REF!</v>
      </c>
      <c r="L9" s="1" t="e">
        <f t="shared" si="4"/>
        <v>#REF!</v>
      </c>
      <c r="M9" s="4" t="e">
        <f t="shared" si="5"/>
        <v>#REF!</v>
      </c>
    </row>
    <row r="10" spans="1:14" x14ac:dyDescent="0.25">
      <c r="A10" s="1">
        <f>список!A9</f>
        <v>8</v>
      </c>
      <c r="B10" s="1" t="str">
        <f>IF(список!B9="","",список!B9)</f>
        <v/>
      </c>
      <c r="C10" s="1" t="e">
        <f>IF(#REF!="","",#REF!)</f>
        <v>#REF!</v>
      </c>
      <c r="D10" s="1" t="e">
        <f t="shared" si="6"/>
        <v>#REF!</v>
      </c>
      <c r="E10" s="1" t="e">
        <f>IF(#REF!="","",#REF!)</f>
        <v>#REF!</v>
      </c>
      <c r="F10" s="1" t="e">
        <f t="shared" si="0"/>
        <v>#REF!</v>
      </c>
      <c r="G10" s="1" t="e">
        <f>IF(#REF!="","",#REF!)</f>
        <v>#REF!</v>
      </c>
      <c r="H10" s="1" t="e">
        <f t="shared" si="1"/>
        <v>#REF!</v>
      </c>
      <c r="I10" s="1" t="e">
        <f>IF(#REF!="","",#REF!)</f>
        <v>#REF!</v>
      </c>
      <c r="J10" s="1" t="e">
        <f t="shared" si="2"/>
        <v>#REF!</v>
      </c>
      <c r="K10" s="1" t="e">
        <f t="shared" si="3"/>
        <v>#REF!</v>
      </c>
      <c r="L10" s="1" t="e">
        <f t="shared" si="4"/>
        <v>#REF!</v>
      </c>
      <c r="M10" s="4" t="e">
        <f t="shared" si="5"/>
        <v>#REF!</v>
      </c>
    </row>
    <row r="11" spans="1:14" x14ac:dyDescent="0.25">
      <c r="A11" s="1">
        <f>список!A10</f>
        <v>9</v>
      </c>
      <c r="B11" s="1" t="str">
        <f>IF(список!B10="","",список!B10)</f>
        <v/>
      </c>
      <c r="C11" s="1" t="e">
        <f>IF(#REF!="","",#REF!)</f>
        <v>#REF!</v>
      </c>
      <c r="D11" s="1" t="e">
        <f t="shared" si="6"/>
        <v>#REF!</v>
      </c>
      <c r="E11" s="1" t="e">
        <f>IF(#REF!="","",#REF!)</f>
        <v>#REF!</v>
      </c>
      <c r="F11" s="1" t="e">
        <f t="shared" si="0"/>
        <v>#REF!</v>
      </c>
      <c r="G11" s="1" t="e">
        <f>IF(#REF!="","",#REF!)</f>
        <v>#REF!</v>
      </c>
      <c r="H11" s="1" t="e">
        <f t="shared" si="1"/>
        <v>#REF!</v>
      </c>
      <c r="I11" s="1" t="e">
        <f>IF(#REF!="","",#REF!)</f>
        <v>#REF!</v>
      </c>
      <c r="J11" s="1" t="e">
        <f t="shared" si="2"/>
        <v>#REF!</v>
      </c>
      <c r="K11" s="1" t="e">
        <f t="shared" si="3"/>
        <v>#REF!</v>
      </c>
      <c r="L11" s="1" t="e">
        <f t="shared" si="4"/>
        <v>#REF!</v>
      </c>
      <c r="M11" s="4" t="e">
        <f t="shared" si="5"/>
        <v>#REF!</v>
      </c>
    </row>
    <row r="12" spans="1:14" x14ac:dyDescent="0.25">
      <c r="A12" s="1">
        <f>список!A11</f>
        <v>10</v>
      </c>
      <c r="B12" s="1" t="str">
        <f>IF(список!B11="","",список!B11)</f>
        <v/>
      </c>
      <c r="C12" s="1" t="e">
        <f>IF(#REF!="","",#REF!)</f>
        <v>#REF!</v>
      </c>
      <c r="D12" s="1" t="e">
        <f t="shared" si="6"/>
        <v>#REF!</v>
      </c>
      <c r="E12" s="1" t="e">
        <f>IF(#REF!="","",#REF!)</f>
        <v>#REF!</v>
      </c>
      <c r="F12" s="1" t="e">
        <f t="shared" si="0"/>
        <v>#REF!</v>
      </c>
      <c r="G12" s="1" t="e">
        <f>IF(#REF!="","",#REF!)</f>
        <v>#REF!</v>
      </c>
      <c r="H12" s="1" t="e">
        <f t="shared" si="1"/>
        <v>#REF!</v>
      </c>
      <c r="I12" s="1" t="e">
        <f>IF(#REF!="","",#REF!)</f>
        <v>#REF!</v>
      </c>
      <c r="J12" s="1" t="e">
        <f t="shared" si="2"/>
        <v>#REF!</v>
      </c>
      <c r="K12" s="1" t="e">
        <f t="shared" si="3"/>
        <v>#REF!</v>
      </c>
      <c r="L12" s="1" t="e">
        <f t="shared" si="4"/>
        <v>#REF!</v>
      </c>
      <c r="M12" s="4" t="e">
        <f t="shared" si="5"/>
        <v>#REF!</v>
      </c>
    </row>
    <row r="13" spans="1:14" x14ac:dyDescent="0.25">
      <c r="A13" s="1">
        <f>список!A12</f>
        <v>11</v>
      </c>
      <c r="B13" s="1" t="str">
        <f>IF(список!B12="","",список!B12)</f>
        <v/>
      </c>
      <c r="C13" s="1" t="e">
        <f>IF(#REF!="","",#REF!)</f>
        <v>#REF!</v>
      </c>
      <c r="D13" s="1" t="e">
        <f t="shared" si="6"/>
        <v>#REF!</v>
      </c>
      <c r="E13" s="1" t="e">
        <f>IF(#REF!="","",#REF!)</f>
        <v>#REF!</v>
      </c>
      <c r="F13" s="1" t="e">
        <f t="shared" si="0"/>
        <v>#REF!</v>
      </c>
      <c r="G13" s="1" t="e">
        <f>IF(#REF!="","",#REF!)</f>
        <v>#REF!</v>
      </c>
      <c r="H13" s="1" t="e">
        <f t="shared" si="1"/>
        <v>#REF!</v>
      </c>
      <c r="I13" s="1" t="e">
        <f>IF(#REF!="","",#REF!)</f>
        <v>#REF!</v>
      </c>
      <c r="J13" s="1" t="e">
        <f t="shared" si="2"/>
        <v>#REF!</v>
      </c>
      <c r="K13" s="1" t="e">
        <f t="shared" si="3"/>
        <v>#REF!</v>
      </c>
      <c r="L13" s="1" t="e">
        <f t="shared" si="4"/>
        <v>#REF!</v>
      </c>
      <c r="M13" s="4" t="e">
        <f t="shared" si="5"/>
        <v>#REF!</v>
      </c>
    </row>
    <row r="14" spans="1:14" x14ac:dyDescent="0.25">
      <c r="A14" s="1">
        <f>список!A14</f>
        <v>13</v>
      </c>
      <c r="B14" s="1" t="str">
        <f>IF(список!B14="","",список!B14)</f>
        <v/>
      </c>
      <c r="C14" s="1" t="e">
        <f>IF(#REF!="","",#REF!)</f>
        <v>#REF!</v>
      </c>
      <c r="D14" s="1" t="e">
        <f t="shared" si="6"/>
        <v>#REF!</v>
      </c>
      <c r="E14" s="1" t="e">
        <f>IF(#REF!="","",#REF!)</f>
        <v>#REF!</v>
      </c>
      <c r="F14" s="1" t="e">
        <f t="shared" si="0"/>
        <v>#REF!</v>
      </c>
      <c r="G14" s="1" t="e">
        <f>IF(#REF!="","",#REF!)</f>
        <v>#REF!</v>
      </c>
      <c r="H14" s="1" t="e">
        <f t="shared" si="1"/>
        <v>#REF!</v>
      </c>
      <c r="I14" s="1" t="e">
        <f>IF(#REF!="","",#REF!)</f>
        <v>#REF!</v>
      </c>
      <c r="J14" s="1" t="e">
        <f t="shared" si="2"/>
        <v>#REF!</v>
      </c>
      <c r="K14" s="1" t="e">
        <f t="shared" si="3"/>
        <v>#REF!</v>
      </c>
      <c r="L14" s="1" t="e">
        <f t="shared" si="4"/>
        <v>#REF!</v>
      </c>
      <c r="M14" s="4" t="e">
        <f t="shared" si="5"/>
        <v>#REF!</v>
      </c>
    </row>
    <row r="15" spans="1:14" x14ac:dyDescent="0.25">
      <c r="A15" s="1">
        <f>список!A15</f>
        <v>14</v>
      </c>
      <c r="B15" s="1" t="str">
        <f>IF(список!B15="","",список!B15)</f>
        <v/>
      </c>
      <c r="C15" s="1" t="e">
        <f>IF(#REF!="","",#REF!)</f>
        <v>#REF!</v>
      </c>
      <c r="D15" s="1" t="e">
        <f t="shared" si="6"/>
        <v>#REF!</v>
      </c>
      <c r="E15" s="1" t="e">
        <f>IF(#REF!="","",#REF!)</f>
        <v>#REF!</v>
      </c>
      <c r="F15" s="1" t="e">
        <f t="shared" si="0"/>
        <v>#REF!</v>
      </c>
      <c r="G15" s="1" t="e">
        <f>IF(#REF!="","",#REF!)</f>
        <v>#REF!</v>
      </c>
      <c r="H15" s="1" t="e">
        <f t="shared" si="1"/>
        <v>#REF!</v>
      </c>
      <c r="I15" s="1" t="e">
        <f>IF(#REF!="","",#REF!)</f>
        <v>#REF!</v>
      </c>
      <c r="J15" s="1" t="e">
        <f t="shared" si="2"/>
        <v>#REF!</v>
      </c>
      <c r="K15" s="1" t="e">
        <f t="shared" si="3"/>
        <v>#REF!</v>
      </c>
      <c r="L15" s="1" t="e">
        <f t="shared" si="4"/>
        <v>#REF!</v>
      </c>
      <c r="M15" s="4" t="e">
        <f t="shared" si="5"/>
        <v>#REF!</v>
      </c>
    </row>
    <row r="16" spans="1:14" x14ac:dyDescent="0.25">
      <c r="A16" s="1">
        <f>список!A16</f>
        <v>15</v>
      </c>
      <c r="B16" s="1" t="str">
        <f>IF(список!B16="","",список!B16)</f>
        <v/>
      </c>
      <c r="C16" s="1" t="e">
        <f>IF(#REF!="","",#REF!)</f>
        <v>#REF!</v>
      </c>
      <c r="D16" s="1" t="e">
        <f t="shared" si="6"/>
        <v>#REF!</v>
      </c>
      <c r="E16" s="1" t="e">
        <f>IF(#REF!="","",#REF!)</f>
        <v>#REF!</v>
      </c>
      <c r="F16" s="1" t="e">
        <f t="shared" si="0"/>
        <v>#REF!</v>
      </c>
      <c r="G16" s="1" t="e">
        <f>IF(#REF!="","",#REF!)</f>
        <v>#REF!</v>
      </c>
      <c r="H16" s="1" t="e">
        <f t="shared" si="1"/>
        <v>#REF!</v>
      </c>
      <c r="I16" s="1" t="e">
        <f>IF(#REF!="","",#REF!)</f>
        <v>#REF!</v>
      </c>
      <c r="J16" s="1" t="e">
        <f t="shared" si="2"/>
        <v>#REF!</v>
      </c>
      <c r="K16" s="1" t="e">
        <f t="shared" si="3"/>
        <v>#REF!</v>
      </c>
      <c r="L16" s="1" t="e">
        <f t="shared" si="4"/>
        <v>#REF!</v>
      </c>
      <c r="M16" s="4" t="e">
        <f t="shared" si="5"/>
        <v>#REF!</v>
      </c>
    </row>
    <row r="17" spans="1:13" x14ac:dyDescent="0.25">
      <c r="A17" s="1">
        <f>список!A17</f>
        <v>16</v>
      </c>
      <c r="B17" s="1" t="str">
        <f>IF(список!B17="","",список!B17)</f>
        <v/>
      </c>
      <c r="C17" s="1" t="e">
        <f>IF(#REF!="","",#REF!)</f>
        <v>#REF!</v>
      </c>
      <c r="D17" s="1" t="e">
        <f t="shared" si="6"/>
        <v>#REF!</v>
      </c>
      <c r="E17" s="1" t="e">
        <f>IF(#REF!="","",#REF!)</f>
        <v>#REF!</v>
      </c>
      <c r="F17" s="1" t="e">
        <f t="shared" si="0"/>
        <v>#REF!</v>
      </c>
      <c r="G17" s="1" t="e">
        <f>IF(#REF!="","",#REF!)</f>
        <v>#REF!</v>
      </c>
      <c r="H17" s="1" t="e">
        <f t="shared" si="1"/>
        <v>#REF!</v>
      </c>
      <c r="I17" s="1" t="e">
        <f>IF(#REF!="","",#REF!)</f>
        <v>#REF!</v>
      </c>
      <c r="J17" s="1" t="e">
        <f t="shared" si="2"/>
        <v>#REF!</v>
      </c>
      <c r="K17" s="1" t="e">
        <f t="shared" si="3"/>
        <v>#REF!</v>
      </c>
      <c r="L17" s="1" t="e">
        <f t="shared" si="4"/>
        <v>#REF!</v>
      </c>
      <c r="M17" s="4" t="e">
        <f t="shared" si="5"/>
        <v>#REF!</v>
      </c>
    </row>
    <row r="18" spans="1:13" x14ac:dyDescent="0.25">
      <c r="A18" s="1">
        <f>список!A18</f>
        <v>17</v>
      </c>
      <c r="B18" s="1" t="str">
        <f>IF(список!B18="","",список!B18)</f>
        <v/>
      </c>
      <c r="C18" s="1" t="e">
        <f>IF(#REF!="","",#REF!)</f>
        <v>#REF!</v>
      </c>
      <c r="D18" s="1" t="e">
        <f t="shared" si="6"/>
        <v>#REF!</v>
      </c>
      <c r="E18" s="1" t="e">
        <f>IF(#REF!="","",#REF!)</f>
        <v>#REF!</v>
      </c>
      <c r="F18" s="1" t="e">
        <f t="shared" si="0"/>
        <v>#REF!</v>
      </c>
      <c r="G18" s="1" t="e">
        <f>IF(#REF!="","",#REF!)</f>
        <v>#REF!</v>
      </c>
      <c r="H18" s="1" t="e">
        <f t="shared" si="1"/>
        <v>#REF!</v>
      </c>
      <c r="I18" s="1" t="e">
        <f>IF(#REF!="","",#REF!)</f>
        <v>#REF!</v>
      </c>
      <c r="J18" s="1" t="e">
        <f t="shared" si="2"/>
        <v>#REF!</v>
      </c>
      <c r="K18" s="1" t="e">
        <f t="shared" si="3"/>
        <v>#REF!</v>
      </c>
      <c r="L18" s="1" t="e">
        <f t="shared" si="4"/>
        <v>#REF!</v>
      </c>
      <c r="M18" s="4" t="e">
        <f t="shared" si="5"/>
        <v>#REF!</v>
      </c>
    </row>
    <row r="19" spans="1:13" x14ac:dyDescent="0.25">
      <c r="A19" s="1">
        <f>список!A19</f>
        <v>18</v>
      </c>
      <c r="B19" s="1" t="str">
        <f>IF(список!B19="","",список!B19)</f>
        <v/>
      </c>
      <c r="C19" s="1" t="e">
        <f>IF(#REF!="","",#REF!)</f>
        <v>#REF!</v>
      </c>
      <c r="D19" s="1" t="e">
        <f t="shared" si="6"/>
        <v>#REF!</v>
      </c>
      <c r="E19" s="1" t="e">
        <f>IF(#REF!="","",#REF!)</f>
        <v>#REF!</v>
      </c>
      <c r="F19" s="1" t="e">
        <f t="shared" si="0"/>
        <v>#REF!</v>
      </c>
      <c r="G19" s="1" t="e">
        <f>IF(#REF!="","",#REF!)</f>
        <v>#REF!</v>
      </c>
      <c r="H19" s="1" t="e">
        <f t="shared" si="1"/>
        <v>#REF!</v>
      </c>
      <c r="I19" s="1" t="e">
        <f>IF(#REF!="","",#REF!)</f>
        <v>#REF!</v>
      </c>
      <c r="J19" s="1" t="e">
        <f t="shared" si="2"/>
        <v>#REF!</v>
      </c>
      <c r="K19" s="1" t="e">
        <f t="shared" si="3"/>
        <v>#REF!</v>
      </c>
      <c r="L19" s="1" t="e">
        <f t="shared" si="4"/>
        <v>#REF!</v>
      </c>
      <c r="M19" s="4" t="e">
        <f t="shared" si="5"/>
        <v>#REF!</v>
      </c>
    </row>
    <row r="20" spans="1:13" x14ac:dyDescent="0.25">
      <c r="A20" s="1">
        <f>список!A20</f>
        <v>19</v>
      </c>
      <c r="B20" s="1" t="str">
        <f>IF(список!B20="","",список!B20)</f>
        <v/>
      </c>
      <c r="C20" s="1" t="e">
        <f>IF(#REF!="","",#REF!)</f>
        <v>#REF!</v>
      </c>
      <c r="D20" s="1" t="e">
        <f t="shared" si="6"/>
        <v>#REF!</v>
      </c>
      <c r="E20" s="1" t="e">
        <f>IF(#REF!="","",#REF!)</f>
        <v>#REF!</v>
      </c>
      <c r="F20" s="1" t="e">
        <f t="shared" si="0"/>
        <v>#REF!</v>
      </c>
      <c r="G20" s="1" t="e">
        <f>IF(#REF!="","",#REF!)</f>
        <v>#REF!</v>
      </c>
      <c r="H20" s="1" t="e">
        <f t="shared" si="1"/>
        <v>#REF!</v>
      </c>
      <c r="I20" s="1" t="e">
        <f>IF(#REF!="","",#REF!)</f>
        <v>#REF!</v>
      </c>
      <c r="J20" s="1" t="e">
        <f t="shared" si="2"/>
        <v>#REF!</v>
      </c>
      <c r="K20" s="1" t="e">
        <f t="shared" si="3"/>
        <v>#REF!</v>
      </c>
      <c r="L20" s="1" t="e">
        <f t="shared" si="4"/>
        <v>#REF!</v>
      </c>
      <c r="M20" s="4" t="e">
        <f t="shared" si="5"/>
        <v>#REF!</v>
      </c>
    </row>
    <row r="21" spans="1:13" x14ac:dyDescent="0.25">
      <c r="A21" s="1">
        <f>список!A21</f>
        <v>20</v>
      </c>
      <c r="B21" s="1" t="str">
        <f>IF(список!B21="","",список!B21)</f>
        <v/>
      </c>
      <c r="C21" s="1" t="e">
        <f>IF(#REF!="","",#REF!)</f>
        <v>#REF!</v>
      </c>
      <c r="D21" s="1" t="e">
        <f t="shared" si="6"/>
        <v>#REF!</v>
      </c>
      <c r="E21" s="1" t="e">
        <f>IF(#REF!="","",#REF!)</f>
        <v>#REF!</v>
      </c>
      <c r="F21" s="1" t="e">
        <f t="shared" si="0"/>
        <v>#REF!</v>
      </c>
      <c r="G21" s="1" t="e">
        <f>IF(#REF!="","",#REF!)</f>
        <v>#REF!</v>
      </c>
      <c r="H21" s="1" t="e">
        <f t="shared" si="1"/>
        <v>#REF!</v>
      </c>
      <c r="I21" s="1" t="e">
        <f>IF(#REF!="","",#REF!)</f>
        <v>#REF!</v>
      </c>
      <c r="J21" s="1" t="e">
        <f t="shared" si="2"/>
        <v>#REF!</v>
      </c>
      <c r="K21" s="1" t="e">
        <f t="shared" si="3"/>
        <v>#REF!</v>
      </c>
      <c r="L21" s="1" t="e">
        <f t="shared" si="4"/>
        <v>#REF!</v>
      </c>
      <c r="M21" s="4" t="e">
        <f t="shared" si="5"/>
        <v>#REF!</v>
      </c>
    </row>
    <row r="22" spans="1:13" x14ac:dyDescent="0.25">
      <c r="A22" s="1">
        <f>список!A22</f>
        <v>21</v>
      </c>
      <c r="B22" s="1" t="str">
        <f>IF(список!B22="","",список!B22)</f>
        <v/>
      </c>
      <c r="C22" s="1" t="e">
        <f>IF(#REF!="","",#REF!)</f>
        <v>#REF!</v>
      </c>
      <c r="D22" s="1" t="e">
        <f t="shared" si="6"/>
        <v>#REF!</v>
      </c>
      <c r="E22" s="1" t="e">
        <f>IF(#REF!="","",#REF!)</f>
        <v>#REF!</v>
      </c>
      <c r="F22" s="1" t="e">
        <f t="shared" si="0"/>
        <v>#REF!</v>
      </c>
      <c r="G22" s="1" t="e">
        <f>IF(#REF!="","",#REF!)</f>
        <v>#REF!</v>
      </c>
      <c r="H22" s="1" t="e">
        <f t="shared" si="1"/>
        <v>#REF!</v>
      </c>
      <c r="I22" s="1" t="e">
        <f>IF(#REF!="","",#REF!)</f>
        <v>#REF!</v>
      </c>
      <c r="J22" s="1" t="e">
        <f t="shared" si="2"/>
        <v>#REF!</v>
      </c>
      <c r="K22" s="1" t="e">
        <f t="shared" si="3"/>
        <v>#REF!</v>
      </c>
      <c r="L22" s="1" t="e">
        <f t="shared" si="4"/>
        <v>#REF!</v>
      </c>
      <c r="M22" s="4" t="e">
        <f t="shared" si="5"/>
        <v>#REF!</v>
      </c>
    </row>
    <row r="23" spans="1:13" x14ac:dyDescent="0.25">
      <c r="A23" s="1">
        <f>список!A23</f>
        <v>22</v>
      </c>
      <c r="B23" s="1" t="str">
        <f>IF(список!B23="","",список!B23)</f>
        <v/>
      </c>
      <c r="C23" s="1" t="e">
        <f>IF(#REF!="","",#REF!)</f>
        <v>#REF!</v>
      </c>
      <c r="D23" s="1" t="e">
        <f t="shared" si="6"/>
        <v>#REF!</v>
      </c>
      <c r="E23" s="1" t="e">
        <f>IF(#REF!="","",#REF!)</f>
        <v>#REF!</v>
      </c>
      <c r="F23" s="1" t="e">
        <f t="shared" si="0"/>
        <v>#REF!</v>
      </c>
      <c r="G23" s="1" t="e">
        <f>IF(#REF!="","",#REF!)</f>
        <v>#REF!</v>
      </c>
      <c r="H23" s="1" t="e">
        <f t="shared" si="1"/>
        <v>#REF!</v>
      </c>
      <c r="I23" s="1" t="e">
        <f>IF(#REF!="","",#REF!)</f>
        <v>#REF!</v>
      </c>
      <c r="J23" s="1" t="e">
        <f t="shared" si="2"/>
        <v>#REF!</v>
      </c>
      <c r="K23" s="1" t="e">
        <f t="shared" si="3"/>
        <v>#REF!</v>
      </c>
      <c r="L23" s="1" t="e">
        <f t="shared" si="4"/>
        <v>#REF!</v>
      </c>
      <c r="M23" s="4" t="e">
        <f t="shared" si="5"/>
        <v>#REF!</v>
      </c>
    </row>
    <row r="24" spans="1:13" x14ac:dyDescent="0.25">
      <c r="A24" s="1">
        <f>список!A24</f>
        <v>23</v>
      </c>
      <c r="B24" s="1" t="str">
        <f>IF(список!B24="","",список!B24)</f>
        <v/>
      </c>
      <c r="C24" s="1" t="e">
        <f>IF(#REF!="","",#REF!)</f>
        <v>#REF!</v>
      </c>
      <c r="D24" s="1" t="e">
        <f t="shared" si="6"/>
        <v>#REF!</v>
      </c>
      <c r="E24" s="1" t="e">
        <f>IF(#REF!="","",#REF!)</f>
        <v>#REF!</v>
      </c>
      <c r="F24" s="1" t="e">
        <f t="shared" si="0"/>
        <v>#REF!</v>
      </c>
      <c r="G24" s="1" t="e">
        <f>IF(#REF!="","",#REF!)</f>
        <v>#REF!</v>
      </c>
      <c r="H24" s="1" t="e">
        <f t="shared" si="1"/>
        <v>#REF!</v>
      </c>
      <c r="I24" s="1" t="e">
        <f>IF(#REF!="","",#REF!)</f>
        <v>#REF!</v>
      </c>
      <c r="J24" s="1" t="e">
        <f t="shared" si="2"/>
        <v>#REF!</v>
      </c>
      <c r="K24" s="1" t="e">
        <f t="shared" si="3"/>
        <v>#REF!</v>
      </c>
      <c r="L24" s="1" t="e">
        <f t="shared" si="4"/>
        <v>#REF!</v>
      </c>
      <c r="M24" s="4" t="e">
        <f t="shared" si="5"/>
        <v>#REF!</v>
      </c>
    </row>
    <row r="25" spans="1:13" x14ac:dyDescent="0.25">
      <c r="A25" s="1">
        <f>список!A25</f>
        <v>24</v>
      </c>
      <c r="B25" s="1" t="str">
        <f>IF(список!B25="","",список!B25)</f>
        <v/>
      </c>
      <c r="C25" s="1" t="e">
        <f>IF(#REF!="","",#REF!)</f>
        <v>#REF!</v>
      </c>
      <c r="D25" s="1" t="e">
        <f t="shared" si="6"/>
        <v>#REF!</v>
      </c>
      <c r="E25" s="1" t="e">
        <f>IF(#REF!="","",#REF!)</f>
        <v>#REF!</v>
      </c>
      <c r="F25" s="1" t="e">
        <f t="shared" si="0"/>
        <v>#REF!</v>
      </c>
      <c r="G25" s="1" t="e">
        <f>IF(#REF!="","",#REF!)</f>
        <v>#REF!</v>
      </c>
      <c r="H25" s="1" t="e">
        <f t="shared" si="1"/>
        <v>#REF!</v>
      </c>
      <c r="I25" s="1" t="e">
        <f>IF(#REF!="","",#REF!)</f>
        <v>#REF!</v>
      </c>
      <c r="J25" s="1" t="e">
        <f t="shared" si="2"/>
        <v>#REF!</v>
      </c>
      <c r="K25" s="1" t="e">
        <f t="shared" si="3"/>
        <v>#REF!</v>
      </c>
      <c r="L25" s="1" t="e">
        <f t="shared" si="4"/>
        <v>#REF!</v>
      </c>
      <c r="M25" s="4" t="e">
        <f t="shared" si="5"/>
        <v>#REF!</v>
      </c>
    </row>
    <row r="26" spans="1:13" x14ac:dyDescent="0.25">
      <c r="A26" s="1">
        <f>список!A26</f>
        <v>25</v>
      </c>
      <c r="B26" s="1" t="str">
        <f>IF(список!B26="","",список!B26)</f>
        <v/>
      </c>
      <c r="C26" s="1" t="e">
        <f>IF(#REF!="","",#REF!)</f>
        <v>#REF!</v>
      </c>
      <c r="D26" s="1" t="e">
        <f t="shared" si="6"/>
        <v>#REF!</v>
      </c>
      <c r="E26" s="1" t="e">
        <f>IF(#REF!="","",#REF!)</f>
        <v>#REF!</v>
      </c>
      <c r="F26" s="1" t="e">
        <f t="shared" si="0"/>
        <v>#REF!</v>
      </c>
      <c r="G26" s="1" t="e">
        <f>IF(#REF!="","",#REF!)</f>
        <v>#REF!</v>
      </c>
      <c r="H26" s="1" t="e">
        <f t="shared" si="1"/>
        <v>#REF!</v>
      </c>
      <c r="I26" s="1" t="e">
        <f>IF(#REF!="","",#REF!)</f>
        <v>#REF!</v>
      </c>
      <c r="J26" s="1" t="e">
        <f t="shared" si="2"/>
        <v>#REF!</v>
      </c>
      <c r="K26" s="1" t="e">
        <f t="shared" si="3"/>
        <v>#REF!</v>
      </c>
      <c r="L26" s="1" t="e">
        <f t="shared" si="4"/>
        <v>#REF!</v>
      </c>
      <c r="M26" s="4" t="e">
        <f t="shared" si="5"/>
        <v>#REF!</v>
      </c>
    </row>
    <row r="27" spans="1:13" x14ac:dyDescent="0.25">
      <c r="A27" s="1">
        <f>список!A27</f>
        <v>26</v>
      </c>
      <c r="B27" s="1" t="str">
        <f>IF(список!B27="","",список!B27)</f>
        <v/>
      </c>
      <c r="C27" s="1" t="e">
        <f>IF(#REF!="","",#REF!)</f>
        <v>#REF!</v>
      </c>
      <c r="D27" s="1" t="e">
        <f t="shared" si="6"/>
        <v>#REF!</v>
      </c>
      <c r="E27" s="1" t="e">
        <f>IF(#REF!="","",#REF!)</f>
        <v>#REF!</v>
      </c>
      <c r="F27" s="1" t="e">
        <f t="shared" si="0"/>
        <v>#REF!</v>
      </c>
      <c r="G27" s="1" t="e">
        <f>IF(#REF!="","",#REF!)</f>
        <v>#REF!</v>
      </c>
      <c r="H27" s="1" t="e">
        <f t="shared" si="1"/>
        <v>#REF!</v>
      </c>
      <c r="I27" s="1" t="e">
        <f>IF(#REF!="","",#REF!)</f>
        <v>#REF!</v>
      </c>
      <c r="J27" s="1" t="e">
        <f t="shared" si="2"/>
        <v>#REF!</v>
      </c>
      <c r="K27" s="1" t="e">
        <f t="shared" si="3"/>
        <v>#REF!</v>
      </c>
      <c r="L27" s="1" t="e">
        <f t="shared" si="4"/>
        <v>#REF!</v>
      </c>
      <c r="M27" s="4" t="e">
        <f t="shared" si="5"/>
        <v>#REF!</v>
      </c>
    </row>
    <row r="28" spans="1:13" x14ac:dyDescent="0.25">
      <c r="A28" s="1">
        <f>список!A28</f>
        <v>27</v>
      </c>
      <c r="B28" s="1" t="str">
        <f>IF(список!B28="","",список!B28)</f>
        <v/>
      </c>
      <c r="C28" s="1" t="e">
        <f>IF(#REF!="","",#REF!)</f>
        <v>#REF!</v>
      </c>
      <c r="D28" s="1" t="e">
        <f t="shared" si="6"/>
        <v>#REF!</v>
      </c>
      <c r="E28" s="1" t="e">
        <f>IF(#REF!="","",#REF!)</f>
        <v>#REF!</v>
      </c>
      <c r="F28" s="1" t="e">
        <f t="shared" si="0"/>
        <v>#REF!</v>
      </c>
      <c r="G28" s="1" t="e">
        <f>IF(#REF!="","",#REF!)</f>
        <v>#REF!</v>
      </c>
      <c r="H28" s="1" t="e">
        <f t="shared" si="1"/>
        <v>#REF!</v>
      </c>
      <c r="I28" s="1" t="e">
        <f>IF(#REF!="","",#REF!)</f>
        <v>#REF!</v>
      </c>
      <c r="J28" s="1" t="e">
        <f t="shared" si="2"/>
        <v>#REF!</v>
      </c>
      <c r="K28" s="1" t="e">
        <f t="shared" si="3"/>
        <v>#REF!</v>
      </c>
      <c r="L28" s="1" t="e">
        <f t="shared" si="4"/>
        <v>#REF!</v>
      </c>
      <c r="M28" s="4" t="e">
        <f t="shared" si="5"/>
        <v>#REF!</v>
      </c>
    </row>
    <row r="29" spans="1:13" x14ac:dyDescent="0.25">
      <c r="A29" s="1">
        <f>список!A29</f>
        <v>28</v>
      </c>
      <c r="B29" s="1" t="str">
        <f>IF(список!B29="","",список!B29)</f>
        <v/>
      </c>
      <c r="C29" s="1" t="e">
        <f>IF(#REF!="","",#REF!)</f>
        <v>#REF!</v>
      </c>
      <c r="D29" s="1" t="e">
        <f t="shared" si="6"/>
        <v>#REF!</v>
      </c>
      <c r="E29" s="1" t="e">
        <f>IF(#REF!="","",#REF!)</f>
        <v>#REF!</v>
      </c>
      <c r="F29" s="1" t="e">
        <f t="shared" si="0"/>
        <v>#REF!</v>
      </c>
      <c r="G29" s="1" t="e">
        <f>IF(#REF!="","",#REF!)</f>
        <v>#REF!</v>
      </c>
      <c r="H29" s="1" t="e">
        <f t="shared" si="1"/>
        <v>#REF!</v>
      </c>
      <c r="I29" s="1" t="e">
        <f>IF(#REF!="","",#REF!)</f>
        <v>#REF!</v>
      </c>
      <c r="J29" s="1" t="e">
        <f t="shared" si="2"/>
        <v>#REF!</v>
      </c>
      <c r="K29" s="1" t="e">
        <f t="shared" si="3"/>
        <v>#REF!</v>
      </c>
      <c r="L29" s="1" t="e">
        <f t="shared" si="4"/>
        <v>#REF!</v>
      </c>
      <c r="M29" s="4" t="e">
        <f t="shared" si="5"/>
        <v>#REF!</v>
      </c>
    </row>
    <row r="30" spans="1:13" x14ac:dyDescent="0.25">
      <c r="A30" s="1">
        <f>список!A30</f>
        <v>29</v>
      </c>
      <c r="B30" s="1" t="str">
        <f>IF(список!B30="","",список!B30)</f>
        <v/>
      </c>
      <c r="C30" s="1" t="e">
        <f>IF(#REF!="","",#REF!)</f>
        <v>#REF!</v>
      </c>
      <c r="D30" s="1" t="e">
        <f t="shared" si="6"/>
        <v>#REF!</v>
      </c>
      <c r="E30" s="1" t="e">
        <f>IF(#REF!="","",#REF!)</f>
        <v>#REF!</v>
      </c>
      <c r="F30" s="1" t="e">
        <f t="shared" si="0"/>
        <v>#REF!</v>
      </c>
      <c r="G30" s="1" t="e">
        <f>IF(#REF!="","",#REF!)</f>
        <v>#REF!</v>
      </c>
      <c r="H30" s="1" t="e">
        <f t="shared" si="1"/>
        <v>#REF!</v>
      </c>
      <c r="I30" s="1" t="e">
        <f>IF(#REF!="","",#REF!)</f>
        <v>#REF!</v>
      </c>
      <c r="J30" s="1" t="e">
        <f t="shared" si="2"/>
        <v>#REF!</v>
      </c>
      <c r="K30" s="1" t="e">
        <f t="shared" si="3"/>
        <v>#REF!</v>
      </c>
      <c r="L30" s="1" t="e">
        <f t="shared" si="4"/>
        <v>#REF!</v>
      </c>
      <c r="M30" s="4" t="e">
        <f t="shared" si="5"/>
        <v>#REF!</v>
      </c>
    </row>
    <row r="31" spans="1:13" x14ac:dyDescent="0.25">
      <c r="A31" s="1">
        <f>список!A31</f>
        <v>30</v>
      </c>
      <c r="B31" s="1">
        <f>IF(список!C8="","",список!C8)</f>
        <v>0</v>
      </c>
      <c r="C31" s="1" t="e">
        <f>IF(#REF!="","",#REF!)</f>
        <v>#REF!</v>
      </c>
      <c r="D31" s="1" t="e">
        <f t="shared" si="6"/>
        <v>#REF!</v>
      </c>
      <c r="E31" s="1" t="e">
        <f>IF(#REF!="","",#REF!)</f>
        <v>#REF!</v>
      </c>
      <c r="F31" s="1" t="e">
        <f t="shared" si="0"/>
        <v>#REF!</v>
      </c>
      <c r="G31" s="1" t="e">
        <f>IF(#REF!="","",#REF!)</f>
        <v>#REF!</v>
      </c>
      <c r="H31" s="1" t="e">
        <f t="shared" si="1"/>
        <v>#REF!</v>
      </c>
      <c r="I31" s="1" t="e">
        <f>IF(#REF!="","",#REF!)</f>
        <v>#REF!</v>
      </c>
      <c r="J31" s="1" t="e">
        <f t="shared" si="2"/>
        <v>#REF!</v>
      </c>
      <c r="K31" s="1" t="e">
        <f t="shared" si="3"/>
        <v>#REF!</v>
      </c>
      <c r="L31" s="1" t="e">
        <f t="shared" si="4"/>
        <v>#REF!</v>
      </c>
      <c r="M31" s="4" t="e">
        <f t="shared" si="5"/>
        <v>#REF!</v>
      </c>
    </row>
    <row r="32" spans="1:13" x14ac:dyDescent="0.25">
      <c r="A32" s="1">
        <f>список!A32</f>
        <v>31</v>
      </c>
      <c r="B32" s="1" t="str">
        <f>IF(список!B32="","",список!B32)</f>
        <v/>
      </c>
      <c r="C32" s="1" t="e">
        <f>IF(#REF!="","",#REF!)</f>
        <v>#REF!</v>
      </c>
      <c r="D32" s="1" t="e">
        <f t="shared" si="6"/>
        <v>#REF!</v>
      </c>
      <c r="E32" s="1" t="e">
        <f>IF(#REF!="","",#REF!)</f>
        <v>#REF!</v>
      </c>
      <c r="F32" s="1" t="e">
        <f t="shared" si="0"/>
        <v>#REF!</v>
      </c>
      <c r="G32" s="1" t="e">
        <f>IF(#REF!="","",#REF!)</f>
        <v>#REF!</v>
      </c>
      <c r="H32" s="1" t="e">
        <f t="shared" si="1"/>
        <v>#REF!</v>
      </c>
      <c r="I32" s="1" t="e">
        <f>IF(#REF!="","",#REF!)</f>
        <v>#REF!</v>
      </c>
      <c r="J32" s="1" t="e">
        <f t="shared" si="2"/>
        <v>#REF!</v>
      </c>
      <c r="K32" s="1" t="e">
        <f t="shared" si="3"/>
        <v>#REF!</v>
      </c>
      <c r="L32" s="1" t="e">
        <f t="shared" si="4"/>
        <v>#REF!</v>
      </c>
      <c r="M32" s="4" t="e">
        <f t="shared" si="5"/>
        <v>#REF!</v>
      </c>
    </row>
    <row r="33" spans="1:11" x14ac:dyDescent="0.25">
      <c r="A33" s="1">
        <f>список!A33</f>
        <v>32</v>
      </c>
      <c r="B33" s="1" t="str">
        <f>IF(список!B33="","",список!B33)</f>
        <v/>
      </c>
      <c r="C33" s="1" t="e">
        <f>IF(#REF!="","",#REF!)</f>
        <v>#REF!</v>
      </c>
      <c r="D33" s="1" t="e">
        <f t="shared" si="6"/>
        <v>#REF!</v>
      </c>
      <c r="E33" s="1" t="e">
        <f>IF(#REF!="","",#REF!)</f>
        <v>#REF!</v>
      </c>
      <c r="F33" s="1" t="e">
        <f t="shared" si="0"/>
        <v>#REF!</v>
      </c>
      <c r="G33" s="1" t="e">
        <f>IF(#REF!="","",#REF!)</f>
        <v>#REF!</v>
      </c>
      <c r="H33" s="1" t="e">
        <f t="shared" si="1"/>
        <v>#REF!</v>
      </c>
      <c r="I33" s="1" t="e">
        <f>IF(#REF!="","",#REF!)</f>
        <v>#REF!</v>
      </c>
      <c r="J33" s="1" t="e">
        <f t="shared" si="2"/>
        <v>#REF!</v>
      </c>
      <c r="K33" s="1" t="e">
        <f t="shared" si="3"/>
        <v>#REF!</v>
      </c>
    </row>
  </sheetData>
  <mergeCells count="5">
    <mergeCell ref="A1:N1"/>
    <mergeCell ref="C2:D2"/>
    <mergeCell ref="E2:F2"/>
    <mergeCell ref="G2:H2"/>
    <mergeCell ref="I2:J2"/>
  </mergeCells>
  <phoneticPr fontId="0" type="noConversion"/>
  <conditionalFormatting sqref="S3:S32 L3:L32">
    <cfRule type="cellIs" dxfId="182" priority="6" stopIfTrue="1" operator="equal">
      <formula>"очень высокий"</formula>
    </cfRule>
    <cfRule type="cellIs" dxfId="181" priority="7" stopIfTrue="1" operator="equal">
      <formula>"сниженный"</formula>
    </cfRule>
    <cfRule type="cellIs" dxfId="180" priority="8" stopIfTrue="1" operator="equal">
      <formula>"низкий"</formula>
    </cfRule>
  </conditionalFormatting>
  <conditionalFormatting sqref="L20:L31">
    <cfRule type="containsText" dxfId="179" priority="2" operator="containsText" text="н">
      <formula>NOT(ISERROR(SEARCH("н",L20)))</formula>
    </cfRule>
  </conditionalFormatting>
  <conditionalFormatting sqref="L3:L32">
    <cfRule type="containsText" priority="1" operator="containsText" text="о">
      <formula>NOT(ISERROR(SEARCH("о",L3)))</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4"/>
  <sheetViews>
    <sheetView topLeftCell="X1" workbookViewId="0">
      <selection activeCell="BF6" sqref="BF6"/>
    </sheetView>
  </sheetViews>
  <sheetFormatPr defaultColWidth="9.140625" defaultRowHeight="15" x14ac:dyDescent="0.25"/>
  <cols>
    <col min="1" max="1" width="9.140625" style="1"/>
    <col min="2" max="2" width="28.28515625" style="1" customWidth="1"/>
    <col min="3" max="3" width="9.140625" style="1"/>
    <col min="4" max="4" width="15.42578125" style="1" customWidth="1"/>
    <col min="5" max="5" width="7.5703125" style="1" customWidth="1"/>
    <col min="6" max="56" width="3.28515625" style="1" customWidth="1"/>
    <col min="57" max="57" width="5.28515625" style="1" customWidth="1"/>
    <col min="58" max="58" width="16.7109375" style="1" customWidth="1"/>
    <col min="59" max="104" width="3.28515625" style="1" customWidth="1"/>
    <col min="105" max="16384" width="9.140625" style="1"/>
  </cols>
  <sheetData>
    <row r="1" spans="1:105" ht="16.5" thickBot="1" x14ac:dyDescent="0.3">
      <c r="A1" s="373" t="str">
        <f>'[1]сырые баллы'!A1:Y1</f>
        <v>оценка уровня сформированности компонентов учебной деятельности</v>
      </c>
      <c r="B1" s="373"/>
      <c r="C1" s="373"/>
      <c r="D1" s="373"/>
      <c r="E1" s="374"/>
      <c r="F1" s="374"/>
      <c r="G1" s="374"/>
      <c r="H1" s="374"/>
      <c r="I1" s="374"/>
      <c r="J1" s="374"/>
      <c r="K1" s="374"/>
      <c r="L1" s="374"/>
      <c r="M1" s="374"/>
      <c r="N1" s="374"/>
      <c r="O1" s="374"/>
      <c r="P1" s="374"/>
      <c r="Q1" s="374"/>
      <c r="R1" s="374"/>
      <c r="S1" s="374"/>
      <c r="T1" s="374"/>
      <c r="U1" s="374"/>
      <c r="V1" s="374"/>
      <c r="W1" s="374"/>
      <c r="X1" s="374"/>
      <c r="Y1" s="375" t="s">
        <v>8</v>
      </c>
      <c r="Z1" s="376"/>
      <c r="AA1" s="376"/>
      <c r="AB1" s="376"/>
      <c r="AC1" s="376"/>
      <c r="AD1" s="376"/>
      <c r="AE1" s="376"/>
      <c r="AF1" s="376"/>
      <c r="AG1" s="376"/>
      <c r="AH1" s="376"/>
      <c r="AI1" s="376"/>
      <c r="AJ1" s="376"/>
      <c r="AK1" s="377"/>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row>
    <row r="2" spans="1:105" ht="12.75" customHeight="1" thickBot="1" x14ac:dyDescent="0.3">
      <c r="A2" s="378" t="str">
        <f>список!A1</f>
        <v>№</v>
      </c>
      <c r="B2" s="378" t="str">
        <f>'[1]сырые баллы'!B2:B3</f>
        <v>Ф.И.</v>
      </c>
      <c r="C2" s="378" t="str">
        <f>'[1]сырые баллы'!C2:C3</f>
        <v>Класс</v>
      </c>
      <c r="D2" s="379" t="str">
        <f>'[1]сырые баллы'!D2:D2</f>
        <v>дата заполнения</v>
      </c>
      <c r="E2" s="369" t="str">
        <f>'[1]сырые баллы'!E2:AO2</f>
        <v>часть А</v>
      </c>
      <c r="F2" s="370"/>
      <c r="G2" s="370"/>
      <c r="H2" s="370"/>
      <c r="I2" s="370"/>
      <c r="J2" s="370"/>
      <c r="K2" s="370"/>
      <c r="L2" s="370"/>
      <c r="M2" s="370"/>
      <c r="N2" s="370"/>
      <c r="O2" s="370"/>
      <c r="P2" s="370"/>
      <c r="Q2" s="370"/>
      <c r="R2" s="370"/>
      <c r="S2" s="370"/>
      <c r="T2" s="370"/>
      <c r="U2" s="370"/>
      <c r="V2" s="370"/>
      <c r="W2" s="370"/>
      <c r="X2" s="370"/>
      <c r="Y2" s="370"/>
      <c r="Z2" s="370"/>
      <c r="AA2" s="370"/>
      <c r="AB2" s="370"/>
      <c r="AC2" s="370"/>
      <c r="AD2" s="371"/>
      <c r="AE2" s="369" t="s">
        <v>7</v>
      </c>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1"/>
      <c r="DA2" s="5"/>
    </row>
    <row r="3" spans="1:105" ht="50.25" customHeight="1" x14ac:dyDescent="0.25">
      <c r="A3" s="378"/>
      <c r="B3" s="378"/>
      <c r="C3" s="378"/>
      <c r="D3" s="380"/>
      <c r="E3" s="372">
        <v>1</v>
      </c>
      <c r="F3" s="372"/>
      <c r="G3" s="372">
        <v>2</v>
      </c>
      <c r="H3" s="372"/>
      <c r="I3" s="372">
        <f>'[1]сырые баллы'!G3</f>
        <v>3</v>
      </c>
      <c r="J3" s="372"/>
      <c r="K3" s="372">
        <v>4</v>
      </c>
      <c r="L3" s="372"/>
      <c r="M3" s="372">
        <v>5</v>
      </c>
      <c r="N3" s="372"/>
      <c r="O3" s="372">
        <v>6</v>
      </c>
      <c r="P3" s="372"/>
      <c r="Q3" s="372">
        <v>7</v>
      </c>
      <c r="R3" s="372"/>
      <c r="S3" s="372">
        <v>8</v>
      </c>
      <c r="T3" s="372"/>
      <c r="U3" s="372">
        <v>9</v>
      </c>
      <c r="V3" s="372"/>
      <c r="W3" s="372">
        <v>10</v>
      </c>
      <c r="X3" s="372"/>
      <c r="Y3" s="372">
        <v>11</v>
      </c>
      <c r="Z3" s="372"/>
      <c r="AA3" s="372">
        <v>12</v>
      </c>
      <c r="AB3" s="372"/>
      <c r="AC3" s="372">
        <v>13</v>
      </c>
      <c r="AD3" s="372"/>
      <c r="AE3" s="368">
        <v>1</v>
      </c>
      <c r="AF3" s="368"/>
      <c r="AG3" s="368">
        <v>2</v>
      </c>
      <c r="AH3" s="368"/>
      <c r="AI3" s="368">
        <v>3</v>
      </c>
      <c r="AJ3" s="368"/>
      <c r="AK3" s="368">
        <v>4</v>
      </c>
      <c r="AL3" s="368"/>
      <c r="AM3" s="368">
        <v>5</v>
      </c>
      <c r="AN3" s="368"/>
      <c r="AO3" s="368">
        <v>6</v>
      </c>
      <c r="AP3" s="368"/>
      <c r="AQ3" s="368">
        <v>7</v>
      </c>
      <c r="AR3" s="368"/>
      <c r="AS3" s="368">
        <v>8</v>
      </c>
      <c r="AT3" s="368"/>
      <c r="AU3" s="368">
        <v>9</v>
      </c>
      <c r="AV3" s="368"/>
      <c r="AW3" s="368">
        <v>10</v>
      </c>
      <c r="AX3" s="368"/>
      <c r="AY3" s="368">
        <v>11</v>
      </c>
      <c r="AZ3" s="368"/>
      <c r="BA3" s="368">
        <v>12</v>
      </c>
      <c r="BB3" s="368"/>
      <c r="BC3" s="368">
        <v>13</v>
      </c>
      <c r="BD3" s="368"/>
      <c r="BE3" s="12" t="s">
        <v>0</v>
      </c>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row>
    <row r="4" spans="1:105" x14ac:dyDescent="0.25">
      <c r="A4" s="1">
        <f>'[1]сырые баллы'!A4:A5</f>
        <v>1</v>
      </c>
      <c r="B4" s="1" t="str">
        <f>IF(список!B2="","",список!B2)</f>
        <v/>
      </c>
      <c r="C4" s="1" t="str">
        <f>IF(список!C2="","",список!C2)</f>
        <v/>
      </c>
      <c r="D4" s="13" t="str">
        <f>IF(список!D2="","",список!D2)</f>
        <v>подготовительная группа</v>
      </c>
      <c r="E4" s="16" t="e">
        <f>#REF!</f>
        <v>#REF!</v>
      </c>
      <c r="F4" s="1" t="e">
        <f>IF(E4=0,"",IF(E4="а",1,2))</f>
        <v>#REF!</v>
      </c>
      <c r="G4" s="1" t="e">
        <f>#REF!</f>
        <v>#REF!</v>
      </c>
      <c r="H4" s="1" t="e">
        <f>IF(G4=0,"",IF(G4="а",1,2))</f>
        <v>#REF!</v>
      </c>
      <c r="I4" s="1" t="e">
        <f>#REF!</f>
        <v>#REF!</v>
      </c>
      <c r="J4" s="1" t="e">
        <f>IF(I4=0,"",IF(I4="а",5,4))</f>
        <v>#REF!</v>
      </c>
      <c r="K4" s="1" t="e">
        <f>#REF!</f>
        <v>#REF!</v>
      </c>
      <c r="L4" s="1" t="e">
        <f>IF(K4=0,"",IF(K4="а",1,2))</f>
        <v>#REF!</v>
      </c>
      <c r="M4" s="1" t="e">
        <f>#REF!</f>
        <v>#REF!</v>
      </c>
      <c r="N4" s="1" t="e">
        <f>IF(M4=0,"",IF(M4="а",2,4))</f>
        <v>#REF!</v>
      </c>
      <c r="O4" s="1" t="e">
        <f>#REF!</f>
        <v>#REF!</v>
      </c>
      <c r="P4" s="1" t="e">
        <f>IF(O4=0,"",IF(O4="а",3,4))</f>
        <v>#REF!</v>
      </c>
      <c r="Q4" s="1" t="e">
        <f>#REF!</f>
        <v>#REF!</v>
      </c>
      <c r="R4" s="1" t="e">
        <f>IF(Q4=0,"",IF(Q4="б",3,1))</f>
        <v>#REF!</v>
      </c>
      <c r="S4" s="1" t="e">
        <f>#REF!</f>
        <v>#REF!</v>
      </c>
      <c r="T4" s="1" t="e">
        <f>IF(S4=0,"",IF(S4="а",3,4))</f>
        <v>#REF!</v>
      </c>
      <c r="U4" s="1" t="e">
        <f>#REF!</f>
        <v>#REF!</v>
      </c>
      <c r="V4" s="1" t="e">
        <f>IF(U4=0,"",IF(U4="б",4,2))</f>
        <v>#REF!</v>
      </c>
      <c r="W4" s="1" t="e">
        <f>#REF!</f>
        <v>#REF!</v>
      </c>
      <c r="X4" s="1" t="e">
        <f>IF(W4=0,"",IF(W4="б",5,2))</f>
        <v>#REF!</v>
      </c>
      <c r="Y4" s="1" t="e">
        <f>#REF!</f>
        <v>#REF!</v>
      </c>
      <c r="Z4" s="1" t="e">
        <f>IF(Y4=0,"",IF(Y4="б",5,3))</f>
        <v>#REF!</v>
      </c>
      <c r="AA4" s="1" t="e">
        <f>#REF!</f>
        <v>#REF!</v>
      </c>
      <c r="AB4" s="1" t="e">
        <f>IF(AA4=0,"",IF(AA4="а",5,6))</f>
        <v>#REF!</v>
      </c>
      <c r="AC4" s="1" t="e">
        <f>#REF!</f>
        <v>#REF!</v>
      </c>
      <c r="AD4" s="1" t="e">
        <f>IF(AC4=0,"",IF(AC4="а",5,6))</f>
        <v>#REF!</v>
      </c>
      <c r="AE4" s="1" t="e">
        <f>#REF!</f>
        <v>#REF!</v>
      </c>
      <c r="AF4" s="1" t="e">
        <f>IF(AE4=0,"",IF(AE4="а",1,2))</f>
        <v>#REF!</v>
      </c>
      <c r="AG4" s="1" t="e">
        <f>#REF!</f>
        <v>#REF!</v>
      </c>
      <c r="AH4" s="1" t="e">
        <f>IF(AG4=0,"",IF(AG4="а",1,2))</f>
        <v>#REF!</v>
      </c>
      <c r="AI4" s="1" t="e">
        <f>#REF!</f>
        <v>#REF!</v>
      </c>
      <c r="AJ4" s="1" t="e">
        <f>IF(AI4=0,"",IF(AI4="б",4,2))</f>
        <v>#REF!</v>
      </c>
      <c r="AK4" s="1" t="e">
        <f>#REF!</f>
        <v>#REF!</v>
      </c>
      <c r="AL4" s="1" t="e">
        <f>IF(AK4=0,"",IF(AK4="а",1,2))</f>
        <v>#REF!</v>
      </c>
      <c r="AM4" s="1" t="e">
        <f>#REF!</f>
        <v>#REF!</v>
      </c>
      <c r="AN4" s="1" t="e">
        <f>IF(AM4=0,"",IF(AM4="а",2,4))</f>
        <v>#REF!</v>
      </c>
      <c r="AO4" s="1" t="e">
        <f>#REF!</f>
        <v>#REF!</v>
      </c>
      <c r="AP4" s="1" t="e">
        <f>IF(AO4=0,"",IF(AO4="б",4,3))</f>
        <v>#REF!</v>
      </c>
      <c r="AQ4" s="1" t="e">
        <f>#REF!</f>
        <v>#REF!</v>
      </c>
      <c r="AR4" s="1" t="e">
        <f>IF(AQ4=0,"",IF(AQ4="б",3,1))</f>
        <v>#REF!</v>
      </c>
      <c r="AS4" s="1" t="e">
        <f>#REF!</f>
        <v>#REF!</v>
      </c>
      <c r="AT4" s="1" t="e">
        <f>IF(AS4=0,"",IF(AS4="б",3,1))</f>
        <v>#REF!</v>
      </c>
      <c r="AU4" s="1" t="e">
        <f>#REF!</f>
        <v>#REF!</v>
      </c>
      <c r="AV4" s="1" t="e">
        <f>IF(AU4=0,"",IF(AU4="б",4,2))</f>
        <v>#REF!</v>
      </c>
      <c r="AW4" s="1" t="e">
        <f>#REF!</f>
        <v>#REF!</v>
      </c>
      <c r="AX4" s="1" t="e">
        <f>IF(AW4=0,"",IF(AW4="б",5,3))</f>
        <v>#REF!</v>
      </c>
      <c r="AY4" s="1" t="e">
        <f>#REF!</f>
        <v>#REF!</v>
      </c>
      <c r="AZ4" s="1" t="e">
        <f>IF(AY4=0,"",IF(AY4="а",5,3))</f>
        <v>#REF!</v>
      </c>
      <c r="BA4" s="1" t="e">
        <f>#REF!</f>
        <v>#REF!</v>
      </c>
      <c r="BB4" s="1" t="e">
        <f>IF(BA4=0,"",IF(BA4="а",5,6))</f>
        <v>#REF!</v>
      </c>
      <c r="BC4" s="1" t="e">
        <f>#REF!</f>
        <v>#REF!</v>
      </c>
      <c r="BD4" s="1" t="e">
        <f>IF(BC4=0,"",IF(BC4="а",5,6))</f>
        <v>#REF!</v>
      </c>
      <c r="BE4" s="2" t="e">
        <f>SUM(F4:BD4)</f>
        <v>#REF!</v>
      </c>
      <c r="BF4" s="3" t="e">
        <f>IF(BE4=0,"",IF(BE4&gt;=98,"6 уровень",IF(AND(BE4&gt;=74,BE4&lt;98),"5 уровень",IF(AND(BE4&gt;=49,BE4&lt;74),"4 уровень",IF(AND(BE4&gt;=17,BE4&lt;49),"3 уровень",IF(AND(BE4&gt;=5,BE4&lt;17),"2 уровень","1 уровень"))))))</f>
        <v>#REF!</v>
      </c>
    </row>
    <row r="5" spans="1:105" x14ac:dyDescent="0.25">
      <c r="A5" s="1">
        <f>'[1]сырые баллы'!A5:A6</f>
        <v>2</v>
      </c>
      <c r="B5" s="1" t="str">
        <f>IF(список!B3="","",список!B3)</f>
        <v/>
      </c>
      <c r="C5" s="1">
        <f>IF(список!C3="","",список!C3)</f>
        <v>0</v>
      </c>
      <c r="D5" s="13" t="str">
        <f>IF(список!D3="","",список!D3)</f>
        <v>подготовительная группа</v>
      </c>
      <c r="E5" s="16" t="e">
        <f>#REF!</f>
        <v>#REF!</v>
      </c>
      <c r="F5" s="1" t="e">
        <f t="shared" ref="F5:F34" si="0">IF(E5=0,"",IF(E5="а",1,2))</f>
        <v>#REF!</v>
      </c>
      <c r="G5" s="1" t="e">
        <f>#REF!</f>
        <v>#REF!</v>
      </c>
      <c r="H5" s="1" t="e">
        <f t="shared" ref="H5:H34" si="1">IF(G5=0,"",IF(G5="а",1,2))</f>
        <v>#REF!</v>
      </c>
      <c r="I5" s="1" t="e">
        <f>#REF!</f>
        <v>#REF!</v>
      </c>
      <c r="J5" s="1" t="e">
        <f t="shared" ref="J5:J34" si="2">IF(I5=0,"",IF(I5="а",5,4))</f>
        <v>#REF!</v>
      </c>
      <c r="K5" s="1" t="e">
        <f>#REF!</f>
        <v>#REF!</v>
      </c>
      <c r="L5" s="1" t="e">
        <f t="shared" ref="L5:L34" si="3">IF(K5=0,"",IF(K5="а",1,2))</f>
        <v>#REF!</v>
      </c>
      <c r="M5" s="1" t="e">
        <f>#REF!</f>
        <v>#REF!</v>
      </c>
      <c r="N5" s="1" t="e">
        <f t="shared" ref="N5:N34" si="4">IF(M5=0,"",IF(M5="а",2,4))</f>
        <v>#REF!</v>
      </c>
      <c r="O5" s="1" t="e">
        <f>#REF!</f>
        <v>#REF!</v>
      </c>
      <c r="P5" s="1" t="e">
        <f t="shared" ref="P5:P34" si="5">IF(O5=0,"",IF(O5="а",3,4))</f>
        <v>#REF!</v>
      </c>
      <c r="Q5" s="1" t="e">
        <f>#REF!</f>
        <v>#REF!</v>
      </c>
      <c r="R5" s="1" t="e">
        <f t="shared" ref="R5:R34" si="6">IF(Q5=0,"",IF(Q5="б",3,1))</f>
        <v>#REF!</v>
      </c>
      <c r="S5" s="1" t="e">
        <f>#REF!</f>
        <v>#REF!</v>
      </c>
      <c r="T5" s="1" t="e">
        <f t="shared" ref="T5:T34" si="7">IF(S5=0,"",IF(S5="а",3,4))</f>
        <v>#REF!</v>
      </c>
      <c r="U5" s="1" t="e">
        <f>#REF!</f>
        <v>#REF!</v>
      </c>
      <c r="V5" s="1" t="e">
        <f t="shared" ref="V5:V34" si="8">IF(U5=0,"",IF(U5="б",4,2))</f>
        <v>#REF!</v>
      </c>
      <c r="W5" s="1" t="e">
        <f>#REF!</f>
        <v>#REF!</v>
      </c>
      <c r="X5" s="1" t="e">
        <f t="shared" ref="X5:X34" si="9">IF(W5=0,"",IF(W5="б",5,2))</f>
        <v>#REF!</v>
      </c>
      <c r="Y5" s="1" t="e">
        <f>#REF!</f>
        <v>#REF!</v>
      </c>
      <c r="Z5" s="1" t="e">
        <f t="shared" ref="Z5:Z34" si="10">IF(Y5=0,"",IF(Y5="б",5,3))</f>
        <v>#REF!</v>
      </c>
      <c r="AA5" s="1" t="e">
        <f>#REF!</f>
        <v>#REF!</v>
      </c>
      <c r="AB5" s="1" t="e">
        <f t="shared" ref="AB5:AB34" si="11">IF(AA5=0,"",IF(AA5="а",5,6))</f>
        <v>#REF!</v>
      </c>
      <c r="AC5" s="1" t="e">
        <f>#REF!</f>
        <v>#REF!</v>
      </c>
      <c r="AD5" s="1" t="e">
        <f t="shared" ref="AD5:AD34" si="12">IF(AC5=0,"",IF(AC5="а",5,6))</f>
        <v>#REF!</v>
      </c>
      <c r="AE5" s="1" t="e">
        <f>#REF!</f>
        <v>#REF!</v>
      </c>
      <c r="AF5" s="1" t="e">
        <f t="shared" ref="AF5:AF34" si="13">IF(AE5=0,"",IF(AE5="а",1,2))</f>
        <v>#REF!</v>
      </c>
      <c r="AG5" s="1" t="e">
        <f>#REF!</f>
        <v>#REF!</v>
      </c>
      <c r="AH5" s="1" t="e">
        <f t="shared" ref="AH5:AH34" si="14">IF(AG5=0,"",IF(AG5="а",1,2))</f>
        <v>#REF!</v>
      </c>
      <c r="AI5" s="1" t="e">
        <f>#REF!</f>
        <v>#REF!</v>
      </c>
      <c r="AJ5" s="1" t="e">
        <f t="shared" ref="AJ5:AJ34" si="15">IF(AI5=0,"",IF(AI5="б",4,2))</f>
        <v>#REF!</v>
      </c>
      <c r="AK5" s="1" t="e">
        <f>#REF!</f>
        <v>#REF!</v>
      </c>
      <c r="AL5" s="1" t="e">
        <f t="shared" ref="AL5:AL34" si="16">IF(AK5=0,"",IF(AK5="а",1,2))</f>
        <v>#REF!</v>
      </c>
      <c r="AM5" s="1" t="e">
        <f>#REF!</f>
        <v>#REF!</v>
      </c>
      <c r="AN5" s="1" t="e">
        <f t="shared" ref="AN5:AN34" si="17">IF(AM5=0,"",IF(AM5="а",2,4))</f>
        <v>#REF!</v>
      </c>
      <c r="AO5" s="1" t="e">
        <f>#REF!</f>
        <v>#REF!</v>
      </c>
      <c r="AP5" s="1" t="e">
        <f t="shared" ref="AP5:AP34" si="18">IF(AO5=0,"",IF(AO5="б",4,3))</f>
        <v>#REF!</v>
      </c>
      <c r="AQ5" s="1" t="e">
        <f>#REF!</f>
        <v>#REF!</v>
      </c>
      <c r="AR5" s="1" t="e">
        <f t="shared" ref="AR5:AR34" si="19">IF(AQ5=0,"",IF(AQ5="б",3,1))</f>
        <v>#REF!</v>
      </c>
      <c r="AS5" s="1" t="e">
        <f>#REF!</f>
        <v>#REF!</v>
      </c>
      <c r="AT5" s="1" t="e">
        <f t="shared" ref="AT5:AT34" si="20">IF(AS5=0,"",IF(AS5="б",3,1))</f>
        <v>#REF!</v>
      </c>
      <c r="AU5" s="1" t="e">
        <f>#REF!</f>
        <v>#REF!</v>
      </c>
      <c r="AV5" s="1" t="e">
        <f t="shared" ref="AV5:AV34" si="21">IF(AU5=0,"",IF(AU5="б",4,2))</f>
        <v>#REF!</v>
      </c>
      <c r="AW5" s="1" t="e">
        <f>#REF!</f>
        <v>#REF!</v>
      </c>
      <c r="AX5" s="1" t="e">
        <f t="shared" ref="AX5:AX34" si="22">IF(AW5=0,"",IF(AW5="б",5,3))</f>
        <v>#REF!</v>
      </c>
      <c r="AY5" s="1" t="e">
        <f>#REF!</f>
        <v>#REF!</v>
      </c>
      <c r="AZ5" s="1" t="e">
        <f t="shared" ref="AZ5:AZ34" si="23">IF(AY5=0,"",IF(AY5="а",5,3))</f>
        <v>#REF!</v>
      </c>
      <c r="BA5" s="1" t="e">
        <f>#REF!</f>
        <v>#REF!</v>
      </c>
      <c r="BB5" s="1" t="e">
        <f t="shared" ref="BB5:BB34" si="24">IF(BA5=0,"",IF(BA5="а",5,6))</f>
        <v>#REF!</v>
      </c>
      <c r="BC5" s="1" t="e">
        <f>#REF!</f>
        <v>#REF!</v>
      </c>
      <c r="BD5" s="1" t="e">
        <f t="shared" ref="BD5:BD34" si="25">IF(BC5=0,"",IF(BC5="а",5,6))</f>
        <v>#REF!</v>
      </c>
      <c r="BE5" s="2" t="e">
        <f t="shared" ref="BE5:BE34" si="26">SUM(F5:BD5)</f>
        <v>#REF!</v>
      </c>
      <c r="BF5" s="3" t="e">
        <f t="shared" ref="BF5:BF34" si="27">IF(BE5=0,"",IF(BE5&gt;=98,"6 уровень",IF(AND(BE5&gt;=74,BE5&lt;98),"5 уровень",IF(AND(BE5&gt;=49,BE5&lt;74),"4 уровень",IF(AND(BE5&gt;=17,BE5&lt;49),"3 уровень",IF(AND(BE5&gt;=5,BE5&lt;17),"2 уровень","1 уровень"))))))</f>
        <v>#REF!</v>
      </c>
    </row>
    <row r="6" spans="1:105" x14ac:dyDescent="0.25">
      <c r="A6" s="1">
        <f>'[1]сырые баллы'!A6:A7</f>
        <v>3</v>
      </c>
      <c r="B6" s="1" t="str">
        <f>IF(список!B4="","",список!B4)</f>
        <v/>
      </c>
      <c r="C6" s="1">
        <f>IF(список!C4="","",список!C4)</f>
        <v>0</v>
      </c>
      <c r="D6" s="13" t="str">
        <f>IF(список!D4="","",список!D4)</f>
        <v>подготовительная группа</v>
      </c>
      <c r="E6" s="16"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#REF!</f>
        <v>#REF!</v>
      </c>
      <c r="AR6" s="1" t="e">
        <f t="shared" si="19"/>
        <v>#REF!</v>
      </c>
      <c r="AS6" s="1" t="e">
        <f>#REF!</f>
        <v>#REF!</v>
      </c>
      <c r="AT6" s="1" t="e">
        <f t="shared" si="20"/>
        <v>#REF!</v>
      </c>
      <c r="AU6" s="1" t="e">
        <f>#REF!</f>
        <v>#REF!</v>
      </c>
      <c r="AV6" s="1" t="e">
        <f t="shared" si="21"/>
        <v>#REF!</v>
      </c>
      <c r="AW6" s="1" t="e">
        <f>#REF!</f>
        <v>#REF!</v>
      </c>
      <c r="AX6" s="1" t="e">
        <f t="shared" si="22"/>
        <v>#REF!</v>
      </c>
      <c r="AY6" s="1" t="e">
        <f>#REF!</f>
        <v>#REF!</v>
      </c>
      <c r="AZ6" s="1" t="e">
        <f t="shared" si="23"/>
        <v>#REF!</v>
      </c>
      <c r="BA6" s="1" t="e">
        <f>#REF!</f>
        <v>#REF!</v>
      </c>
      <c r="BB6" s="1" t="e">
        <f t="shared" si="24"/>
        <v>#REF!</v>
      </c>
      <c r="BC6" s="1" t="e">
        <f>#REF!</f>
        <v>#REF!</v>
      </c>
      <c r="BD6" s="1" t="e">
        <f t="shared" si="25"/>
        <v>#REF!</v>
      </c>
      <c r="BE6" s="2" t="e">
        <f t="shared" si="26"/>
        <v>#REF!</v>
      </c>
      <c r="BF6" s="3" t="e">
        <f t="shared" si="27"/>
        <v>#REF!</v>
      </c>
    </row>
    <row r="7" spans="1:105" x14ac:dyDescent="0.25">
      <c r="A7" s="1">
        <f>'[1]сырые баллы'!A7:A8</f>
        <v>4</v>
      </c>
      <c r="B7" s="1" t="str">
        <f>IF(список!B5="","",список!B5)</f>
        <v/>
      </c>
      <c r="C7" s="1">
        <f>IF(список!C5="","",список!C5)</f>
        <v>0</v>
      </c>
      <c r="D7" s="13" t="str">
        <f>IF(список!D5="","",список!D5)</f>
        <v>подготовительная группа</v>
      </c>
      <c r="E7" s="16"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#REF!</f>
        <v>#REF!</v>
      </c>
      <c r="AR7" s="1" t="e">
        <f t="shared" si="19"/>
        <v>#REF!</v>
      </c>
      <c r="AS7" s="1" t="e">
        <f>#REF!</f>
        <v>#REF!</v>
      </c>
      <c r="AT7" s="1" t="e">
        <f t="shared" si="20"/>
        <v>#REF!</v>
      </c>
      <c r="AU7" s="1" t="e">
        <f>#REF!</f>
        <v>#REF!</v>
      </c>
      <c r="AV7" s="1" t="e">
        <f t="shared" si="21"/>
        <v>#REF!</v>
      </c>
      <c r="AW7" s="1" t="e">
        <f>#REF!</f>
        <v>#REF!</v>
      </c>
      <c r="AX7" s="1" t="e">
        <f t="shared" si="22"/>
        <v>#REF!</v>
      </c>
      <c r="AY7" s="1" t="e">
        <f>#REF!</f>
        <v>#REF!</v>
      </c>
      <c r="AZ7" s="1" t="e">
        <f t="shared" si="23"/>
        <v>#REF!</v>
      </c>
      <c r="BA7" s="1" t="e">
        <f>#REF!</f>
        <v>#REF!</v>
      </c>
      <c r="BB7" s="1" t="e">
        <f t="shared" si="24"/>
        <v>#REF!</v>
      </c>
      <c r="BC7" s="1" t="e">
        <f>#REF!</f>
        <v>#REF!</v>
      </c>
      <c r="BD7" s="1" t="e">
        <f t="shared" si="25"/>
        <v>#REF!</v>
      </c>
      <c r="BE7" s="2" t="e">
        <f t="shared" si="26"/>
        <v>#REF!</v>
      </c>
      <c r="BF7" s="3" t="e">
        <f t="shared" si="27"/>
        <v>#REF!</v>
      </c>
    </row>
    <row r="8" spans="1:105" x14ac:dyDescent="0.25">
      <c r="A8" s="1">
        <f>'[1]сырые баллы'!A8:A9</f>
        <v>5</v>
      </c>
      <c r="B8" s="1" t="str">
        <f>IF(список!B6="","",список!B6)</f>
        <v/>
      </c>
      <c r="C8" s="1">
        <f>IF(список!C6="","",список!C6)</f>
        <v>0</v>
      </c>
      <c r="D8" s="13" t="str">
        <f>IF(список!D6="","",список!D6)</f>
        <v>подготовительная группа</v>
      </c>
      <c r="E8" s="16"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#REF!</f>
        <v>#REF!</v>
      </c>
      <c r="AR8" s="1" t="e">
        <f t="shared" si="19"/>
        <v>#REF!</v>
      </c>
      <c r="AS8" s="1" t="e">
        <f>#REF!</f>
        <v>#REF!</v>
      </c>
      <c r="AT8" s="1" t="e">
        <f t="shared" si="20"/>
        <v>#REF!</v>
      </c>
      <c r="AU8" s="1" t="e">
        <f>#REF!</f>
        <v>#REF!</v>
      </c>
      <c r="AV8" s="1" t="e">
        <f t="shared" si="21"/>
        <v>#REF!</v>
      </c>
      <c r="AW8" s="1" t="e">
        <f>#REF!</f>
        <v>#REF!</v>
      </c>
      <c r="AX8" s="1" t="e">
        <f t="shared" si="22"/>
        <v>#REF!</v>
      </c>
      <c r="AY8" s="1" t="e">
        <f>#REF!</f>
        <v>#REF!</v>
      </c>
      <c r="AZ8" s="1" t="e">
        <f t="shared" si="23"/>
        <v>#REF!</v>
      </c>
      <c r="BA8" s="1" t="e">
        <f>#REF!</f>
        <v>#REF!</v>
      </c>
      <c r="BB8" s="1" t="e">
        <f t="shared" si="24"/>
        <v>#REF!</v>
      </c>
      <c r="BC8" s="1" t="e">
        <f>#REF!</f>
        <v>#REF!</v>
      </c>
      <c r="BD8" s="1" t="e">
        <f t="shared" si="25"/>
        <v>#REF!</v>
      </c>
      <c r="BE8" s="2" t="e">
        <f t="shared" si="26"/>
        <v>#REF!</v>
      </c>
      <c r="BF8" s="3" t="e">
        <f t="shared" si="27"/>
        <v>#REF!</v>
      </c>
    </row>
    <row r="9" spans="1:105" x14ac:dyDescent="0.25">
      <c r="A9" s="1">
        <f>'[1]сырые баллы'!A9:A10</f>
        <v>6</v>
      </c>
      <c r="B9" s="1" t="str">
        <f>IF(список!B7="","",список!B7)</f>
        <v/>
      </c>
      <c r="C9" s="1">
        <f>IF(список!C7="","",список!C7)</f>
        <v>0</v>
      </c>
      <c r="D9" s="13" t="str">
        <f>IF(список!D7="","",список!D7)</f>
        <v>подготовительная группа</v>
      </c>
      <c r="E9" s="16"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#REF!</f>
        <v>#REF!</v>
      </c>
      <c r="AR9" s="1" t="e">
        <f t="shared" si="19"/>
        <v>#REF!</v>
      </c>
      <c r="AS9" s="1" t="e">
        <f>#REF!</f>
        <v>#REF!</v>
      </c>
      <c r="AT9" s="1" t="e">
        <f t="shared" si="20"/>
        <v>#REF!</v>
      </c>
      <c r="AU9" s="1" t="e">
        <f>#REF!</f>
        <v>#REF!</v>
      </c>
      <c r="AV9" s="1" t="e">
        <f t="shared" si="21"/>
        <v>#REF!</v>
      </c>
      <c r="AW9" s="1" t="e">
        <f>#REF!</f>
        <v>#REF!</v>
      </c>
      <c r="AX9" s="1" t="e">
        <f t="shared" si="22"/>
        <v>#REF!</v>
      </c>
      <c r="AY9" s="1" t="e">
        <f>#REF!</f>
        <v>#REF!</v>
      </c>
      <c r="AZ9" s="1" t="e">
        <f t="shared" si="23"/>
        <v>#REF!</v>
      </c>
      <c r="BA9" s="1" t="e">
        <f>#REF!</f>
        <v>#REF!</v>
      </c>
      <c r="BB9" s="1" t="e">
        <f t="shared" si="24"/>
        <v>#REF!</v>
      </c>
      <c r="BC9" s="1" t="e">
        <f>#REF!</f>
        <v>#REF!</v>
      </c>
      <c r="BD9" s="1" t="e">
        <f t="shared" si="25"/>
        <v>#REF!</v>
      </c>
      <c r="BE9" s="2" t="e">
        <f t="shared" si="26"/>
        <v>#REF!</v>
      </c>
      <c r="BF9" s="3" t="e">
        <f t="shared" si="27"/>
        <v>#REF!</v>
      </c>
    </row>
    <row r="10" spans="1:105" x14ac:dyDescent="0.25">
      <c r="A10" s="1">
        <f>'[1]сырые баллы'!A10:A11</f>
        <v>7</v>
      </c>
      <c r="B10" s="1" t="str">
        <f>IF(список!B8="","",список!B8)</f>
        <v/>
      </c>
      <c r="C10" s="1" t="e">
        <f>IF(список!#REF!="","",список!#REF!)</f>
        <v>#REF!</v>
      </c>
      <c r="D10" s="13" t="str">
        <f>IF(список!D8="","",список!D8)</f>
        <v>подготовительная группа</v>
      </c>
      <c r="E10" s="16"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1" t="e">
        <f t="shared" si="18"/>
        <v>#REF!</v>
      </c>
      <c r="AQ10" s="1" t="e">
        <f>#REF!</f>
        <v>#REF!</v>
      </c>
      <c r="AR10" s="1" t="e">
        <f t="shared" si="19"/>
        <v>#REF!</v>
      </c>
      <c r="AS10" s="1" t="e">
        <f>#REF!</f>
        <v>#REF!</v>
      </c>
      <c r="AT10" s="1" t="e">
        <f t="shared" si="20"/>
        <v>#REF!</v>
      </c>
      <c r="AU10" s="1" t="e">
        <f>#REF!</f>
        <v>#REF!</v>
      </c>
      <c r="AV10" s="1" t="e">
        <f t="shared" si="21"/>
        <v>#REF!</v>
      </c>
      <c r="AW10" s="1" t="e">
        <f>#REF!</f>
        <v>#REF!</v>
      </c>
      <c r="AX10" s="1" t="e">
        <f t="shared" si="22"/>
        <v>#REF!</v>
      </c>
      <c r="AY10" s="1" t="e">
        <f>#REF!</f>
        <v>#REF!</v>
      </c>
      <c r="AZ10" s="1" t="e">
        <f t="shared" si="23"/>
        <v>#REF!</v>
      </c>
      <c r="BA10" s="1" t="e">
        <f>#REF!</f>
        <v>#REF!</v>
      </c>
      <c r="BB10" s="1" t="e">
        <f t="shared" si="24"/>
        <v>#REF!</v>
      </c>
      <c r="BC10" s="1" t="e">
        <f>#REF!</f>
        <v>#REF!</v>
      </c>
      <c r="BD10" s="1" t="e">
        <f t="shared" si="25"/>
        <v>#REF!</v>
      </c>
      <c r="BE10" s="2" t="e">
        <f t="shared" si="26"/>
        <v>#REF!</v>
      </c>
      <c r="BF10" s="3" t="e">
        <f t="shared" si="27"/>
        <v>#REF!</v>
      </c>
    </row>
    <row r="11" spans="1:105" x14ac:dyDescent="0.25">
      <c r="A11" s="1">
        <f>'[1]сырые баллы'!A11:A12</f>
        <v>8</v>
      </c>
      <c r="B11" s="1" t="str">
        <f>IF(список!B9="","",список!B9)</f>
        <v/>
      </c>
      <c r="C11" s="1">
        <f>IF(список!C9="","",список!C9)</f>
        <v>0</v>
      </c>
      <c r="D11" s="13" t="str">
        <f>IF(список!D9="","",список!D9)</f>
        <v>подготовительная группа</v>
      </c>
      <c r="E11" s="16"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#REF!</f>
        <v>#REF!</v>
      </c>
      <c r="AR11" s="1" t="e">
        <f t="shared" si="19"/>
        <v>#REF!</v>
      </c>
      <c r="AS11" s="1" t="e">
        <f>#REF!</f>
        <v>#REF!</v>
      </c>
      <c r="AT11" s="1" t="e">
        <f t="shared" si="20"/>
        <v>#REF!</v>
      </c>
      <c r="AU11" s="1" t="e">
        <f>#REF!</f>
        <v>#REF!</v>
      </c>
      <c r="AV11" s="1" t="e">
        <f t="shared" si="21"/>
        <v>#REF!</v>
      </c>
      <c r="AW11" s="1" t="e">
        <f>#REF!</f>
        <v>#REF!</v>
      </c>
      <c r="AX11" s="1" t="e">
        <f t="shared" si="22"/>
        <v>#REF!</v>
      </c>
      <c r="AY11" s="1" t="e">
        <f>#REF!</f>
        <v>#REF!</v>
      </c>
      <c r="AZ11" s="1" t="e">
        <f t="shared" si="23"/>
        <v>#REF!</v>
      </c>
      <c r="BA11" s="1" t="e">
        <f>#REF!</f>
        <v>#REF!</v>
      </c>
      <c r="BB11" s="1" t="e">
        <f t="shared" si="24"/>
        <v>#REF!</v>
      </c>
      <c r="BC11" s="1" t="e">
        <f>#REF!</f>
        <v>#REF!</v>
      </c>
      <c r="BD11" s="1" t="e">
        <f t="shared" si="25"/>
        <v>#REF!</v>
      </c>
      <c r="BE11" s="2" t="e">
        <f t="shared" si="26"/>
        <v>#REF!</v>
      </c>
      <c r="BF11" s="3" t="e">
        <f t="shared" si="27"/>
        <v>#REF!</v>
      </c>
    </row>
    <row r="12" spans="1:105" x14ac:dyDescent="0.25">
      <c r="A12" s="1">
        <f>'[1]сырые баллы'!A12:A13</f>
        <v>9</v>
      </c>
      <c r="B12" s="1" t="str">
        <f>IF(список!B10="","",список!B10)</f>
        <v/>
      </c>
      <c r="C12" s="1">
        <f>IF(список!C10="","",список!C10)</f>
        <v>0</v>
      </c>
      <c r="D12" s="13" t="str">
        <f>IF(список!D10="","",список!D10)</f>
        <v>подготовительная группа</v>
      </c>
      <c r="E12" s="16"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#REF!</f>
        <v>#REF!</v>
      </c>
      <c r="AR12" s="1" t="e">
        <f t="shared" si="19"/>
        <v>#REF!</v>
      </c>
      <c r="AS12" s="1" t="e">
        <f>#REF!</f>
        <v>#REF!</v>
      </c>
      <c r="AT12" s="1" t="e">
        <f t="shared" si="20"/>
        <v>#REF!</v>
      </c>
      <c r="AU12" s="1" t="e">
        <f>#REF!</f>
        <v>#REF!</v>
      </c>
      <c r="AV12" s="1" t="e">
        <f t="shared" si="21"/>
        <v>#REF!</v>
      </c>
      <c r="AW12" s="1" t="e">
        <f>#REF!</f>
        <v>#REF!</v>
      </c>
      <c r="AX12" s="1" t="e">
        <f t="shared" si="22"/>
        <v>#REF!</v>
      </c>
      <c r="AY12" s="1" t="e">
        <f>#REF!</f>
        <v>#REF!</v>
      </c>
      <c r="AZ12" s="1" t="e">
        <f t="shared" si="23"/>
        <v>#REF!</v>
      </c>
      <c r="BA12" s="1" t="e">
        <f>#REF!</f>
        <v>#REF!</v>
      </c>
      <c r="BB12" s="1" t="e">
        <f t="shared" si="24"/>
        <v>#REF!</v>
      </c>
      <c r="BC12" s="1" t="e">
        <f>#REF!</f>
        <v>#REF!</v>
      </c>
      <c r="BD12" s="1" t="e">
        <f t="shared" si="25"/>
        <v>#REF!</v>
      </c>
      <c r="BE12" s="2" t="e">
        <f t="shared" si="26"/>
        <v>#REF!</v>
      </c>
      <c r="BF12" s="3" t="e">
        <f t="shared" si="27"/>
        <v>#REF!</v>
      </c>
    </row>
    <row r="13" spans="1:105" x14ac:dyDescent="0.25">
      <c r="A13" s="1">
        <f>'[1]сырые баллы'!A13:A14</f>
        <v>10</v>
      </c>
      <c r="B13" s="1" t="str">
        <f>IF(список!B11="","",список!B11)</f>
        <v/>
      </c>
      <c r="C13" s="1">
        <f>IF(список!C11="","",список!C11)</f>
        <v>0</v>
      </c>
      <c r="D13" s="13" t="str">
        <f>IF(список!D11="","",список!D11)</f>
        <v>подготовительная группа</v>
      </c>
      <c r="E13" s="16"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#REF!</f>
        <v>#REF!</v>
      </c>
      <c r="AR13" s="1" t="e">
        <f t="shared" si="19"/>
        <v>#REF!</v>
      </c>
      <c r="AS13" s="1" t="e">
        <f>#REF!</f>
        <v>#REF!</v>
      </c>
      <c r="AT13" s="1" t="e">
        <f t="shared" si="20"/>
        <v>#REF!</v>
      </c>
      <c r="AU13" s="1" t="e">
        <f>#REF!</f>
        <v>#REF!</v>
      </c>
      <c r="AV13" s="1" t="e">
        <f t="shared" si="21"/>
        <v>#REF!</v>
      </c>
      <c r="AW13" s="1" t="e">
        <f>#REF!</f>
        <v>#REF!</v>
      </c>
      <c r="AX13" s="1" t="e">
        <f t="shared" si="22"/>
        <v>#REF!</v>
      </c>
      <c r="AY13" s="1" t="e">
        <f>#REF!</f>
        <v>#REF!</v>
      </c>
      <c r="AZ13" s="1" t="e">
        <f t="shared" si="23"/>
        <v>#REF!</v>
      </c>
      <c r="BA13" s="1" t="e">
        <f>#REF!</f>
        <v>#REF!</v>
      </c>
      <c r="BB13" s="1" t="e">
        <f t="shared" si="24"/>
        <v>#REF!</v>
      </c>
      <c r="BC13" s="1" t="e">
        <f>#REF!</f>
        <v>#REF!</v>
      </c>
      <c r="BD13" s="1" t="e">
        <f t="shared" si="25"/>
        <v>#REF!</v>
      </c>
      <c r="BE13" s="2" t="e">
        <f t="shared" si="26"/>
        <v>#REF!</v>
      </c>
      <c r="BF13" s="3" t="e">
        <f t="shared" si="27"/>
        <v>#REF!</v>
      </c>
    </row>
    <row r="14" spans="1:105" x14ac:dyDescent="0.25">
      <c r="A14" s="1">
        <f>'[1]сырые баллы'!A14:A15</f>
        <v>11</v>
      </c>
      <c r="B14" s="1" t="str">
        <f>IF(список!B12="","",список!B12)</f>
        <v/>
      </c>
      <c r="C14" s="1">
        <f>IF(список!C12="","",список!C12)</f>
        <v>0</v>
      </c>
      <c r="D14" s="13" t="str">
        <f>IF(список!D12="","",список!D12)</f>
        <v>подготовительная группа</v>
      </c>
      <c r="E14" s="16"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#REF!</f>
        <v>#REF!</v>
      </c>
      <c r="AR14" s="1" t="e">
        <f t="shared" si="19"/>
        <v>#REF!</v>
      </c>
      <c r="AS14" s="1" t="e">
        <f>#REF!</f>
        <v>#REF!</v>
      </c>
      <c r="AT14" s="1" t="e">
        <f t="shared" si="20"/>
        <v>#REF!</v>
      </c>
      <c r="AU14" s="1" t="e">
        <f>#REF!</f>
        <v>#REF!</v>
      </c>
      <c r="AV14" s="1" t="e">
        <f t="shared" si="21"/>
        <v>#REF!</v>
      </c>
      <c r="AW14" s="1" t="e">
        <f>#REF!</f>
        <v>#REF!</v>
      </c>
      <c r="AX14" s="1" t="e">
        <f t="shared" si="22"/>
        <v>#REF!</v>
      </c>
      <c r="AY14" s="1" t="e">
        <f>#REF!</f>
        <v>#REF!</v>
      </c>
      <c r="AZ14" s="1" t="e">
        <f t="shared" si="23"/>
        <v>#REF!</v>
      </c>
      <c r="BA14" s="1" t="e">
        <f>#REF!</f>
        <v>#REF!</v>
      </c>
      <c r="BB14" s="1" t="e">
        <f t="shared" si="24"/>
        <v>#REF!</v>
      </c>
      <c r="BC14" s="1" t="e">
        <f>#REF!</f>
        <v>#REF!</v>
      </c>
      <c r="BD14" s="1" t="e">
        <f t="shared" si="25"/>
        <v>#REF!</v>
      </c>
      <c r="BE14" s="2" t="e">
        <f t="shared" si="26"/>
        <v>#REF!</v>
      </c>
      <c r="BF14" s="3" t="e">
        <f t="shared" si="27"/>
        <v>#REF!</v>
      </c>
    </row>
    <row r="15" spans="1:105" x14ac:dyDescent="0.25">
      <c r="A15" s="1">
        <f>'[1]сырые баллы'!A15:A16</f>
        <v>12</v>
      </c>
      <c r="B15" s="1" t="str">
        <f>IF(список!B14="","",список!B14)</f>
        <v/>
      </c>
      <c r="C15" s="1">
        <f>IF(список!C14="","",список!C14)</f>
        <v>0</v>
      </c>
      <c r="D15" s="13" t="str">
        <f>IF(список!D14="","",список!D14)</f>
        <v>подготовительная группа</v>
      </c>
      <c r="E15" s="16"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#REF!</f>
        <v>#REF!</v>
      </c>
      <c r="AR15" s="1" t="e">
        <f t="shared" si="19"/>
        <v>#REF!</v>
      </c>
      <c r="AS15" s="1" t="e">
        <f>#REF!</f>
        <v>#REF!</v>
      </c>
      <c r="AT15" s="1" t="e">
        <f t="shared" si="20"/>
        <v>#REF!</v>
      </c>
      <c r="AU15" s="1" t="e">
        <f>#REF!</f>
        <v>#REF!</v>
      </c>
      <c r="AV15" s="1" t="e">
        <f t="shared" si="21"/>
        <v>#REF!</v>
      </c>
      <c r="AW15" s="1" t="e">
        <f>#REF!</f>
        <v>#REF!</v>
      </c>
      <c r="AX15" s="1" t="e">
        <f t="shared" si="22"/>
        <v>#REF!</v>
      </c>
      <c r="AY15" s="1" t="e">
        <f>#REF!</f>
        <v>#REF!</v>
      </c>
      <c r="AZ15" s="1" t="e">
        <f t="shared" si="23"/>
        <v>#REF!</v>
      </c>
      <c r="BA15" s="1" t="e">
        <f>#REF!</f>
        <v>#REF!</v>
      </c>
      <c r="BB15" s="1" t="e">
        <f t="shared" si="24"/>
        <v>#REF!</v>
      </c>
      <c r="BC15" s="1" t="e">
        <f>#REF!</f>
        <v>#REF!</v>
      </c>
      <c r="BD15" s="1" t="e">
        <f t="shared" si="25"/>
        <v>#REF!</v>
      </c>
      <c r="BE15" s="2" t="e">
        <f t="shared" si="26"/>
        <v>#REF!</v>
      </c>
      <c r="BF15" s="3" t="e">
        <f t="shared" si="27"/>
        <v>#REF!</v>
      </c>
    </row>
    <row r="16" spans="1:105" x14ac:dyDescent="0.25">
      <c r="A16" s="1">
        <f>'[1]сырые баллы'!A16:A17</f>
        <v>13</v>
      </c>
      <c r="B16" s="1" t="str">
        <f>IF(список!B15="","",список!B15)</f>
        <v/>
      </c>
      <c r="C16" s="1">
        <f>IF(список!C15="","",список!C15)</f>
        <v>0</v>
      </c>
      <c r="D16" s="13" t="str">
        <f>IF(список!D15="","",список!D15)</f>
        <v>подготовительная группа</v>
      </c>
      <c r="E16" s="16"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1" t="e">
        <f t="shared" si="18"/>
        <v>#REF!</v>
      </c>
      <c r="AQ16" s="1" t="e">
        <f>#REF!</f>
        <v>#REF!</v>
      </c>
      <c r="AR16" s="1" t="e">
        <f t="shared" si="19"/>
        <v>#REF!</v>
      </c>
      <c r="AS16" s="1" t="e">
        <f>#REF!</f>
        <v>#REF!</v>
      </c>
      <c r="AT16" s="1" t="e">
        <f t="shared" si="20"/>
        <v>#REF!</v>
      </c>
      <c r="AU16" s="1" t="e">
        <f>#REF!</f>
        <v>#REF!</v>
      </c>
      <c r="AV16" s="1" t="e">
        <f t="shared" si="21"/>
        <v>#REF!</v>
      </c>
      <c r="AW16" s="1" t="e">
        <f>#REF!</f>
        <v>#REF!</v>
      </c>
      <c r="AX16" s="1" t="e">
        <f t="shared" si="22"/>
        <v>#REF!</v>
      </c>
      <c r="AY16" s="1" t="e">
        <f>#REF!</f>
        <v>#REF!</v>
      </c>
      <c r="AZ16" s="1" t="e">
        <f t="shared" si="23"/>
        <v>#REF!</v>
      </c>
      <c r="BA16" s="1" t="e">
        <f>#REF!</f>
        <v>#REF!</v>
      </c>
      <c r="BB16" s="1" t="e">
        <f t="shared" si="24"/>
        <v>#REF!</v>
      </c>
      <c r="BC16" s="1" t="e">
        <f>#REF!</f>
        <v>#REF!</v>
      </c>
      <c r="BD16" s="1" t="e">
        <f t="shared" si="25"/>
        <v>#REF!</v>
      </c>
      <c r="BE16" s="2" t="e">
        <f t="shared" si="26"/>
        <v>#REF!</v>
      </c>
      <c r="BF16" s="3" t="e">
        <f t="shared" si="27"/>
        <v>#REF!</v>
      </c>
    </row>
    <row r="17" spans="1:58" x14ac:dyDescent="0.25">
      <c r="A17" s="1">
        <f>'[1]сырые баллы'!A17:A18</f>
        <v>14</v>
      </c>
      <c r="B17" s="1" t="str">
        <f>IF(список!B16="","",список!B16)</f>
        <v/>
      </c>
      <c r="C17" s="1">
        <f>IF(список!C16="","",список!C16)</f>
        <v>0</v>
      </c>
      <c r="D17" s="13" t="str">
        <f>IF(список!D16="","",список!D16)</f>
        <v>подготовительная группа</v>
      </c>
      <c r="E17" s="16"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#REF!</f>
        <v>#REF!</v>
      </c>
      <c r="AR17" s="1" t="e">
        <f t="shared" si="19"/>
        <v>#REF!</v>
      </c>
      <c r="AS17" s="1" t="e">
        <f>#REF!</f>
        <v>#REF!</v>
      </c>
      <c r="AT17" s="1" t="e">
        <f t="shared" si="20"/>
        <v>#REF!</v>
      </c>
      <c r="AU17" s="1" t="e">
        <f>#REF!</f>
        <v>#REF!</v>
      </c>
      <c r="AV17" s="1" t="e">
        <f t="shared" si="21"/>
        <v>#REF!</v>
      </c>
      <c r="AW17" s="1" t="e">
        <f>#REF!</f>
        <v>#REF!</v>
      </c>
      <c r="AX17" s="1" t="e">
        <f t="shared" si="22"/>
        <v>#REF!</v>
      </c>
      <c r="AY17" s="1" t="e">
        <f>#REF!</f>
        <v>#REF!</v>
      </c>
      <c r="AZ17" s="1" t="e">
        <f t="shared" si="23"/>
        <v>#REF!</v>
      </c>
      <c r="BA17" s="1" t="e">
        <f>#REF!</f>
        <v>#REF!</v>
      </c>
      <c r="BB17" s="1" t="e">
        <f t="shared" si="24"/>
        <v>#REF!</v>
      </c>
      <c r="BC17" s="1" t="e">
        <f>#REF!</f>
        <v>#REF!</v>
      </c>
      <c r="BD17" s="1" t="e">
        <f t="shared" si="25"/>
        <v>#REF!</v>
      </c>
      <c r="BE17" s="2" t="e">
        <f t="shared" si="26"/>
        <v>#REF!</v>
      </c>
      <c r="BF17" s="3" t="e">
        <f t="shared" si="27"/>
        <v>#REF!</v>
      </c>
    </row>
    <row r="18" spans="1:58" x14ac:dyDescent="0.25">
      <c r="A18" s="1">
        <f>'[1]сырые баллы'!A18:A19</f>
        <v>15</v>
      </c>
      <c r="B18" s="1" t="str">
        <f>IF(список!B17="","",список!B17)</f>
        <v/>
      </c>
      <c r="C18" s="1">
        <f>IF(список!C17="","",список!C17)</f>
        <v>0</v>
      </c>
      <c r="D18" s="13" t="str">
        <f>IF(список!D17="","",список!D17)</f>
        <v>подготовительная группа</v>
      </c>
      <c r="E18" s="16"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#REF!</f>
        <v>#REF!</v>
      </c>
      <c r="AR18" s="1" t="e">
        <f t="shared" si="19"/>
        <v>#REF!</v>
      </c>
      <c r="AS18" s="1" t="e">
        <f>#REF!</f>
        <v>#REF!</v>
      </c>
      <c r="AT18" s="1" t="e">
        <f t="shared" si="20"/>
        <v>#REF!</v>
      </c>
      <c r="AU18" s="1" t="e">
        <f>#REF!</f>
        <v>#REF!</v>
      </c>
      <c r="AV18" s="1" t="e">
        <f t="shared" si="21"/>
        <v>#REF!</v>
      </c>
      <c r="AW18" s="1" t="e">
        <f>#REF!</f>
        <v>#REF!</v>
      </c>
      <c r="AX18" s="1" t="e">
        <f t="shared" si="22"/>
        <v>#REF!</v>
      </c>
      <c r="AY18" s="1" t="e">
        <f>#REF!</f>
        <v>#REF!</v>
      </c>
      <c r="AZ18" s="1" t="e">
        <f t="shared" si="23"/>
        <v>#REF!</v>
      </c>
      <c r="BA18" s="1" t="e">
        <f>#REF!</f>
        <v>#REF!</v>
      </c>
      <c r="BB18" s="1" t="e">
        <f t="shared" si="24"/>
        <v>#REF!</v>
      </c>
      <c r="BC18" s="1" t="e">
        <f>#REF!</f>
        <v>#REF!</v>
      </c>
      <c r="BD18" s="1" t="e">
        <f t="shared" si="25"/>
        <v>#REF!</v>
      </c>
      <c r="BE18" s="2" t="e">
        <f t="shared" si="26"/>
        <v>#REF!</v>
      </c>
      <c r="BF18" s="3" t="e">
        <f t="shared" si="27"/>
        <v>#REF!</v>
      </c>
    </row>
    <row r="19" spans="1:58" x14ac:dyDescent="0.25">
      <c r="A19" s="1">
        <f>'[1]сырые баллы'!A19:A20</f>
        <v>16</v>
      </c>
      <c r="B19" s="1" t="str">
        <f>IF(список!B18="","",список!B18)</f>
        <v/>
      </c>
      <c r="C19" s="1">
        <f>IF(список!C18="","",список!C18)</f>
        <v>0</v>
      </c>
      <c r="D19" s="13" t="str">
        <f>IF(список!D18="","",список!D18)</f>
        <v>подготовительная группа</v>
      </c>
      <c r="E19" s="16"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#REF!</f>
        <v>#REF!</v>
      </c>
      <c r="AR19" s="1" t="e">
        <f t="shared" si="19"/>
        <v>#REF!</v>
      </c>
      <c r="AS19" s="1" t="e">
        <f>#REF!</f>
        <v>#REF!</v>
      </c>
      <c r="AT19" s="1" t="e">
        <f t="shared" si="20"/>
        <v>#REF!</v>
      </c>
      <c r="AU19" s="1" t="e">
        <f>#REF!</f>
        <v>#REF!</v>
      </c>
      <c r="AV19" s="1" t="e">
        <f t="shared" si="21"/>
        <v>#REF!</v>
      </c>
      <c r="AW19" s="1" t="e">
        <f>#REF!</f>
        <v>#REF!</v>
      </c>
      <c r="AX19" s="1" t="e">
        <f t="shared" si="22"/>
        <v>#REF!</v>
      </c>
      <c r="AY19" s="1" t="e">
        <f>#REF!</f>
        <v>#REF!</v>
      </c>
      <c r="AZ19" s="1" t="e">
        <f t="shared" si="23"/>
        <v>#REF!</v>
      </c>
      <c r="BA19" s="1" t="e">
        <f>#REF!</f>
        <v>#REF!</v>
      </c>
      <c r="BB19" s="1" t="e">
        <f t="shared" si="24"/>
        <v>#REF!</v>
      </c>
      <c r="BC19" s="1" t="e">
        <f>#REF!</f>
        <v>#REF!</v>
      </c>
      <c r="BD19" s="1" t="e">
        <f t="shared" si="25"/>
        <v>#REF!</v>
      </c>
      <c r="BE19" s="2" t="e">
        <f t="shared" si="26"/>
        <v>#REF!</v>
      </c>
      <c r="BF19" s="3" t="e">
        <f t="shared" si="27"/>
        <v>#REF!</v>
      </c>
    </row>
    <row r="20" spans="1:58" x14ac:dyDescent="0.25">
      <c r="A20" s="1">
        <f>'[1]сырые баллы'!A20:A21</f>
        <v>17</v>
      </c>
      <c r="B20" s="1" t="str">
        <f>IF(список!B19="","",список!B19)</f>
        <v/>
      </c>
      <c r="C20" s="1">
        <f>IF(список!C19="","",список!C19)</f>
        <v>0</v>
      </c>
      <c r="D20" s="13" t="str">
        <f>IF(список!D19="","",список!D19)</f>
        <v>подготовительная группа</v>
      </c>
      <c r="E20" s="16"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#REF!</f>
        <v>#REF!</v>
      </c>
      <c r="AR20" s="1" t="e">
        <f t="shared" si="19"/>
        <v>#REF!</v>
      </c>
      <c r="AS20" s="1" t="e">
        <f>#REF!</f>
        <v>#REF!</v>
      </c>
      <c r="AT20" s="1" t="e">
        <f t="shared" si="20"/>
        <v>#REF!</v>
      </c>
      <c r="AU20" s="1" t="e">
        <f>#REF!</f>
        <v>#REF!</v>
      </c>
      <c r="AV20" s="1" t="e">
        <f t="shared" si="21"/>
        <v>#REF!</v>
      </c>
      <c r="AW20" s="1" t="e">
        <f>#REF!</f>
        <v>#REF!</v>
      </c>
      <c r="AX20" s="1" t="e">
        <f t="shared" si="22"/>
        <v>#REF!</v>
      </c>
      <c r="AY20" s="1" t="e">
        <f>#REF!</f>
        <v>#REF!</v>
      </c>
      <c r="AZ20" s="1" t="e">
        <f t="shared" si="23"/>
        <v>#REF!</v>
      </c>
      <c r="BA20" s="1" t="e">
        <f>#REF!</f>
        <v>#REF!</v>
      </c>
      <c r="BB20" s="1" t="e">
        <f t="shared" si="24"/>
        <v>#REF!</v>
      </c>
      <c r="BC20" s="1" t="e">
        <f>#REF!</f>
        <v>#REF!</v>
      </c>
      <c r="BD20" s="1" t="e">
        <f t="shared" si="25"/>
        <v>#REF!</v>
      </c>
      <c r="BE20" s="2" t="e">
        <f t="shared" si="26"/>
        <v>#REF!</v>
      </c>
      <c r="BF20" s="3" t="e">
        <f t="shared" si="27"/>
        <v>#REF!</v>
      </c>
    </row>
    <row r="21" spans="1:58" x14ac:dyDescent="0.25">
      <c r="A21" s="1">
        <f>'[1]сырые баллы'!A21:A22</f>
        <v>18</v>
      </c>
      <c r="B21" s="1" t="str">
        <f>IF(список!B20="","",список!B20)</f>
        <v/>
      </c>
      <c r="C21" s="1">
        <f>IF(список!C20="","",список!C20)</f>
        <v>0</v>
      </c>
      <c r="D21" s="13" t="str">
        <f>IF(список!D20="","",список!D20)</f>
        <v>подготовительная группа</v>
      </c>
      <c r="E21" s="16"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#REF!</f>
        <v>#REF!</v>
      </c>
      <c r="AR21" s="1" t="e">
        <f t="shared" si="19"/>
        <v>#REF!</v>
      </c>
      <c r="AS21" s="1" t="e">
        <f>#REF!</f>
        <v>#REF!</v>
      </c>
      <c r="AT21" s="1" t="e">
        <f t="shared" si="20"/>
        <v>#REF!</v>
      </c>
      <c r="AU21" s="1" t="e">
        <f>#REF!</f>
        <v>#REF!</v>
      </c>
      <c r="AV21" s="1" t="e">
        <f t="shared" si="21"/>
        <v>#REF!</v>
      </c>
      <c r="AW21" s="1" t="e">
        <f>#REF!</f>
        <v>#REF!</v>
      </c>
      <c r="AX21" s="1" t="e">
        <f t="shared" si="22"/>
        <v>#REF!</v>
      </c>
      <c r="AY21" s="1" t="e">
        <f>#REF!</f>
        <v>#REF!</v>
      </c>
      <c r="AZ21" s="1" t="e">
        <f t="shared" si="23"/>
        <v>#REF!</v>
      </c>
      <c r="BA21" s="1" t="e">
        <f>#REF!</f>
        <v>#REF!</v>
      </c>
      <c r="BB21" s="1" t="e">
        <f t="shared" si="24"/>
        <v>#REF!</v>
      </c>
      <c r="BC21" s="1" t="e">
        <f>#REF!</f>
        <v>#REF!</v>
      </c>
      <c r="BD21" s="1" t="e">
        <f t="shared" si="25"/>
        <v>#REF!</v>
      </c>
      <c r="BE21" s="2" t="e">
        <f t="shared" si="26"/>
        <v>#REF!</v>
      </c>
      <c r="BF21" s="3" t="e">
        <f t="shared" si="27"/>
        <v>#REF!</v>
      </c>
    </row>
    <row r="22" spans="1:58" x14ac:dyDescent="0.25">
      <c r="A22" s="1">
        <f>'[1]сырые баллы'!A22:A23</f>
        <v>19</v>
      </c>
      <c r="B22" s="1" t="str">
        <f>IF(список!B21="","",список!B21)</f>
        <v/>
      </c>
      <c r="C22" s="1">
        <f>IF(список!C21="","",список!C21)</f>
        <v>0</v>
      </c>
      <c r="D22" s="13" t="str">
        <f>IF(список!D21="","",список!D21)</f>
        <v>подготовительная группа</v>
      </c>
      <c r="E22" s="16"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#REF!</f>
        <v>#REF!</v>
      </c>
      <c r="AR22" s="1" t="e">
        <f t="shared" si="19"/>
        <v>#REF!</v>
      </c>
      <c r="AS22" s="1" t="e">
        <f>#REF!</f>
        <v>#REF!</v>
      </c>
      <c r="AT22" s="1" t="e">
        <f t="shared" si="20"/>
        <v>#REF!</v>
      </c>
      <c r="AU22" s="1" t="e">
        <f>#REF!</f>
        <v>#REF!</v>
      </c>
      <c r="AV22" s="1" t="e">
        <f t="shared" si="21"/>
        <v>#REF!</v>
      </c>
      <c r="AW22" s="1" t="e">
        <f>#REF!</f>
        <v>#REF!</v>
      </c>
      <c r="AX22" s="1" t="e">
        <f t="shared" si="22"/>
        <v>#REF!</v>
      </c>
      <c r="AY22" s="1" t="e">
        <f>#REF!</f>
        <v>#REF!</v>
      </c>
      <c r="AZ22" s="1" t="e">
        <f t="shared" si="23"/>
        <v>#REF!</v>
      </c>
      <c r="BA22" s="1" t="e">
        <f>#REF!</f>
        <v>#REF!</v>
      </c>
      <c r="BB22" s="1" t="e">
        <f t="shared" si="24"/>
        <v>#REF!</v>
      </c>
      <c r="BC22" s="1" t="e">
        <f>#REF!</f>
        <v>#REF!</v>
      </c>
      <c r="BD22" s="1" t="e">
        <f t="shared" si="25"/>
        <v>#REF!</v>
      </c>
      <c r="BE22" s="2" t="e">
        <f t="shared" si="26"/>
        <v>#REF!</v>
      </c>
      <c r="BF22" s="3" t="e">
        <f t="shared" si="27"/>
        <v>#REF!</v>
      </c>
    </row>
    <row r="23" spans="1:58" x14ac:dyDescent="0.25">
      <c r="A23" s="1">
        <f>'[1]сырые баллы'!A23:A24</f>
        <v>20</v>
      </c>
      <c r="B23" s="1" t="str">
        <f>IF(список!B22="","",список!B22)</f>
        <v/>
      </c>
      <c r="C23" s="1">
        <f>IF(список!C22="","",список!C22)</f>
        <v>0</v>
      </c>
      <c r="D23" s="13" t="str">
        <f>IF(список!D22="","",список!D22)</f>
        <v>подготовительная группа</v>
      </c>
      <c r="E23" s="16"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#REF!</f>
        <v>#REF!</v>
      </c>
      <c r="AR23" s="1" t="e">
        <f t="shared" si="19"/>
        <v>#REF!</v>
      </c>
      <c r="AS23" s="1" t="e">
        <f>#REF!</f>
        <v>#REF!</v>
      </c>
      <c r="AT23" s="1" t="e">
        <f t="shared" si="20"/>
        <v>#REF!</v>
      </c>
      <c r="AU23" s="1" t="e">
        <f>#REF!</f>
        <v>#REF!</v>
      </c>
      <c r="AV23" s="1" t="e">
        <f t="shared" si="21"/>
        <v>#REF!</v>
      </c>
      <c r="AW23" s="1" t="e">
        <f>#REF!</f>
        <v>#REF!</v>
      </c>
      <c r="AX23" s="1" t="e">
        <f t="shared" si="22"/>
        <v>#REF!</v>
      </c>
      <c r="AY23" s="1" t="e">
        <f>#REF!</f>
        <v>#REF!</v>
      </c>
      <c r="AZ23" s="1" t="e">
        <f t="shared" si="23"/>
        <v>#REF!</v>
      </c>
      <c r="BA23" s="1" t="e">
        <f>#REF!</f>
        <v>#REF!</v>
      </c>
      <c r="BB23" s="1" t="e">
        <f t="shared" si="24"/>
        <v>#REF!</v>
      </c>
      <c r="BC23" s="1" t="e">
        <f>#REF!</f>
        <v>#REF!</v>
      </c>
      <c r="BD23" s="1" t="e">
        <f t="shared" si="25"/>
        <v>#REF!</v>
      </c>
      <c r="BE23" s="2" t="e">
        <f t="shared" si="26"/>
        <v>#REF!</v>
      </c>
      <c r="BF23" s="3" t="e">
        <f t="shared" si="27"/>
        <v>#REF!</v>
      </c>
    </row>
    <row r="24" spans="1:58" x14ac:dyDescent="0.25">
      <c r="A24" s="1">
        <f>'[1]сырые баллы'!A24:A25</f>
        <v>21</v>
      </c>
      <c r="B24" s="1" t="str">
        <f>IF(список!B23="","",список!B23)</f>
        <v/>
      </c>
      <c r="C24" s="1">
        <f>IF(список!C23="","",список!C23)</f>
        <v>0</v>
      </c>
      <c r="D24" s="13" t="str">
        <f>IF(список!D23="","",список!D23)</f>
        <v>подготовительная группа</v>
      </c>
      <c r="E24" s="16"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#REF!</f>
        <v>#REF!</v>
      </c>
      <c r="AR24" s="1" t="e">
        <f t="shared" si="19"/>
        <v>#REF!</v>
      </c>
      <c r="AS24" s="1" t="e">
        <f>#REF!</f>
        <v>#REF!</v>
      </c>
      <c r="AT24" s="1" t="e">
        <f t="shared" si="20"/>
        <v>#REF!</v>
      </c>
      <c r="AU24" s="1" t="e">
        <f>#REF!</f>
        <v>#REF!</v>
      </c>
      <c r="AV24" s="1" t="e">
        <f t="shared" si="21"/>
        <v>#REF!</v>
      </c>
      <c r="AW24" s="1" t="e">
        <f>#REF!</f>
        <v>#REF!</v>
      </c>
      <c r="AX24" s="1" t="e">
        <f t="shared" si="22"/>
        <v>#REF!</v>
      </c>
      <c r="AY24" s="1" t="e">
        <f>#REF!</f>
        <v>#REF!</v>
      </c>
      <c r="AZ24" s="1" t="e">
        <f t="shared" si="23"/>
        <v>#REF!</v>
      </c>
      <c r="BA24" s="1" t="e">
        <f>#REF!</f>
        <v>#REF!</v>
      </c>
      <c r="BB24" s="1" t="e">
        <f t="shared" si="24"/>
        <v>#REF!</v>
      </c>
      <c r="BC24" s="1" t="e">
        <f>#REF!</f>
        <v>#REF!</v>
      </c>
      <c r="BD24" s="1" t="e">
        <f t="shared" si="25"/>
        <v>#REF!</v>
      </c>
      <c r="BE24" s="2" t="e">
        <f t="shared" si="26"/>
        <v>#REF!</v>
      </c>
      <c r="BF24" s="3" t="e">
        <f t="shared" si="27"/>
        <v>#REF!</v>
      </c>
    </row>
    <row r="25" spans="1:58" x14ac:dyDescent="0.25">
      <c r="A25" s="1">
        <f>'[1]сырые баллы'!A25:A26</f>
        <v>22</v>
      </c>
      <c r="B25" s="1" t="str">
        <f>IF(список!B24="","",список!B24)</f>
        <v/>
      </c>
      <c r="C25" s="1">
        <f>IF(список!C24="","",список!C24)</f>
        <v>0</v>
      </c>
      <c r="D25" s="13" t="str">
        <f>IF(список!D24="","",список!D24)</f>
        <v>подготовительная группа</v>
      </c>
      <c r="E25" s="16"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#REF!</f>
        <v>#REF!</v>
      </c>
      <c r="AR25" s="1" t="e">
        <f t="shared" si="19"/>
        <v>#REF!</v>
      </c>
      <c r="AS25" s="1" t="e">
        <f>#REF!</f>
        <v>#REF!</v>
      </c>
      <c r="AT25" s="1" t="e">
        <f t="shared" si="20"/>
        <v>#REF!</v>
      </c>
      <c r="AU25" s="1" t="e">
        <f>#REF!</f>
        <v>#REF!</v>
      </c>
      <c r="AV25" s="1" t="e">
        <f t="shared" si="21"/>
        <v>#REF!</v>
      </c>
      <c r="AW25" s="1" t="e">
        <f>#REF!</f>
        <v>#REF!</v>
      </c>
      <c r="AX25" s="1" t="e">
        <f t="shared" si="22"/>
        <v>#REF!</v>
      </c>
      <c r="AY25" s="1" t="e">
        <f>#REF!</f>
        <v>#REF!</v>
      </c>
      <c r="AZ25" s="1" t="e">
        <f t="shared" si="23"/>
        <v>#REF!</v>
      </c>
      <c r="BA25" s="1" t="e">
        <f>#REF!</f>
        <v>#REF!</v>
      </c>
      <c r="BB25" s="1" t="e">
        <f t="shared" si="24"/>
        <v>#REF!</v>
      </c>
      <c r="BC25" s="1" t="e">
        <f>#REF!</f>
        <v>#REF!</v>
      </c>
      <c r="BD25" s="1" t="e">
        <f t="shared" si="25"/>
        <v>#REF!</v>
      </c>
      <c r="BE25" s="2" t="e">
        <f t="shared" si="26"/>
        <v>#REF!</v>
      </c>
      <c r="BF25" s="3" t="e">
        <f t="shared" si="27"/>
        <v>#REF!</v>
      </c>
    </row>
    <row r="26" spans="1:58" x14ac:dyDescent="0.25">
      <c r="A26" s="1">
        <f>'[1]сырые баллы'!A26:A27</f>
        <v>23</v>
      </c>
      <c r="B26" s="1" t="str">
        <f>IF(список!B25="","",список!B25)</f>
        <v/>
      </c>
      <c r="C26" s="1">
        <f>IF(список!C25="","",список!C25)</f>
        <v>0</v>
      </c>
      <c r="D26" s="13" t="str">
        <f>IF(список!D25="","",список!D25)</f>
        <v>подготовительная группа</v>
      </c>
      <c r="E26" s="16"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#REF!</f>
        <v>#REF!</v>
      </c>
      <c r="AR26" s="1" t="e">
        <f t="shared" si="19"/>
        <v>#REF!</v>
      </c>
      <c r="AS26" s="1" t="e">
        <f>#REF!</f>
        <v>#REF!</v>
      </c>
      <c r="AT26" s="1" t="e">
        <f t="shared" si="20"/>
        <v>#REF!</v>
      </c>
      <c r="AU26" s="1" t="e">
        <f>#REF!</f>
        <v>#REF!</v>
      </c>
      <c r="AV26" s="1" t="e">
        <f t="shared" si="21"/>
        <v>#REF!</v>
      </c>
      <c r="AW26" s="1" t="e">
        <f>#REF!</f>
        <v>#REF!</v>
      </c>
      <c r="AX26" s="1" t="e">
        <f t="shared" si="22"/>
        <v>#REF!</v>
      </c>
      <c r="AY26" s="1" t="e">
        <f>#REF!</f>
        <v>#REF!</v>
      </c>
      <c r="AZ26" s="1" t="e">
        <f t="shared" si="23"/>
        <v>#REF!</v>
      </c>
      <c r="BA26" s="1" t="e">
        <f>#REF!</f>
        <v>#REF!</v>
      </c>
      <c r="BB26" s="1" t="e">
        <f t="shared" si="24"/>
        <v>#REF!</v>
      </c>
      <c r="BC26" s="1" t="e">
        <f>#REF!</f>
        <v>#REF!</v>
      </c>
      <c r="BD26" s="1" t="e">
        <f t="shared" si="25"/>
        <v>#REF!</v>
      </c>
      <c r="BE26" s="2" t="e">
        <f t="shared" si="26"/>
        <v>#REF!</v>
      </c>
      <c r="BF26" s="3" t="e">
        <f t="shared" si="27"/>
        <v>#REF!</v>
      </c>
    </row>
    <row r="27" spans="1:58" x14ac:dyDescent="0.25">
      <c r="A27" s="1">
        <f>'[1]сырые баллы'!A27:A28</f>
        <v>24</v>
      </c>
      <c r="B27" s="1" t="str">
        <f>IF(список!B26="","",список!B26)</f>
        <v/>
      </c>
      <c r="C27" s="1">
        <f>IF(список!C26="","",список!C26)</f>
        <v>0</v>
      </c>
      <c r="D27" s="13" t="str">
        <f>IF(список!D26="","",список!D26)</f>
        <v>подготовительная группа</v>
      </c>
      <c r="E27" s="16"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#REF!</f>
        <v>#REF!</v>
      </c>
      <c r="AR27" s="1" t="e">
        <f t="shared" si="19"/>
        <v>#REF!</v>
      </c>
      <c r="AS27" s="1" t="e">
        <f>#REF!</f>
        <v>#REF!</v>
      </c>
      <c r="AT27" s="1" t="e">
        <f t="shared" si="20"/>
        <v>#REF!</v>
      </c>
      <c r="AU27" s="1" t="e">
        <f>#REF!</f>
        <v>#REF!</v>
      </c>
      <c r="AV27" s="1" t="e">
        <f t="shared" si="21"/>
        <v>#REF!</v>
      </c>
      <c r="AW27" s="1" t="e">
        <f>#REF!</f>
        <v>#REF!</v>
      </c>
      <c r="AX27" s="1" t="e">
        <f t="shared" si="22"/>
        <v>#REF!</v>
      </c>
      <c r="AY27" s="1" t="e">
        <f>#REF!</f>
        <v>#REF!</v>
      </c>
      <c r="AZ27" s="1" t="e">
        <f t="shared" si="23"/>
        <v>#REF!</v>
      </c>
      <c r="BA27" s="1" t="e">
        <f>#REF!</f>
        <v>#REF!</v>
      </c>
      <c r="BB27" s="1" t="e">
        <f t="shared" si="24"/>
        <v>#REF!</v>
      </c>
      <c r="BC27" s="1" t="e">
        <f>#REF!</f>
        <v>#REF!</v>
      </c>
      <c r="BD27" s="1" t="e">
        <f t="shared" si="25"/>
        <v>#REF!</v>
      </c>
      <c r="BE27" s="2" t="e">
        <f t="shared" si="26"/>
        <v>#REF!</v>
      </c>
      <c r="BF27" s="3" t="e">
        <f t="shared" si="27"/>
        <v>#REF!</v>
      </c>
    </row>
    <row r="28" spans="1:58" x14ac:dyDescent="0.25">
      <c r="A28" s="1">
        <f>'[1]сырые баллы'!A28:A29</f>
        <v>25</v>
      </c>
      <c r="B28" s="1" t="str">
        <f>IF(список!B27="","",список!B27)</f>
        <v/>
      </c>
      <c r="C28" s="1">
        <f>IF(список!C27="","",список!C27)</f>
        <v>0</v>
      </c>
      <c r="D28" s="13" t="str">
        <f>IF(список!D27="","",список!D27)</f>
        <v>подготовительная группа</v>
      </c>
      <c r="E28" s="16"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#REF!</f>
        <v>#REF!</v>
      </c>
      <c r="AR28" s="1" t="e">
        <f t="shared" si="19"/>
        <v>#REF!</v>
      </c>
      <c r="AS28" s="1" t="e">
        <f>#REF!</f>
        <v>#REF!</v>
      </c>
      <c r="AT28" s="1" t="e">
        <f t="shared" si="20"/>
        <v>#REF!</v>
      </c>
      <c r="AU28" s="1" t="e">
        <f>#REF!</f>
        <v>#REF!</v>
      </c>
      <c r="AV28" s="1" t="e">
        <f t="shared" si="21"/>
        <v>#REF!</v>
      </c>
      <c r="AW28" s="1" t="e">
        <f>#REF!</f>
        <v>#REF!</v>
      </c>
      <c r="AX28" s="1" t="e">
        <f t="shared" si="22"/>
        <v>#REF!</v>
      </c>
      <c r="AY28" s="1" t="e">
        <f>#REF!</f>
        <v>#REF!</v>
      </c>
      <c r="AZ28" s="1" t="e">
        <f t="shared" si="23"/>
        <v>#REF!</v>
      </c>
      <c r="BA28" s="1" t="e">
        <f>#REF!</f>
        <v>#REF!</v>
      </c>
      <c r="BB28" s="1" t="e">
        <f t="shared" si="24"/>
        <v>#REF!</v>
      </c>
      <c r="BC28" s="1" t="e">
        <f>#REF!</f>
        <v>#REF!</v>
      </c>
      <c r="BD28" s="1" t="e">
        <f t="shared" si="25"/>
        <v>#REF!</v>
      </c>
      <c r="BE28" s="2" t="e">
        <f t="shared" si="26"/>
        <v>#REF!</v>
      </c>
      <c r="BF28" s="3" t="e">
        <f t="shared" si="27"/>
        <v>#REF!</v>
      </c>
    </row>
    <row r="29" spans="1:58" x14ac:dyDescent="0.25">
      <c r="A29" s="1">
        <f>'[1]сырые баллы'!A29:A30</f>
        <v>26</v>
      </c>
      <c r="B29" s="1" t="str">
        <f>IF(список!B28="","",список!B28)</f>
        <v/>
      </c>
      <c r="C29" s="1">
        <f>IF(список!C28="","",список!C28)</f>
        <v>0</v>
      </c>
      <c r="D29" s="13" t="str">
        <f>IF(список!D28="","",список!D28)</f>
        <v>подготовительная группа</v>
      </c>
      <c r="E29" s="16"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#REF!</f>
        <v>#REF!</v>
      </c>
      <c r="AR29" s="1" t="e">
        <f t="shared" si="19"/>
        <v>#REF!</v>
      </c>
      <c r="AS29" s="1" t="e">
        <f>#REF!</f>
        <v>#REF!</v>
      </c>
      <c r="AT29" s="1" t="e">
        <f t="shared" si="20"/>
        <v>#REF!</v>
      </c>
      <c r="AU29" s="1" t="e">
        <f>#REF!</f>
        <v>#REF!</v>
      </c>
      <c r="AV29" s="1" t="e">
        <f t="shared" si="21"/>
        <v>#REF!</v>
      </c>
      <c r="AW29" s="1" t="e">
        <f>#REF!</f>
        <v>#REF!</v>
      </c>
      <c r="AX29" s="1" t="e">
        <f t="shared" si="22"/>
        <v>#REF!</v>
      </c>
      <c r="AY29" s="1" t="e">
        <f>#REF!</f>
        <v>#REF!</v>
      </c>
      <c r="AZ29" s="1" t="e">
        <f t="shared" si="23"/>
        <v>#REF!</v>
      </c>
      <c r="BA29" s="1" t="e">
        <f>#REF!</f>
        <v>#REF!</v>
      </c>
      <c r="BB29" s="1" t="e">
        <f t="shared" si="24"/>
        <v>#REF!</v>
      </c>
      <c r="BC29" s="1" t="e">
        <f>#REF!</f>
        <v>#REF!</v>
      </c>
      <c r="BD29" s="1" t="e">
        <f t="shared" si="25"/>
        <v>#REF!</v>
      </c>
      <c r="BE29" s="2" t="e">
        <f t="shared" si="26"/>
        <v>#REF!</v>
      </c>
      <c r="BF29" s="3" t="e">
        <f t="shared" si="27"/>
        <v>#REF!</v>
      </c>
    </row>
    <row r="30" spans="1:58" x14ac:dyDescent="0.25">
      <c r="A30" s="1">
        <f>'[1]сырые баллы'!A30:A31</f>
        <v>27</v>
      </c>
      <c r="B30" s="1" t="str">
        <f>IF(список!B29="","",список!B29)</f>
        <v/>
      </c>
      <c r="C30" s="1">
        <f>IF(список!C29="","",список!C29)</f>
        <v>0</v>
      </c>
      <c r="D30" s="13" t="str">
        <f>IF(список!D29="","",список!D29)</f>
        <v>подготовительная группа</v>
      </c>
      <c r="E30" s="16"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#REF!</f>
        <v>#REF!</v>
      </c>
      <c r="AR30" s="1" t="e">
        <f t="shared" si="19"/>
        <v>#REF!</v>
      </c>
      <c r="AS30" s="1" t="e">
        <f>#REF!</f>
        <v>#REF!</v>
      </c>
      <c r="AT30" s="1" t="e">
        <f t="shared" si="20"/>
        <v>#REF!</v>
      </c>
      <c r="AU30" s="1" t="e">
        <f>#REF!</f>
        <v>#REF!</v>
      </c>
      <c r="AV30" s="1" t="e">
        <f t="shared" si="21"/>
        <v>#REF!</v>
      </c>
      <c r="AW30" s="1" t="e">
        <f>#REF!</f>
        <v>#REF!</v>
      </c>
      <c r="AX30" s="1" t="e">
        <f t="shared" si="22"/>
        <v>#REF!</v>
      </c>
      <c r="AY30" s="1" t="e">
        <f>#REF!</f>
        <v>#REF!</v>
      </c>
      <c r="AZ30" s="1" t="e">
        <f t="shared" si="23"/>
        <v>#REF!</v>
      </c>
      <c r="BA30" s="1" t="e">
        <f>#REF!</f>
        <v>#REF!</v>
      </c>
      <c r="BB30" s="1" t="e">
        <f t="shared" si="24"/>
        <v>#REF!</v>
      </c>
      <c r="BC30" s="1" t="e">
        <f>#REF!</f>
        <v>#REF!</v>
      </c>
      <c r="BD30" s="1" t="e">
        <f t="shared" si="25"/>
        <v>#REF!</v>
      </c>
      <c r="BE30" s="2" t="e">
        <f t="shared" si="26"/>
        <v>#REF!</v>
      </c>
      <c r="BF30" s="3" t="e">
        <f t="shared" si="27"/>
        <v>#REF!</v>
      </c>
    </row>
    <row r="31" spans="1:58" x14ac:dyDescent="0.25">
      <c r="A31" s="1">
        <f>'[1]сырые баллы'!A31:A32</f>
        <v>28</v>
      </c>
      <c r="B31" s="1" t="str">
        <f>IF(список!B30="","",список!B30)</f>
        <v/>
      </c>
      <c r="C31" s="1">
        <f>IF(список!C30="","",список!C30)</f>
        <v>0</v>
      </c>
      <c r="D31" s="13" t="str">
        <f>IF(список!D30="","",список!D30)</f>
        <v>подготовительная группа</v>
      </c>
      <c r="E31" s="16"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#REF!</f>
        <v>#REF!</v>
      </c>
      <c r="AR31" s="1" t="e">
        <f t="shared" si="19"/>
        <v>#REF!</v>
      </c>
      <c r="AS31" s="1" t="e">
        <f>#REF!</f>
        <v>#REF!</v>
      </c>
      <c r="AT31" s="1" t="e">
        <f t="shared" si="20"/>
        <v>#REF!</v>
      </c>
      <c r="AU31" s="1" t="e">
        <f>#REF!</f>
        <v>#REF!</v>
      </c>
      <c r="AV31" s="1" t="e">
        <f t="shared" si="21"/>
        <v>#REF!</v>
      </c>
      <c r="AW31" s="1" t="e">
        <f>#REF!</f>
        <v>#REF!</v>
      </c>
      <c r="AX31" s="1" t="e">
        <f t="shared" si="22"/>
        <v>#REF!</v>
      </c>
      <c r="AY31" s="1" t="e">
        <f>#REF!</f>
        <v>#REF!</v>
      </c>
      <c r="AZ31" s="1" t="e">
        <f t="shared" si="23"/>
        <v>#REF!</v>
      </c>
      <c r="BA31" s="1" t="e">
        <f>#REF!</f>
        <v>#REF!</v>
      </c>
      <c r="BB31" s="1" t="e">
        <f t="shared" si="24"/>
        <v>#REF!</v>
      </c>
      <c r="BC31" s="1" t="e">
        <f>#REF!</f>
        <v>#REF!</v>
      </c>
      <c r="BD31" s="1" t="e">
        <f t="shared" si="25"/>
        <v>#REF!</v>
      </c>
      <c r="BE31" s="2" t="e">
        <f t="shared" si="26"/>
        <v>#REF!</v>
      </c>
      <c r="BF31" s="3" t="e">
        <f t="shared" si="27"/>
        <v>#REF!</v>
      </c>
    </row>
    <row r="32" spans="1:58" x14ac:dyDescent="0.25">
      <c r="A32" s="1">
        <f>'[1]сырые баллы'!A32:A33</f>
        <v>29</v>
      </c>
      <c r="B32" s="1">
        <f>IF(список!C8="","",список!C8)</f>
        <v>0</v>
      </c>
      <c r="C32" s="1">
        <f>IF(список!C31="","",список!C31)</f>
        <v>0</v>
      </c>
      <c r="D32" s="13" t="str">
        <f>IF(список!D31="","",список!D31)</f>
        <v>подготовительная группа</v>
      </c>
      <c r="E32" s="16"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#REF!</f>
        <v>#REF!</v>
      </c>
      <c r="AR32" s="1" t="e">
        <f t="shared" si="19"/>
        <v>#REF!</v>
      </c>
      <c r="AS32" s="1" t="e">
        <f>#REF!</f>
        <v>#REF!</v>
      </c>
      <c r="AT32" s="1" t="e">
        <f t="shared" si="20"/>
        <v>#REF!</v>
      </c>
      <c r="AU32" s="1" t="e">
        <f>#REF!</f>
        <v>#REF!</v>
      </c>
      <c r="AV32" s="1" t="e">
        <f t="shared" si="21"/>
        <v>#REF!</v>
      </c>
      <c r="AW32" s="1" t="e">
        <f>#REF!</f>
        <v>#REF!</v>
      </c>
      <c r="AX32" s="1" t="e">
        <f t="shared" si="22"/>
        <v>#REF!</v>
      </c>
      <c r="AY32" s="1" t="e">
        <f>#REF!</f>
        <v>#REF!</v>
      </c>
      <c r="AZ32" s="1" t="e">
        <f t="shared" si="23"/>
        <v>#REF!</v>
      </c>
      <c r="BA32" s="1" t="e">
        <f>#REF!</f>
        <v>#REF!</v>
      </c>
      <c r="BB32" s="1" t="e">
        <f t="shared" si="24"/>
        <v>#REF!</v>
      </c>
      <c r="BC32" s="1" t="e">
        <f>#REF!</f>
        <v>#REF!</v>
      </c>
      <c r="BD32" s="1" t="e">
        <f t="shared" si="25"/>
        <v>#REF!</v>
      </c>
      <c r="BE32" s="2" t="e">
        <f t="shared" si="26"/>
        <v>#REF!</v>
      </c>
      <c r="BF32" s="3" t="e">
        <f t="shared" si="27"/>
        <v>#REF!</v>
      </c>
    </row>
    <row r="33" spans="1:58" x14ac:dyDescent="0.25">
      <c r="A33" s="1">
        <f>'[1]сырые баллы'!A33:A34</f>
        <v>30</v>
      </c>
      <c r="B33" s="1" t="str">
        <f>IF(список!B32="","",список!B32)</f>
        <v/>
      </c>
      <c r="C33" s="1">
        <f>IF(список!C32="","",список!C32)</f>
        <v>0</v>
      </c>
      <c r="D33" s="13" t="str">
        <f>IF(список!D32="","",список!D32)</f>
        <v>подготовительная группа</v>
      </c>
      <c r="E33" s="16"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#REF!</f>
        <v>#REF!</v>
      </c>
      <c r="AR33" s="1" t="e">
        <f t="shared" si="19"/>
        <v>#REF!</v>
      </c>
      <c r="AS33" s="1" t="e">
        <f>#REF!</f>
        <v>#REF!</v>
      </c>
      <c r="AT33" s="1" t="e">
        <f t="shared" si="20"/>
        <v>#REF!</v>
      </c>
      <c r="AU33" s="1" t="e">
        <f>#REF!</f>
        <v>#REF!</v>
      </c>
      <c r="AV33" s="1" t="e">
        <f t="shared" si="21"/>
        <v>#REF!</v>
      </c>
      <c r="AW33" s="1" t="e">
        <f>#REF!</f>
        <v>#REF!</v>
      </c>
      <c r="AX33" s="1" t="e">
        <f t="shared" si="22"/>
        <v>#REF!</v>
      </c>
      <c r="AY33" s="1" t="e">
        <f>#REF!</f>
        <v>#REF!</v>
      </c>
      <c r="AZ33" s="1" t="e">
        <f t="shared" si="23"/>
        <v>#REF!</v>
      </c>
      <c r="BA33" s="1" t="e">
        <f>#REF!</f>
        <v>#REF!</v>
      </c>
      <c r="BB33" s="1" t="e">
        <f t="shared" si="24"/>
        <v>#REF!</v>
      </c>
      <c r="BC33" s="1" t="e">
        <f>#REF!</f>
        <v>#REF!</v>
      </c>
      <c r="BD33" s="1" t="e">
        <f t="shared" si="25"/>
        <v>#REF!</v>
      </c>
      <c r="BE33" s="2" t="e">
        <f t="shared" si="26"/>
        <v>#REF!</v>
      </c>
      <c r="BF33" s="3" t="e">
        <f t="shared" si="27"/>
        <v>#REF!</v>
      </c>
    </row>
    <row r="34" spans="1:58" x14ac:dyDescent="0.25">
      <c r="A34" s="1">
        <f>'[1]сырые баллы'!A34:A35</f>
        <v>31</v>
      </c>
      <c r="B34" s="1" t="str">
        <f>IF(список!B33="","",список!B33)</f>
        <v/>
      </c>
      <c r="C34" s="1">
        <f>IF(список!C33="","",список!C33)</f>
        <v>0</v>
      </c>
      <c r="D34" s="13" t="str">
        <f>IF(список!D33="","",список!D33)</f>
        <v>подготовительная группа</v>
      </c>
      <c r="E34" s="16" t="e">
        <f>#REF!</f>
        <v>#REF!</v>
      </c>
      <c r="F34" s="1" t="e">
        <f t="shared" si="0"/>
        <v>#REF!</v>
      </c>
      <c r="G34" s="1" t="e">
        <f>#REF!</f>
        <v>#REF!</v>
      </c>
      <c r="H34" s="1" t="e">
        <f t="shared" si="1"/>
        <v>#REF!</v>
      </c>
      <c r="I34" s="1" t="e">
        <f>#REF!</f>
        <v>#REF!</v>
      </c>
      <c r="J34" s="1"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#REF!</f>
        <v>#REF!</v>
      </c>
      <c r="AR34" s="1" t="e">
        <f t="shared" si="19"/>
        <v>#REF!</v>
      </c>
      <c r="AS34" s="1" t="e">
        <f>#REF!</f>
        <v>#REF!</v>
      </c>
      <c r="AT34" s="1" t="e">
        <f t="shared" si="20"/>
        <v>#REF!</v>
      </c>
      <c r="AU34" s="1" t="e">
        <f>#REF!</f>
        <v>#REF!</v>
      </c>
      <c r="AV34" s="1" t="e">
        <f t="shared" si="21"/>
        <v>#REF!</v>
      </c>
      <c r="AW34" s="1" t="e">
        <f>#REF!</f>
        <v>#REF!</v>
      </c>
      <c r="AX34" s="1" t="e">
        <f t="shared" si="22"/>
        <v>#REF!</v>
      </c>
      <c r="AY34" s="1" t="e">
        <f>#REF!</f>
        <v>#REF!</v>
      </c>
      <c r="AZ34" s="1" t="e">
        <f t="shared" si="23"/>
        <v>#REF!</v>
      </c>
      <c r="BA34" s="1" t="e">
        <f>#REF!</f>
        <v>#REF!</v>
      </c>
      <c r="BB34" s="1" t="e">
        <f t="shared" si="24"/>
        <v>#REF!</v>
      </c>
      <c r="BC34" s="1" t="e">
        <f>#REF!</f>
        <v>#REF!</v>
      </c>
      <c r="BD34" s="1" t="e">
        <f t="shared" si="25"/>
        <v>#REF!</v>
      </c>
      <c r="BE34" s="2" t="e">
        <f t="shared" si="26"/>
        <v>#REF!</v>
      </c>
      <c r="BF34" s="3" t="e">
        <f t="shared" si="27"/>
        <v>#REF!</v>
      </c>
    </row>
  </sheetData>
  <mergeCells count="34">
    <mergeCell ref="AS3:AT3"/>
    <mergeCell ref="AU3:AV3"/>
    <mergeCell ref="AW3:AX3"/>
    <mergeCell ref="AY3:AZ3"/>
    <mergeCell ref="BA3:BB3"/>
    <mergeCell ref="A1:X1"/>
    <mergeCell ref="Y1:AK1"/>
    <mergeCell ref="A2:A3"/>
    <mergeCell ref="B2:B3"/>
    <mergeCell ref="C2:C3"/>
    <mergeCell ref="D2:D3"/>
    <mergeCell ref="G3:H3"/>
    <mergeCell ref="U3:V3"/>
    <mergeCell ref="AA3:AB3"/>
    <mergeCell ref="AC3:AD3"/>
    <mergeCell ref="AE3:AF3"/>
    <mergeCell ref="AG3:AH3"/>
    <mergeCell ref="AI3:AJ3"/>
    <mergeCell ref="AQ3:AR3"/>
    <mergeCell ref="BC3:BD3"/>
    <mergeCell ref="E2:AD2"/>
    <mergeCell ref="I3:J3"/>
    <mergeCell ref="K3:L3"/>
    <mergeCell ref="M3:N3"/>
    <mergeCell ref="AE2:BD2"/>
    <mergeCell ref="E3:F3"/>
    <mergeCell ref="W3:X3"/>
    <mergeCell ref="Y3:Z3"/>
    <mergeCell ref="AK3:AL3"/>
    <mergeCell ref="AM3:AN3"/>
    <mergeCell ref="O3:P3"/>
    <mergeCell ref="Q3:R3"/>
    <mergeCell ref="S3:T3"/>
    <mergeCell ref="AO3:AP3"/>
  </mergeCells>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topLeftCell="F3" workbookViewId="0">
      <selection activeCell="E4" sqref="E4:AP34"/>
    </sheetView>
  </sheetViews>
  <sheetFormatPr defaultColWidth="9.140625" defaultRowHeight="15" x14ac:dyDescent="0.2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x14ac:dyDescent="0.25">
      <c r="A1" s="381" t="e">
        <f>#REF!</f>
        <v>#REF!</v>
      </c>
      <c r="B1" s="382"/>
      <c r="C1" s="382"/>
      <c r="D1" s="382"/>
      <c r="E1" s="382"/>
      <c r="F1" s="382"/>
      <c r="G1" s="382"/>
      <c r="H1" s="382"/>
      <c r="I1" s="382"/>
      <c r="J1" s="382"/>
      <c r="K1" s="382"/>
      <c r="L1" s="382"/>
      <c r="M1" s="382"/>
      <c r="N1" s="382"/>
      <c r="O1" s="382"/>
      <c r="P1" s="382"/>
      <c r="Q1" s="382"/>
      <c r="R1" s="382" t="s">
        <v>11</v>
      </c>
      <c r="S1" s="382"/>
      <c r="T1" s="382"/>
      <c r="U1" s="382"/>
      <c r="V1" s="382"/>
      <c r="W1" s="382"/>
      <c r="X1" s="382"/>
      <c r="Y1" s="382"/>
      <c r="Z1" s="382"/>
      <c r="AA1" s="382"/>
      <c r="AB1" s="382"/>
      <c r="AC1" s="382"/>
      <c r="AD1" s="382"/>
      <c r="AE1" s="382"/>
      <c r="AF1" s="382"/>
      <c r="AG1" s="382"/>
      <c r="AH1" s="382"/>
      <c r="AI1" s="382"/>
      <c r="AJ1" s="14"/>
      <c r="AK1" s="14"/>
      <c r="AL1" s="14"/>
      <c r="AM1" s="14"/>
      <c r="AN1" s="14"/>
      <c r="AO1" s="14"/>
      <c r="AP1" s="14"/>
      <c r="AQ1" s="14"/>
      <c r="AR1" s="15"/>
    </row>
    <row r="2" spans="1:44" ht="12.75" customHeight="1" x14ac:dyDescent="0.25">
      <c r="A2" s="378" t="str">
        <f>список!A1</f>
        <v>№</v>
      </c>
      <c r="B2" s="378" t="str">
        <f>список!B1</f>
        <v>Фамилия, имя воспитанника</v>
      </c>
      <c r="C2" s="378" t="str">
        <f>список!C1</f>
        <v xml:space="preserve">дата </v>
      </c>
      <c r="D2" s="378" t="str">
        <f>список!D1</f>
        <v>группа</v>
      </c>
      <c r="E2" s="379" t="s">
        <v>6</v>
      </c>
      <c r="F2" s="383"/>
      <c r="G2" s="383"/>
      <c r="H2" s="383"/>
      <c r="I2" s="383"/>
      <c r="J2" s="383"/>
      <c r="K2" s="383"/>
      <c r="L2" s="383"/>
      <c r="M2" s="383"/>
      <c r="N2" s="383"/>
      <c r="O2" s="383"/>
      <c r="P2" s="383"/>
      <c r="Q2" s="383"/>
      <c r="R2" s="383"/>
      <c r="S2" s="383"/>
      <c r="T2" s="383"/>
      <c r="U2" s="383"/>
      <c r="V2" s="383"/>
      <c r="W2" s="383"/>
      <c r="X2" s="384"/>
      <c r="Y2" s="379" t="s">
        <v>9</v>
      </c>
      <c r="Z2" s="383"/>
      <c r="AA2" s="383"/>
      <c r="AB2" s="383"/>
      <c r="AC2" s="383"/>
      <c r="AD2" s="383"/>
      <c r="AE2" s="383"/>
      <c r="AF2" s="383"/>
      <c r="AG2" s="383"/>
      <c r="AH2" s="383"/>
      <c r="AI2" s="383"/>
      <c r="AJ2" s="383"/>
      <c r="AK2" s="383"/>
      <c r="AL2" s="383"/>
      <c r="AM2" s="383"/>
      <c r="AN2" s="383"/>
      <c r="AO2" s="383"/>
      <c r="AP2" s="384"/>
    </row>
    <row r="3" spans="1:44" ht="23.25" customHeight="1" x14ac:dyDescent="0.25">
      <c r="A3" s="378"/>
      <c r="B3" s="378"/>
      <c r="C3" s="378"/>
      <c r="D3" s="378"/>
      <c r="E3" s="385">
        <v>2</v>
      </c>
      <c r="F3" s="386"/>
      <c r="G3" s="385">
        <v>3</v>
      </c>
      <c r="H3" s="386"/>
      <c r="I3" s="385">
        <v>6</v>
      </c>
      <c r="J3" s="386"/>
      <c r="K3" s="387">
        <v>14</v>
      </c>
      <c r="L3" s="387"/>
      <c r="M3" s="387">
        <v>15</v>
      </c>
      <c r="N3" s="387"/>
      <c r="O3" s="387">
        <v>16</v>
      </c>
      <c r="P3" s="387"/>
      <c r="Q3" s="387">
        <v>17</v>
      </c>
      <c r="R3" s="387"/>
      <c r="S3" s="387">
        <v>18</v>
      </c>
      <c r="T3" s="387"/>
      <c r="U3" s="387">
        <v>19</v>
      </c>
      <c r="V3" s="387"/>
      <c r="W3" s="387">
        <v>20</v>
      </c>
      <c r="X3" s="387"/>
      <c r="Y3" s="389">
        <v>2</v>
      </c>
      <c r="Z3" s="390"/>
      <c r="AA3" s="389">
        <v>3</v>
      </c>
      <c r="AB3" s="390"/>
      <c r="AC3" s="388">
        <v>14</v>
      </c>
      <c r="AD3" s="388"/>
      <c r="AE3" s="388">
        <v>15</v>
      </c>
      <c r="AF3" s="388"/>
      <c r="AG3" s="388">
        <v>16</v>
      </c>
      <c r="AH3" s="388"/>
      <c r="AI3" s="388">
        <v>17</v>
      </c>
      <c r="AJ3" s="388"/>
      <c r="AK3" s="388">
        <v>18</v>
      </c>
      <c r="AL3" s="388"/>
      <c r="AM3" s="388">
        <v>19</v>
      </c>
      <c r="AN3" s="388"/>
      <c r="AO3" s="388">
        <v>20</v>
      </c>
      <c r="AP3" s="388"/>
    </row>
    <row r="4" spans="1:44" x14ac:dyDescent="0.25">
      <c r="A4" s="1">
        <f>список!A2</f>
        <v>1</v>
      </c>
      <c r="B4" s="66"/>
      <c r="C4" s="66"/>
      <c r="D4" s="67"/>
      <c r="E4" s="68" t="e">
        <f>#REF!</f>
        <v>#REF!</v>
      </c>
      <c r="F4" s="68" t="e">
        <f>IF(E4=0,"",IF(E4="а",1,2))</f>
        <v>#REF!</v>
      </c>
      <c r="G4" s="68" t="e">
        <f>#REF!</f>
        <v>#REF!</v>
      </c>
      <c r="H4" s="68" t="e">
        <f>IF(G4=0,"",IF(G4="а",1,2))</f>
        <v>#REF!</v>
      </c>
      <c r="I4" s="68" t="e">
        <f>#REF!</f>
        <v>#REF!</v>
      </c>
      <c r="J4" s="68" t="e">
        <f>IF(I4=0,"",IF(I4="а",1,3))</f>
        <v>#REF!</v>
      </c>
      <c r="K4" s="66" t="e">
        <f>#REF!</f>
        <v>#REF!</v>
      </c>
      <c r="L4" s="66" t="e">
        <f>IF(K4=0,"",IF(K4="б",3,2))</f>
        <v>#REF!</v>
      </c>
      <c r="M4" s="66" t="e">
        <f>#REF!</f>
        <v>#REF!</v>
      </c>
      <c r="N4" s="66" t="e">
        <f>IF(M4=0,"",IF(M4="б",4,3))</f>
        <v>#REF!</v>
      </c>
      <c r="O4" s="66" t="e">
        <f>#REF!</f>
        <v>#REF!</v>
      </c>
      <c r="P4" s="66" t="e">
        <f>IF(O4=0,"",IF(O4="а",1,2))</f>
        <v>#REF!</v>
      </c>
      <c r="Q4" s="66" t="e">
        <f>#REF!</f>
        <v>#REF!</v>
      </c>
      <c r="R4" s="66" t="e">
        <f>IF(Q4=0,"",IF(Q4="а",1,IF(Q4="б",2,4)))</f>
        <v>#REF!</v>
      </c>
      <c r="S4" s="66" t="e">
        <f>#REF!</f>
        <v>#REF!</v>
      </c>
      <c r="T4" s="66" t="e">
        <f>IF(S4=0,"",IF(S4="а",3,4))</f>
        <v>#REF!</v>
      </c>
      <c r="U4" s="66" t="e">
        <f>#REF!</f>
        <v>#REF!</v>
      </c>
      <c r="V4" s="66" t="e">
        <f>IF(U4=0,"",IF(U4="а",4,5))</f>
        <v>#REF!</v>
      </c>
      <c r="W4" s="66" t="e">
        <f>#REF!</f>
        <v>#REF!</v>
      </c>
      <c r="X4" s="66" t="e">
        <f>IF(W4=0,"",IF(W4="а",5,6))</f>
        <v>#REF!</v>
      </c>
      <c r="Y4" s="66" t="e">
        <f>#REF!</f>
        <v>#REF!</v>
      </c>
      <c r="Z4" s="66" t="e">
        <f>IF(Y4=0,"",IF(Y4="а",1,2))</f>
        <v>#REF!</v>
      </c>
      <c r="AA4" s="66" t="e">
        <f>#REF!</f>
        <v>#REF!</v>
      </c>
      <c r="AB4" s="66" t="e">
        <f>IF(AA4=0,"",IF(AA4="а",1,4))</f>
        <v>#REF!</v>
      </c>
      <c r="AC4" s="66" t="e">
        <f>#REF!</f>
        <v>#REF!</v>
      </c>
      <c r="AD4" s="66" t="e">
        <f>IF(AC4=0,"",IF(AC4="б",3,1))</f>
        <v>#REF!</v>
      </c>
      <c r="AE4" s="66" t="e">
        <f>#REF!</f>
        <v>#REF!</v>
      </c>
      <c r="AF4" s="66" t="e">
        <f>IF(AE4=0,"",IF(AE4="б",4,3))</f>
        <v>#REF!</v>
      </c>
      <c r="AG4" s="66" t="e">
        <f>#REF!</f>
        <v>#REF!</v>
      </c>
      <c r="AH4" s="66" t="e">
        <f>IF(AG4=0,"",IF(AG4="а",1,2))</f>
        <v>#REF!</v>
      </c>
      <c r="AI4" s="66" t="e">
        <f>#REF!</f>
        <v>#REF!</v>
      </c>
      <c r="AJ4" s="66" t="e">
        <f>IF(AI4=0,"",IF(AI4="б",4,2))</f>
        <v>#REF!</v>
      </c>
      <c r="AK4" s="66" t="e">
        <f>#REF!</f>
        <v>#REF!</v>
      </c>
      <c r="AL4" s="66" t="e">
        <f>IF(AK4=0,"",IF(AK4="а",4,6))</f>
        <v>#REF!</v>
      </c>
      <c r="AM4" s="66" t="e">
        <f>#REF!</f>
        <v>#REF!</v>
      </c>
      <c r="AN4" s="66" t="e">
        <f>IF(AM4=0,"",IF(AM4="а",3,4))</f>
        <v>#REF!</v>
      </c>
      <c r="AO4" s="66" t="e">
        <f>#REF!</f>
        <v>#REF!</v>
      </c>
      <c r="AP4" s="66"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x14ac:dyDescent="0.25">
      <c r="A5" s="1">
        <f>список!A3</f>
        <v>2</v>
      </c>
      <c r="B5" s="66"/>
      <c r="C5" s="66"/>
      <c r="D5" s="67"/>
      <c r="E5" s="68" t="e">
        <f>#REF!</f>
        <v>#REF!</v>
      </c>
      <c r="F5" s="68" t="e">
        <f t="shared" ref="F5:F34" si="0">IF(E5=0,"",IF(E5="а",1,2))</f>
        <v>#REF!</v>
      </c>
      <c r="G5" s="68" t="e">
        <f>#REF!</f>
        <v>#REF!</v>
      </c>
      <c r="H5" s="68" t="e">
        <f t="shared" ref="H5:H34" si="1">IF(G5=0,"",IF(G5="а",1,2))</f>
        <v>#REF!</v>
      </c>
      <c r="I5" s="68" t="e">
        <f>#REF!</f>
        <v>#REF!</v>
      </c>
      <c r="J5" s="68" t="e">
        <f t="shared" ref="J5:J34" si="2">IF(I5=0,"",IF(I5="а",1,3))</f>
        <v>#REF!</v>
      </c>
      <c r="K5" s="66" t="e">
        <f>#REF!</f>
        <v>#REF!</v>
      </c>
      <c r="L5" s="66" t="e">
        <f t="shared" ref="L5:L34" si="3">IF(K5=0,"",IF(K5="б",3,2))</f>
        <v>#REF!</v>
      </c>
      <c r="M5" s="66" t="e">
        <f>#REF!</f>
        <v>#REF!</v>
      </c>
      <c r="N5" s="66" t="e">
        <f t="shared" ref="N5:N34" si="4">IF(M5=0,"",IF(M5="б",4,3))</f>
        <v>#REF!</v>
      </c>
      <c r="O5" s="66" t="e">
        <f>#REF!</f>
        <v>#REF!</v>
      </c>
      <c r="P5" s="66" t="e">
        <f t="shared" ref="P5:P34" si="5">IF(O5=0,"",IF(O5="а",1,2))</f>
        <v>#REF!</v>
      </c>
      <c r="Q5" s="66" t="e">
        <f>#REF!</f>
        <v>#REF!</v>
      </c>
      <c r="R5" s="66" t="e">
        <f t="shared" ref="R5:R34" si="6">IF(Q5=0,"",IF(Q5="а",1,IF(Q5="б",2,4)))</f>
        <v>#REF!</v>
      </c>
      <c r="S5" s="66" t="e">
        <f>#REF!</f>
        <v>#REF!</v>
      </c>
      <c r="T5" s="66" t="e">
        <f t="shared" ref="T5:T34" si="7">IF(S5=0,"",IF(S5="а",3,4))</f>
        <v>#REF!</v>
      </c>
      <c r="U5" s="66" t="e">
        <f>#REF!</f>
        <v>#REF!</v>
      </c>
      <c r="V5" s="66" t="e">
        <f t="shared" ref="V5:V34" si="8">IF(U5=0,"",IF(U5="а",4,5))</f>
        <v>#REF!</v>
      </c>
      <c r="W5" s="66" t="e">
        <f>#REF!</f>
        <v>#REF!</v>
      </c>
      <c r="X5" s="66" t="e">
        <f t="shared" ref="X5:X34" si="9">IF(W5=0,"",IF(W5="а",5,6))</f>
        <v>#REF!</v>
      </c>
      <c r="Y5" s="66" t="e">
        <f>#REF!</f>
        <v>#REF!</v>
      </c>
      <c r="Z5" s="66" t="e">
        <f t="shared" ref="Z5:Z34" si="10">IF(Y5=0,"",IF(Y5="а",1,2))</f>
        <v>#REF!</v>
      </c>
      <c r="AA5" s="66" t="e">
        <f>#REF!</f>
        <v>#REF!</v>
      </c>
      <c r="AB5" s="66" t="e">
        <f t="shared" ref="AB5:AB34" si="11">IF(AA5=0,"",IF(AA5="а",1,4))</f>
        <v>#REF!</v>
      </c>
      <c r="AC5" s="66" t="e">
        <f>#REF!</f>
        <v>#REF!</v>
      </c>
      <c r="AD5" s="66" t="e">
        <f t="shared" ref="AD5:AD34" si="12">IF(AC5=0,"",IF(AC5="б",3,1))</f>
        <v>#REF!</v>
      </c>
      <c r="AE5" s="66" t="e">
        <f>#REF!</f>
        <v>#REF!</v>
      </c>
      <c r="AF5" s="66" t="e">
        <f t="shared" ref="AF5:AF34" si="13">IF(AE5=0,"",IF(AE5="б",4,3))</f>
        <v>#REF!</v>
      </c>
      <c r="AG5" s="66" t="e">
        <f>#REF!</f>
        <v>#REF!</v>
      </c>
      <c r="AH5" s="66" t="e">
        <f t="shared" ref="AH5:AH34" si="14">IF(AG5=0,"",IF(AG5="а",1,2))</f>
        <v>#REF!</v>
      </c>
      <c r="AI5" s="66" t="e">
        <f>#REF!</f>
        <v>#REF!</v>
      </c>
      <c r="AJ5" s="66" t="e">
        <f t="shared" ref="AJ5:AJ34" si="15">IF(AI5=0,"",IF(AI5="б",4,2))</f>
        <v>#REF!</v>
      </c>
      <c r="AK5" s="66" t="e">
        <f>#REF!</f>
        <v>#REF!</v>
      </c>
      <c r="AL5" s="66" t="e">
        <f t="shared" ref="AL5:AL34" si="16">IF(AK5=0,"",IF(AK5="а",4,6))</f>
        <v>#REF!</v>
      </c>
      <c r="AM5" s="66" t="e">
        <f>#REF!</f>
        <v>#REF!</v>
      </c>
      <c r="AN5" s="66" t="e">
        <f t="shared" ref="AN5:AN34" si="17">IF(AM5=0,"",IF(AM5="а",3,4))</f>
        <v>#REF!</v>
      </c>
      <c r="AO5" s="66" t="e">
        <f>#REF!</f>
        <v>#REF!</v>
      </c>
      <c r="AP5" s="66" t="e">
        <f t="shared" ref="AP5:AP34" si="18">IF(AO5=0,"",IF(AO5="а",5,6))</f>
        <v>#REF!</v>
      </c>
      <c r="AQ5" s="1" t="e">
        <f t="shared" ref="AQ5:AQ34" si="19">SUM(L5:AP5)</f>
        <v>#REF!</v>
      </c>
      <c r="AR5" s="3" t="e">
        <f>IF(AQ5=0,"",IF(AQ5&gt;=70,"6 уровень",IF(AND(AQ5&gt;=58,BE5&lt;70),"5 уровень",IF(AND(AQ5&gt;=48,BE5&lt;58),"4 уровень",IF(AND(AQ5&gt;=24,AQ5&lt;48),"3 уровень",IF(AND(AQ5&gt;=12,AQ5&lt;24),"2 уровень","1 уровень"))))))</f>
        <v>#REF!</v>
      </c>
    </row>
    <row r="6" spans="1:44" x14ac:dyDescent="0.25">
      <c r="A6" s="1">
        <f>список!A4</f>
        <v>3</v>
      </c>
      <c r="B6" s="66"/>
      <c r="C6" s="66"/>
      <c r="D6" s="67"/>
      <c r="E6" s="68" t="e">
        <f>#REF!</f>
        <v>#REF!</v>
      </c>
      <c r="F6" s="68" t="e">
        <f t="shared" si="0"/>
        <v>#REF!</v>
      </c>
      <c r="G6" s="68" t="e">
        <f>#REF!</f>
        <v>#REF!</v>
      </c>
      <c r="H6" s="68" t="e">
        <f t="shared" si="1"/>
        <v>#REF!</v>
      </c>
      <c r="I6" s="68" t="e">
        <f>#REF!</f>
        <v>#REF!</v>
      </c>
      <c r="J6" s="68" t="e">
        <f t="shared" si="2"/>
        <v>#REF!</v>
      </c>
      <c r="K6" s="66" t="e">
        <f>#REF!</f>
        <v>#REF!</v>
      </c>
      <c r="L6" s="66" t="e">
        <f t="shared" si="3"/>
        <v>#REF!</v>
      </c>
      <c r="M6" s="66" t="e">
        <f>#REF!</f>
        <v>#REF!</v>
      </c>
      <c r="N6" s="66" t="e">
        <f t="shared" si="4"/>
        <v>#REF!</v>
      </c>
      <c r="O6" s="66" t="e">
        <f>#REF!</f>
        <v>#REF!</v>
      </c>
      <c r="P6" s="66" t="e">
        <f t="shared" si="5"/>
        <v>#REF!</v>
      </c>
      <c r="Q6" s="66" t="e">
        <f>#REF!</f>
        <v>#REF!</v>
      </c>
      <c r="R6" s="66" t="e">
        <f t="shared" si="6"/>
        <v>#REF!</v>
      </c>
      <c r="S6" s="66" t="e">
        <f>#REF!</f>
        <v>#REF!</v>
      </c>
      <c r="T6" s="66" t="e">
        <f t="shared" si="7"/>
        <v>#REF!</v>
      </c>
      <c r="U6" s="66" t="e">
        <f>#REF!</f>
        <v>#REF!</v>
      </c>
      <c r="V6" s="66" t="e">
        <f t="shared" si="8"/>
        <v>#REF!</v>
      </c>
      <c r="W6" s="66" t="e">
        <f>#REF!</f>
        <v>#REF!</v>
      </c>
      <c r="X6" s="66" t="e">
        <f t="shared" si="9"/>
        <v>#REF!</v>
      </c>
      <c r="Y6" s="66" t="e">
        <f>#REF!</f>
        <v>#REF!</v>
      </c>
      <c r="Z6" s="66" t="e">
        <f t="shared" si="10"/>
        <v>#REF!</v>
      </c>
      <c r="AA6" s="66" t="e">
        <f>#REF!</f>
        <v>#REF!</v>
      </c>
      <c r="AB6" s="66" t="e">
        <f t="shared" si="11"/>
        <v>#REF!</v>
      </c>
      <c r="AC6" s="66" t="e">
        <f>#REF!</f>
        <v>#REF!</v>
      </c>
      <c r="AD6" s="66" t="e">
        <f t="shared" si="12"/>
        <v>#REF!</v>
      </c>
      <c r="AE6" s="66" t="e">
        <f>#REF!</f>
        <v>#REF!</v>
      </c>
      <c r="AF6" s="66" t="e">
        <f t="shared" si="13"/>
        <v>#REF!</v>
      </c>
      <c r="AG6" s="66" t="e">
        <f>#REF!</f>
        <v>#REF!</v>
      </c>
      <c r="AH6" s="66" t="e">
        <f t="shared" si="14"/>
        <v>#REF!</v>
      </c>
      <c r="AI6" s="66" t="e">
        <f>#REF!</f>
        <v>#REF!</v>
      </c>
      <c r="AJ6" s="66" t="e">
        <f t="shared" si="15"/>
        <v>#REF!</v>
      </c>
      <c r="AK6" s="66" t="e">
        <f>#REF!</f>
        <v>#REF!</v>
      </c>
      <c r="AL6" s="66" t="e">
        <f t="shared" si="16"/>
        <v>#REF!</v>
      </c>
      <c r="AM6" s="66" t="e">
        <f>#REF!</f>
        <v>#REF!</v>
      </c>
      <c r="AN6" s="66" t="e">
        <f t="shared" si="17"/>
        <v>#REF!</v>
      </c>
      <c r="AO6" s="66" t="e">
        <f>#REF!</f>
        <v>#REF!</v>
      </c>
      <c r="AP6" s="66" t="e">
        <f t="shared" si="18"/>
        <v>#REF!</v>
      </c>
      <c r="AQ6" s="1" t="e">
        <f t="shared" si="19"/>
        <v>#REF!</v>
      </c>
      <c r="AR6" s="3" t="e">
        <f t="shared" ref="AR6:AR34" si="20">IF(AQ6=0,"",IF(AQ6&gt;=70,"6 уровень",IF(AND(AQ6&gt;=58,BE6&lt;70),"5 уровень",IF(AND(AQ6&gt;=48,BE6&lt;58),"4 уровень",IF(AND(AQ6&gt;=24,AQ6&lt;48),"3 уровень",IF(AND(AQ6&gt;=12,AQ6&lt;24),"2 уровень","1 уровень"))))))</f>
        <v>#REF!</v>
      </c>
    </row>
    <row r="7" spans="1:44" x14ac:dyDescent="0.25">
      <c r="A7" s="1">
        <f>список!A5</f>
        <v>4</v>
      </c>
      <c r="B7" s="66"/>
      <c r="C7" s="66"/>
      <c r="D7" s="67"/>
      <c r="E7" s="68" t="e">
        <f>#REF!</f>
        <v>#REF!</v>
      </c>
      <c r="F7" s="68" t="e">
        <f t="shared" si="0"/>
        <v>#REF!</v>
      </c>
      <c r="G7" s="68" t="e">
        <f>#REF!</f>
        <v>#REF!</v>
      </c>
      <c r="H7" s="68" t="e">
        <f t="shared" si="1"/>
        <v>#REF!</v>
      </c>
      <c r="I7" s="68" t="e">
        <f>#REF!</f>
        <v>#REF!</v>
      </c>
      <c r="J7" s="68" t="e">
        <f t="shared" si="2"/>
        <v>#REF!</v>
      </c>
      <c r="K7" s="66" t="e">
        <f>#REF!</f>
        <v>#REF!</v>
      </c>
      <c r="L7" s="66" t="e">
        <f t="shared" si="3"/>
        <v>#REF!</v>
      </c>
      <c r="M7" s="66" t="e">
        <f>#REF!</f>
        <v>#REF!</v>
      </c>
      <c r="N7" s="66" t="e">
        <f t="shared" si="4"/>
        <v>#REF!</v>
      </c>
      <c r="O7" s="66" t="e">
        <f>#REF!</f>
        <v>#REF!</v>
      </c>
      <c r="P7" s="66" t="e">
        <f t="shared" si="5"/>
        <v>#REF!</v>
      </c>
      <c r="Q7" s="66" t="e">
        <f>#REF!</f>
        <v>#REF!</v>
      </c>
      <c r="R7" s="66" t="e">
        <f t="shared" si="6"/>
        <v>#REF!</v>
      </c>
      <c r="S7" s="66" t="e">
        <f>#REF!</f>
        <v>#REF!</v>
      </c>
      <c r="T7" s="66" t="e">
        <f t="shared" si="7"/>
        <v>#REF!</v>
      </c>
      <c r="U7" s="66" t="e">
        <f>#REF!</f>
        <v>#REF!</v>
      </c>
      <c r="V7" s="66" t="e">
        <f t="shared" si="8"/>
        <v>#REF!</v>
      </c>
      <c r="W7" s="66" t="e">
        <f>#REF!</f>
        <v>#REF!</v>
      </c>
      <c r="X7" s="66" t="e">
        <f t="shared" si="9"/>
        <v>#REF!</v>
      </c>
      <c r="Y7" s="66" t="e">
        <f>#REF!</f>
        <v>#REF!</v>
      </c>
      <c r="Z7" s="66" t="e">
        <f t="shared" si="10"/>
        <v>#REF!</v>
      </c>
      <c r="AA7" s="66" t="e">
        <f>#REF!</f>
        <v>#REF!</v>
      </c>
      <c r="AB7" s="66" t="e">
        <f t="shared" si="11"/>
        <v>#REF!</v>
      </c>
      <c r="AC7" s="66" t="e">
        <f>#REF!</f>
        <v>#REF!</v>
      </c>
      <c r="AD7" s="66" t="e">
        <f t="shared" si="12"/>
        <v>#REF!</v>
      </c>
      <c r="AE7" s="66" t="e">
        <f>#REF!</f>
        <v>#REF!</v>
      </c>
      <c r="AF7" s="66" t="e">
        <f t="shared" si="13"/>
        <v>#REF!</v>
      </c>
      <c r="AG7" s="66" t="e">
        <f>#REF!</f>
        <v>#REF!</v>
      </c>
      <c r="AH7" s="66" t="e">
        <f t="shared" si="14"/>
        <v>#REF!</v>
      </c>
      <c r="AI7" s="66" t="e">
        <f>#REF!</f>
        <v>#REF!</v>
      </c>
      <c r="AJ7" s="66" t="e">
        <f t="shared" si="15"/>
        <v>#REF!</v>
      </c>
      <c r="AK7" s="66" t="e">
        <f>#REF!</f>
        <v>#REF!</v>
      </c>
      <c r="AL7" s="66" t="e">
        <f t="shared" si="16"/>
        <v>#REF!</v>
      </c>
      <c r="AM7" s="66" t="e">
        <f>#REF!</f>
        <v>#REF!</v>
      </c>
      <c r="AN7" s="66" t="e">
        <f t="shared" si="17"/>
        <v>#REF!</v>
      </c>
      <c r="AO7" s="66" t="e">
        <f>#REF!</f>
        <v>#REF!</v>
      </c>
      <c r="AP7" s="66" t="e">
        <f t="shared" si="18"/>
        <v>#REF!</v>
      </c>
      <c r="AQ7" s="1" t="e">
        <f t="shared" si="19"/>
        <v>#REF!</v>
      </c>
      <c r="AR7" s="3" t="e">
        <f t="shared" si="20"/>
        <v>#REF!</v>
      </c>
    </row>
    <row r="8" spans="1:44" x14ac:dyDescent="0.25">
      <c r="A8" s="1">
        <f>список!A6</f>
        <v>5</v>
      </c>
      <c r="B8" s="66"/>
      <c r="C8" s="66"/>
      <c r="D8" s="67"/>
      <c r="E8" s="68" t="e">
        <f>#REF!</f>
        <v>#REF!</v>
      </c>
      <c r="F8" s="68" t="e">
        <f t="shared" si="0"/>
        <v>#REF!</v>
      </c>
      <c r="G8" s="68" t="e">
        <f>#REF!</f>
        <v>#REF!</v>
      </c>
      <c r="H8" s="68" t="e">
        <f t="shared" si="1"/>
        <v>#REF!</v>
      </c>
      <c r="I8" s="68" t="e">
        <f>#REF!</f>
        <v>#REF!</v>
      </c>
      <c r="J8" s="68" t="e">
        <f t="shared" si="2"/>
        <v>#REF!</v>
      </c>
      <c r="K8" s="66" t="e">
        <f>#REF!</f>
        <v>#REF!</v>
      </c>
      <c r="L8" s="66" t="e">
        <f t="shared" si="3"/>
        <v>#REF!</v>
      </c>
      <c r="M8" s="66" t="e">
        <f>#REF!</f>
        <v>#REF!</v>
      </c>
      <c r="N8" s="66" t="e">
        <f t="shared" si="4"/>
        <v>#REF!</v>
      </c>
      <c r="O8" s="66" t="e">
        <f>#REF!</f>
        <v>#REF!</v>
      </c>
      <c r="P8" s="66" t="e">
        <f t="shared" si="5"/>
        <v>#REF!</v>
      </c>
      <c r="Q8" s="66" t="e">
        <f>#REF!</f>
        <v>#REF!</v>
      </c>
      <c r="R8" s="66" t="e">
        <f t="shared" si="6"/>
        <v>#REF!</v>
      </c>
      <c r="S8" s="66" t="e">
        <f>#REF!</f>
        <v>#REF!</v>
      </c>
      <c r="T8" s="66" t="e">
        <f t="shared" si="7"/>
        <v>#REF!</v>
      </c>
      <c r="U8" s="66" t="e">
        <f>#REF!</f>
        <v>#REF!</v>
      </c>
      <c r="V8" s="66" t="e">
        <f t="shared" si="8"/>
        <v>#REF!</v>
      </c>
      <c r="W8" s="66" t="e">
        <f>#REF!</f>
        <v>#REF!</v>
      </c>
      <c r="X8" s="66" t="e">
        <f t="shared" si="9"/>
        <v>#REF!</v>
      </c>
      <c r="Y8" s="66" t="e">
        <f>#REF!</f>
        <v>#REF!</v>
      </c>
      <c r="Z8" s="66" t="e">
        <f t="shared" si="10"/>
        <v>#REF!</v>
      </c>
      <c r="AA8" s="66" t="e">
        <f>#REF!</f>
        <v>#REF!</v>
      </c>
      <c r="AB8" s="66" t="e">
        <f t="shared" si="11"/>
        <v>#REF!</v>
      </c>
      <c r="AC8" s="66" t="e">
        <f>#REF!</f>
        <v>#REF!</v>
      </c>
      <c r="AD8" s="66" t="e">
        <f t="shared" si="12"/>
        <v>#REF!</v>
      </c>
      <c r="AE8" s="66" t="e">
        <f>#REF!</f>
        <v>#REF!</v>
      </c>
      <c r="AF8" s="66" t="e">
        <f t="shared" si="13"/>
        <v>#REF!</v>
      </c>
      <c r="AG8" s="66" t="e">
        <f>#REF!</f>
        <v>#REF!</v>
      </c>
      <c r="AH8" s="66" t="e">
        <f t="shared" si="14"/>
        <v>#REF!</v>
      </c>
      <c r="AI8" s="66" t="e">
        <f>#REF!</f>
        <v>#REF!</v>
      </c>
      <c r="AJ8" s="66" t="e">
        <f t="shared" si="15"/>
        <v>#REF!</v>
      </c>
      <c r="AK8" s="66" t="e">
        <f>#REF!</f>
        <v>#REF!</v>
      </c>
      <c r="AL8" s="66" t="e">
        <f t="shared" si="16"/>
        <v>#REF!</v>
      </c>
      <c r="AM8" s="66" t="e">
        <f>#REF!</f>
        <v>#REF!</v>
      </c>
      <c r="AN8" s="66" t="e">
        <f t="shared" si="17"/>
        <v>#REF!</v>
      </c>
      <c r="AO8" s="66" t="e">
        <f>#REF!</f>
        <v>#REF!</v>
      </c>
      <c r="AP8" s="66" t="e">
        <f t="shared" si="18"/>
        <v>#REF!</v>
      </c>
      <c r="AQ8" s="1" t="e">
        <f t="shared" si="19"/>
        <v>#REF!</v>
      </c>
      <c r="AR8" s="3" t="e">
        <f t="shared" si="20"/>
        <v>#REF!</v>
      </c>
    </row>
    <row r="9" spans="1:44" x14ac:dyDescent="0.25">
      <c r="A9" s="1">
        <f>список!A7</f>
        <v>6</v>
      </c>
      <c r="B9" s="66"/>
      <c r="C9" s="66"/>
      <c r="D9" s="67"/>
      <c r="E9" s="68" t="e">
        <f>#REF!</f>
        <v>#REF!</v>
      </c>
      <c r="F9" s="68" t="e">
        <f t="shared" si="0"/>
        <v>#REF!</v>
      </c>
      <c r="G9" s="68" t="e">
        <f>#REF!</f>
        <v>#REF!</v>
      </c>
      <c r="H9" s="68" t="e">
        <f t="shared" si="1"/>
        <v>#REF!</v>
      </c>
      <c r="I9" s="68" t="e">
        <f>#REF!</f>
        <v>#REF!</v>
      </c>
      <c r="J9" s="68" t="e">
        <f t="shared" si="2"/>
        <v>#REF!</v>
      </c>
      <c r="K9" s="66" t="e">
        <f>#REF!</f>
        <v>#REF!</v>
      </c>
      <c r="L9" s="66" t="e">
        <f t="shared" si="3"/>
        <v>#REF!</v>
      </c>
      <c r="M9" s="66" t="e">
        <f>#REF!</f>
        <v>#REF!</v>
      </c>
      <c r="N9" s="66" t="e">
        <f t="shared" si="4"/>
        <v>#REF!</v>
      </c>
      <c r="O9" s="66" t="e">
        <f>#REF!</f>
        <v>#REF!</v>
      </c>
      <c r="P9" s="66" t="e">
        <f t="shared" si="5"/>
        <v>#REF!</v>
      </c>
      <c r="Q9" s="66" t="e">
        <f>#REF!</f>
        <v>#REF!</v>
      </c>
      <c r="R9" s="66" t="e">
        <f t="shared" si="6"/>
        <v>#REF!</v>
      </c>
      <c r="S9" s="66" t="e">
        <f>#REF!</f>
        <v>#REF!</v>
      </c>
      <c r="T9" s="66" t="e">
        <f t="shared" si="7"/>
        <v>#REF!</v>
      </c>
      <c r="U9" s="66" t="e">
        <f>#REF!</f>
        <v>#REF!</v>
      </c>
      <c r="V9" s="66" t="e">
        <f t="shared" si="8"/>
        <v>#REF!</v>
      </c>
      <c r="W9" s="66" t="e">
        <f>#REF!</f>
        <v>#REF!</v>
      </c>
      <c r="X9" s="66" t="e">
        <f t="shared" si="9"/>
        <v>#REF!</v>
      </c>
      <c r="Y9" s="66" t="e">
        <f>#REF!</f>
        <v>#REF!</v>
      </c>
      <c r="Z9" s="66" t="e">
        <f t="shared" si="10"/>
        <v>#REF!</v>
      </c>
      <c r="AA9" s="66" t="e">
        <f>#REF!</f>
        <v>#REF!</v>
      </c>
      <c r="AB9" s="66" t="e">
        <f t="shared" si="11"/>
        <v>#REF!</v>
      </c>
      <c r="AC9" s="66" t="e">
        <f>#REF!</f>
        <v>#REF!</v>
      </c>
      <c r="AD9" s="66" t="e">
        <f t="shared" si="12"/>
        <v>#REF!</v>
      </c>
      <c r="AE9" s="66" t="e">
        <f>#REF!</f>
        <v>#REF!</v>
      </c>
      <c r="AF9" s="66" t="e">
        <f t="shared" si="13"/>
        <v>#REF!</v>
      </c>
      <c r="AG9" s="66" t="e">
        <f>#REF!</f>
        <v>#REF!</v>
      </c>
      <c r="AH9" s="66" t="e">
        <f t="shared" si="14"/>
        <v>#REF!</v>
      </c>
      <c r="AI9" s="66" t="e">
        <f>#REF!</f>
        <v>#REF!</v>
      </c>
      <c r="AJ9" s="66" t="e">
        <f t="shared" si="15"/>
        <v>#REF!</v>
      </c>
      <c r="AK9" s="66" t="e">
        <f>#REF!</f>
        <v>#REF!</v>
      </c>
      <c r="AL9" s="66" t="e">
        <f t="shared" si="16"/>
        <v>#REF!</v>
      </c>
      <c r="AM9" s="66" t="e">
        <f>#REF!</f>
        <v>#REF!</v>
      </c>
      <c r="AN9" s="66" t="e">
        <f t="shared" si="17"/>
        <v>#REF!</v>
      </c>
      <c r="AO9" s="66" t="e">
        <f>#REF!</f>
        <v>#REF!</v>
      </c>
      <c r="AP9" s="66" t="e">
        <f t="shared" si="18"/>
        <v>#REF!</v>
      </c>
      <c r="AQ9" s="1" t="e">
        <f t="shared" si="19"/>
        <v>#REF!</v>
      </c>
      <c r="AR9" s="3" t="e">
        <f t="shared" si="20"/>
        <v>#REF!</v>
      </c>
    </row>
    <row r="10" spans="1:44" x14ac:dyDescent="0.25">
      <c r="A10" s="1">
        <f>список!A8</f>
        <v>7</v>
      </c>
      <c r="B10" s="66"/>
      <c r="C10" s="66"/>
      <c r="D10" s="67"/>
      <c r="E10" s="68" t="e">
        <f>#REF!</f>
        <v>#REF!</v>
      </c>
      <c r="F10" s="68" t="e">
        <f t="shared" si="0"/>
        <v>#REF!</v>
      </c>
      <c r="G10" s="68" t="e">
        <f>#REF!</f>
        <v>#REF!</v>
      </c>
      <c r="H10" s="68" t="e">
        <f t="shared" si="1"/>
        <v>#REF!</v>
      </c>
      <c r="I10" s="68" t="e">
        <f>#REF!</f>
        <v>#REF!</v>
      </c>
      <c r="J10" s="68" t="e">
        <f t="shared" si="2"/>
        <v>#REF!</v>
      </c>
      <c r="K10" s="66" t="e">
        <f>#REF!</f>
        <v>#REF!</v>
      </c>
      <c r="L10" s="66" t="e">
        <f t="shared" si="3"/>
        <v>#REF!</v>
      </c>
      <c r="M10" s="66" t="e">
        <f>#REF!</f>
        <v>#REF!</v>
      </c>
      <c r="N10" s="66" t="e">
        <f t="shared" si="4"/>
        <v>#REF!</v>
      </c>
      <c r="O10" s="66" t="e">
        <f>#REF!</f>
        <v>#REF!</v>
      </c>
      <c r="P10" s="66" t="e">
        <f t="shared" si="5"/>
        <v>#REF!</v>
      </c>
      <c r="Q10" s="66" t="e">
        <f>#REF!</f>
        <v>#REF!</v>
      </c>
      <c r="R10" s="66" t="e">
        <f t="shared" si="6"/>
        <v>#REF!</v>
      </c>
      <c r="S10" s="66" t="e">
        <f>#REF!</f>
        <v>#REF!</v>
      </c>
      <c r="T10" s="66" t="e">
        <f t="shared" si="7"/>
        <v>#REF!</v>
      </c>
      <c r="U10" s="66" t="e">
        <f>#REF!</f>
        <v>#REF!</v>
      </c>
      <c r="V10" s="66" t="e">
        <f t="shared" si="8"/>
        <v>#REF!</v>
      </c>
      <c r="W10" s="66" t="e">
        <f>#REF!</f>
        <v>#REF!</v>
      </c>
      <c r="X10" s="66" t="e">
        <f t="shared" si="9"/>
        <v>#REF!</v>
      </c>
      <c r="Y10" s="66" t="e">
        <f>#REF!</f>
        <v>#REF!</v>
      </c>
      <c r="Z10" s="66" t="e">
        <f t="shared" si="10"/>
        <v>#REF!</v>
      </c>
      <c r="AA10" s="66" t="e">
        <f>#REF!</f>
        <v>#REF!</v>
      </c>
      <c r="AB10" s="66" t="e">
        <f t="shared" si="11"/>
        <v>#REF!</v>
      </c>
      <c r="AC10" s="66" t="e">
        <f>#REF!</f>
        <v>#REF!</v>
      </c>
      <c r="AD10" s="66" t="e">
        <f t="shared" si="12"/>
        <v>#REF!</v>
      </c>
      <c r="AE10" s="66" t="e">
        <f>#REF!</f>
        <v>#REF!</v>
      </c>
      <c r="AF10" s="66" t="e">
        <f t="shared" si="13"/>
        <v>#REF!</v>
      </c>
      <c r="AG10" s="66" t="e">
        <f>#REF!</f>
        <v>#REF!</v>
      </c>
      <c r="AH10" s="66" t="e">
        <f t="shared" si="14"/>
        <v>#REF!</v>
      </c>
      <c r="AI10" s="66" t="e">
        <f>#REF!</f>
        <v>#REF!</v>
      </c>
      <c r="AJ10" s="66" t="e">
        <f t="shared" si="15"/>
        <v>#REF!</v>
      </c>
      <c r="AK10" s="66" t="e">
        <f>#REF!</f>
        <v>#REF!</v>
      </c>
      <c r="AL10" s="66" t="e">
        <f t="shared" si="16"/>
        <v>#REF!</v>
      </c>
      <c r="AM10" s="66" t="e">
        <f>#REF!</f>
        <v>#REF!</v>
      </c>
      <c r="AN10" s="66" t="e">
        <f t="shared" si="17"/>
        <v>#REF!</v>
      </c>
      <c r="AO10" s="66" t="e">
        <f>#REF!</f>
        <v>#REF!</v>
      </c>
      <c r="AP10" s="66" t="e">
        <f t="shared" si="18"/>
        <v>#REF!</v>
      </c>
      <c r="AQ10" s="1" t="e">
        <f t="shared" si="19"/>
        <v>#REF!</v>
      </c>
      <c r="AR10" s="3" t="e">
        <f t="shared" si="20"/>
        <v>#REF!</v>
      </c>
    </row>
    <row r="11" spans="1:44" x14ac:dyDescent="0.25">
      <c r="A11" s="1">
        <f>список!A9</f>
        <v>8</v>
      </c>
      <c r="B11" s="66"/>
      <c r="C11" s="66"/>
      <c r="D11" s="67"/>
      <c r="E11" s="68" t="e">
        <f>#REF!</f>
        <v>#REF!</v>
      </c>
      <c r="F11" s="68" t="e">
        <f t="shared" si="0"/>
        <v>#REF!</v>
      </c>
      <c r="G11" s="68" t="e">
        <f>#REF!</f>
        <v>#REF!</v>
      </c>
      <c r="H11" s="68" t="e">
        <f t="shared" si="1"/>
        <v>#REF!</v>
      </c>
      <c r="I11" s="68" t="e">
        <f>#REF!</f>
        <v>#REF!</v>
      </c>
      <c r="J11" s="68" t="e">
        <f t="shared" si="2"/>
        <v>#REF!</v>
      </c>
      <c r="K11" s="66" t="e">
        <f>#REF!</f>
        <v>#REF!</v>
      </c>
      <c r="L11" s="66" t="e">
        <f t="shared" si="3"/>
        <v>#REF!</v>
      </c>
      <c r="M11" s="66" t="e">
        <f>#REF!</f>
        <v>#REF!</v>
      </c>
      <c r="N11" s="66" t="e">
        <f t="shared" si="4"/>
        <v>#REF!</v>
      </c>
      <c r="O11" s="66" t="e">
        <f>#REF!</f>
        <v>#REF!</v>
      </c>
      <c r="P11" s="66" t="e">
        <f t="shared" si="5"/>
        <v>#REF!</v>
      </c>
      <c r="Q11" s="66" t="e">
        <f>#REF!</f>
        <v>#REF!</v>
      </c>
      <c r="R11" s="66" t="e">
        <f t="shared" si="6"/>
        <v>#REF!</v>
      </c>
      <c r="S11" s="66" t="e">
        <f>#REF!</f>
        <v>#REF!</v>
      </c>
      <c r="T11" s="66" t="e">
        <f t="shared" si="7"/>
        <v>#REF!</v>
      </c>
      <c r="U11" s="66" t="e">
        <f>#REF!</f>
        <v>#REF!</v>
      </c>
      <c r="V11" s="66" t="e">
        <f t="shared" si="8"/>
        <v>#REF!</v>
      </c>
      <c r="W11" s="66" t="e">
        <f>#REF!</f>
        <v>#REF!</v>
      </c>
      <c r="X11" s="66" t="e">
        <f t="shared" si="9"/>
        <v>#REF!</v>
      </c>
      <c r="Y11" s="66" t="e">
        <f>#REF!</f>
        <v>#REF!</v>
      </c>
      <c r="Z11" s="66" t="e">
        <f t="shared" si="10"/>
        <v>#REF!</v>
      </c>
      <c r="AA11" s="66" t="e">
        <f>#REF!</f>
        <v>#REF!</v>
      </c>
      <c r="AB11" s="66" t="e">
        <f t="shared" si="11"/>
        <v>#REF!</v>
      </c>
      <c r="AC11" s="66" t="e">
        <f>#REF!</f>
        <v>#REF!</v>
      </c>
      <c r="AD11" s="66" t="e">
        <f t="shared" si="12"/>
        <v>#REF!</v>
      </c>
      <c r="AE11" s="66" t="e">
        <f>#REF!</f>
        <v>#REF!</v>
      </c>
      <c r="AF11" s="66" t="e">
        <f t="shared" si="13"/>
        <v>#REF!</v>
      </c>
      <c r="AG11" s="66" t="e">
        <f>#REF!</f>
        <v>#REF!</v>
      </c>
      <c r="AH11" s="66" t="e">
        <f t="shared" si="14"/>
        <v>#REF!</v>
      </c>
      <c r="AI11" s="66" t="e">
        <f>#REF!</f>
        <v>#REF!</v>
      </c>
      <c r="AJ11" s="66" t="e">
        <f t="shared" si="15"/>
        <v>#REF!</v>
      </c>
      <c r="AK11" s="66" t="e">
        <f>#REF!</f>
        <v>#REF!</v>
      </c>
      <c r="AL11" s="66" t="e">
        <f t="shared" si="16"/>
        <v>#REF!</v>
      </c>
      <c r="AM11" s="66" t="e">
        <f>#REF!</f>
        <v>#REF!</v>
      </c>
      <c r="AN11" s="66" t="e">
        <f t="shared" si="17"/>
        <v>#REF!</v>
      </c>
      <c r="AO11" s="66" t="e">
        <f>#REF!</f>
        <v>#REF!</v>
      </c>
      <c r="AP11" s="66" t="e">
        <f t="shared" si="18"/>
        <v>#REF!</v>
      </c>
      <c r="AQ11" s="1" t="e">
        <f t="shared" si="19"/>
        <v>#REF!</v>
      </c>
      <c r="AR11" s="3" t="e">
        <f t="shared" si="20"/>
        <v>#REF!</v>
      </c>
    </row>
    <row r="12" spans="1:44" x14ac:dyDescent="0.25">
      <c r="A12" s="1">
        <f>список!A10</f>
        <v>9</v>
      </c>
      <c r="B12" s="66"/>
      <c r="C12" s="66"/>
      <c r="D12" s="67"/>
      <c r="E12" s="68" t="e">
        <f>#REF!</f>
        <v>#REF!</v>
      </c>
      <c r="F12" s="68" t="e">
        <f t="shared" si="0"/>
        <v>#REF!</v>
      </c>
      <c r="G12" s="68" t="e">
        <f>#REF!</f>
        <v>#REF!</v>
      </c>
      <c r="H12" s="68" t="e">
        <f t="shared" si="1"/>
        <v>#REF!</v>
      </c>
      <c r="I12" s="68" t="e">
        <f>#REF!</f>
        <v>#REF!</v>
      </c>
      <c r="J12" s="68" t="e">
        <f t="shared" si="2"/>
        <v>#REF!</v>
      </c>
      <c r="K12" s="66" t="e">
        <f>#REF!</f>
        <v>#REF!</v>
      </c>
      <c r="L12" s="66" t="e">
        <f t="shared" si="3"/>
        <v>#REF!</v>
      </c>
      <c r="M12" s="66" t="e">
        <f>#REF!</f>
        <v>#REF!</v>
      </c>
      <c r="N12" s="66" t="e">
        <f t="shared" si="4"/>
        <v>#REF!</v>
      </c>
      <c r="O12" s="66" t="e">
        <f>#REF!</f>
        <v>#REF!</v>
      </c>
      <c r="P12" s="66" t="e">
        <f t="shared" si="5"/>
        <v>#REF!</v>
      </c>
      <c r="Q12" s="66" t="e">
        <f>#REF!</f>
        <v>#REF!</v>
      </c>
      <c r="R12" s="66" t="e">
        <f t="shared" si="6"/>
        <v>#REF!</v>
      </c>
      <c r="S12" s="66" t="e">
        <f>#REF!</f>
        <v>#REF!</v>
      </c>
      <c r="T12" s="66" t="e">
        <f t="shared" si="7"/>
        <v>#REF!</v>
      </c>
      <c r="U12" s="66" t="e">
        <f>#REF!</f>
        <v>#REF!</v>
      </c>
      <c r="V12" s="66" t="e">
        <f t="shared" si="8"/>
        <v>#REF!</v>
      </c>
      <c r="W12" s="66" t="e">
        <f>#REF!</f>
        <v>#REF!</v>
      </c>
      <c r="X12" s="66" t="e">
        <f t="shared" si="9"/>
        <v>#REF!</v>
      </c>
      <c r="Y12" s="66" t="e">
        <f>#REF!</f>
        <v>#REF!</v>
      </c>
      <c r="Z12" s="66" t="e">
        <f t="shared" si="10"/>
        <v>#REF!</v>
      </c>
      <c r="AA12" s="66" t="e">
        <f>#REF!</f>
        <v>#REF!</v>
      </c>
      <c r="AB12" s="66" t="e">
        <f t="shared" si="11"/>
        <v>#REF!</v>
      </c>
      <c r="AC12" s="66" t="e">
        <f>#REF!</f>
        <v>#REF!</v>
      </c>
      <c r="AD12" s="66" t="e">
        <f t="shared" si="12"/>
        <v>#REF!</v>
      </c>
      <c r="AE12" s="66" t="e">
        <f>#REF!</f>
        <v>#REF!</v>
      </c>
      <c r="AF12" s="66" t="e">
        <f t="shared" si="13"/>
        <v>#REF!</v>
      </c>
      <c r="AG12" s="66" t="e">
        <f>#REF!</f>
        <v>#REF!</v>
      </c>
      <c r="AH12" s="66" t="e">
        <f t="shared" si="14"/>
        <v>#REF!</v>
      </c>
      <c r="AI12" s="66" t="e">
        <f>#REF!</f>
        <v>#REF!</v>
      </c>
      <c r="AJ12" s="66" t="e">
        <f t="shared" si="15"/>
        <v>#REF!</v>
      </c>
      <c r="AK12" s="66" t="e">
        <f>#REF!</f>
        <v>#REF!</v>
      </c>
      <c r="AL12" s="66" t="e">
        <f t="shared" si="16"/>
        <v>#REF!</v>
      </c>
      <c r="AM12" s="66" t="e">
        <f>#REF!</f>
        <v>#REF!</v>
      </c>
      <c r="AN12" s="66" t="e">
        <f t="shared" si="17"/>
        <v>#REF!</v>
      </c>
      <c r="AO12" s="66" t="e">
        <f>#REF!</f>
        <v>#REF!</v>
      </c>
      <c r="AP12" s="66" t="e">
        <f t="shared" si="18"/>
        <v>#REF!</v>
      </c>
      <c r="AQ12" s="1" t="e">
        <f t="shared" si="19"/>
        <v>#REF!</v>
      </c>
      <c r="AR12" s="3" t="e">
        <f t="shared" si="20"/>
        <v>#REF!</v>
      </c>
    </row>
    <row r="13" spans="1:44" x14ac:dyDescent="0.25">
      <c r="A13" s="1">
        <f>список!A11</f>
        <v>10</v>
      </c>
      <c r="B13" s="66"/>
      <c r="C13" s="66"/>
      <c r="D13" s="67"/>
      <c r="E13" s="68" t="e">
        <f>#REF!</f>
        <v>#REF!</v>
      </c>
      <c r="F13" s="68" t="e">
        <f t="shared" si="0"/>
        <v>#REF!</v>
      </c>
      <c r="G13" s="68" t="e">
        <f>#REF!</f>
        <v>#REF!</v>
      </c>
      <c r="H13" s="68" t="e">
        <f t="shared" si="1"/>
        <v>#REF!</v>
      </c>
      <c r="I13" s="68" t="e">
        <f>#REF!</f>
        <v>#REF!</v>
      </c>
      <c r="J13" s="68" t="e">
        <f t="shared" si="2"/>
        <v>#REF!</v>
      </c>
      <c r="K13" s="66" t="e">
        <f>#REF!</f>
        <v>#REF!</v>
      </c>
      <c r="L13" s="66" t="e">
        <f t="shared" si="3"/>
        <v>#REF!</v>
      </c>
      <c r="M13" s="66" t="e">
        <f>#REF!</f>
        <v>#REF!</v>
      </c>
      <c r="N13" s="66" t="e">
        <f t="shared" si="4"/>
        <v>#REF!</v>
      </c>
      <c r="O13" s="66" t="e">
        <f>#REF!</f>
        <v>#REF!</v>
      </c>
      <c r="P13" s="66" t="e">
        <f t="shared" si="5"/>
        <v>#REF!</v>
      </c>
      <c r="Q13" s="66" t="e">
        <f>#REF!</f>
        <v>#REF!</v>
      </c>
      <c r="R13" s="66" t="e">
        <f t="shared" si="6"/>
        <v>#REF!</v>
      </c>
      <c r="S13" s="66" t="e">
        <f>#REF!</f>
        <v>#REF!</v>
      </c>
      <c r="T13" s="66" t="e">
        <f t="shared" si="7"/>
        <v>#REF!</v>
      </c>
      <c r="U13" s="66" t="e">
        <f>#REF!</f>
        <v>#REF!</v>
      </c>
      <c r="V13" s="66" t="e">
        <f t="shared" si="8"/>
        <v>#REF!</v>
      </c>
      <c r="W13" s="66" t="e">
        <f>#REF!</f>
        <v>#REF!</v>
      </c>
      <c r="X13" s="66" t="e">
        <f t="shared" si="9"/>
        <v>#REF!</v>
      </c>
      <c r="Y13" s="66" t="e">
        <f>#REF!</f>
        <v>#REF!</v>
      </c>
      <c r="Z13" s="66" t="e">
        <f t="shared" si="10"/>
        <v>#REF!</v>
      </c>
      <c r="AA13" s="66" t="e">
        <f>#REF!</f>
        <v>#REF!</v>
      </c>
      <c r="AB13" s="66" t="e">
        <f t="shared" si="11"/>
        <v>#REF!</v>
      </c>
      <c r="AC13" s="66" t="e">
        <f>#REF!</f>
        <v>#REF!</v>
      </c>
      <c r="AD13" s="66" t="e">
        <f t="shared" si="12"/>
        <v>#REF!</v>
      </c>
      <c r="AE13" s="66" t="e">
        <f>#REF!</f>
        <v>#REF!</v>
      </c>
      <c r="AF13" s="66" t="e">
        <f t="shared" si="13"/>
        <v>#REF!</v>
      </c>
      <c r="AG13" s="66" t="e">
        <f>#REF!</f>
        <v>#REF!</v>
      </c>
      <c r="AH13" s="66" t="e">
        <f t="shared" si="14"/>
        <v>#REF!</v>
      </c>
      <c r="AI13" s="66" t="e">
        <f>#REF!</f>
        <v>#REF!</v>
      </c>
      <c r="AJ13" s="66" t="e">
        <f t="shared" si="15"/>
        <v>#REF!</v>
      </c>
      <c r="AK13" s="66" t="e">
        <f>#REF!</f>
        <v>#REF!</v>
      </c>
      <c r="AL13" s="66" t="e">
        <f t="shared" si="16"/>
        <v>#REF!</v>
      </c>
      <c r="AM13" s="66" t="e">
        <f>#REF!</f>
        <v>#REF!</v>
      </c>
      <c r="AN13" s="66" t="e">
        <f t="shared" si="17"/>
        <v>#REF!</v>
      </c>
      <c r="AO13" s="66" t="e">
        <f>#REF!</f>
        <v>#REF!</v>
      </c>
      <c r="AP13" s="66" t="e">
        <f t="shared" si="18"/>
        <v>#REF!</v>
      </c>
      <c r="AQ13" s="1" t="e">
        <f t="shared" si="19"/>
        <v>#REF!</v>
      </c>
      <c r="AR13" s="3" t="e">
        <f t="shared" si="20"/>
        <v>#REF!</v>
      </c>
    </row>
    <row r="14" spans="1:44" x14ac:dyDescent="0.25">
      <c r="A14" s="1">
        <f>список!A12</f>
        <v>11</v>
      </c>
      <c r="B14" s="66"/>
      <c r="C14" s="66"/>
      <c r="D14" s="67"/>
      <c r="E14" s="68" t="e">
        <f>#REF!</f>
        <v>#REF!</v>
      </c>
      <c r="F14" s="68" t="e">
        <f t="shared" si="0"/>
        <v>#REF!</v>
      </c>
      <c r="G14" s="68" t="e">
        <f>#REF!</f>
        <v>#REF!</v>
      </c>
      <c r="H14" s="68" t="e">
        <f t="shared" si="1"/>
        <v>#REF!</v>
      </c>
      <c r="I14" s="68" t="e">
        <f>#REF!</f>
        <v>#REF!</v>
      </c>
      <c r="J14" s="68" t="e">
        <f t="shared" si="2"/>
        <v>#REF!</v>
      </c>
      <c r="K14" s="66" t="e">
        <f>#REF!</f>
        <v>#REF!</v>
      </c>
      <c r="L14" s="66" t="e">
        <f t="shared" si="3"/>
        <v>#REF!</v>
      </c>
      <c r="M14" s="66" t="e">
        <f>#REF!</f>
        <v>#REF!</v>
      </c>
      <c r="N14" s="66" t="e">
        <f t="shared" si="4"/>
        <v>#REF!</v>
      </c>
      <c r="O14" s="66" t="e">
        <f>#REF!</f>
        <v>#REF!</v>
      </c>
      <c r="P14" s="66" t="e">
        <f t="shared" si="5"/>
        <v>#REF!</v>
      </c>
      <c r="Q14" s="66" t="e">
        <f>#REF!</f>
        <v>#REF!</v>
      </c>
      <c r="R14" s="66" t="e">
        <f t="shared" si="6"/>
        <v>#REF!</v>
      </c>
      <c r="S14" s="66" t="e">
        <f>#REF!</f>
        <v>#REF!</v>
      </c>
      <c r="T14" s="66" t="e">
        <f t="shared" si="7"/>
        <v>#REF!</v>
      </c>
      <c r="U14" s="66" t="e">
        <f>#REF!</f>
        <v>#REF!</v>
      </c>
      <c r="V14" s="66" t="e">
        <f t="shared" si="8"/>
        <v>#REF!</v>
      </c>
      <c r="W14" s="66" t="e">
        <f>#REF!</f>
        <v>#REF!</v>
      </c>
      <c r="X14" s="66" t="e">
        <f t="shared" si="9"/>
        <v>#REF!</v>
      </c>
      <c r="Y14" s="66" t="e">
        <f>#REF!</f>
        <v>#REF!</v>
      </c>
      <c r="Z14" s="66" t="e">
        <f t="shared" si="10"/>
        <v>#REF!</v>
      </c>
      <c r="AA14" s="66" t="e">
        <f>#REF!</f>
        <v>#REF!</v>
      </c>
      <c r="AB14" s="66" t="e">
        <f t="shared" si="11"/>
        <v>#REF!</v>
      </c>
      <c r="AC14" s="66" t="e">
        <f>#REF!</f>
        <v>#REF!</v>
      </c>
      <c r="AD14" s="66" t="e">
        <f t="shared" si="12"/>
        <v>#REF!</v>
      </c>
      <c r="AE14" s="66" t="e">
        <f>#REF!</f>
        <v>#REF!</v>
      </c>
      <c r="AF14" s="66" t="e">
        <f t="shared" si="13"/>
        <v>#REF!</v>
      </c>
      <c r="AG14" s="66" t="e">
        <f>#REF!</f>
        <v>#REF!</v>
      </c>
      <c r="AH14" s="66" t="e">
        <f t="shared" si="14"/>
        <v>#REF!</v>
      </c>
      <c r="AI14" s="66" t="e">
        <f>#REF!</f>
        <v>#REF!</v>
      </c>
      <c r="AJ14" s="66" t="e">
        <f t="shared" si="15"/>
        <v>#REF!</v>
      </c>
      <c r="AK14" s="66" t="e">
        <f>#REF!</f>
        <v>#REF!</v>
      </c>
      <c r="AL14" s="66" t="e">
        <f t="shared" si="16"/>
        <v>#REF!</v>
      </c>
      <c r="AM14" s="66" t="e">
        <f>#REF!</f>
        <v>#REF!</v>
      </c>
      <c r="AN14" s="66" t="e">
        <f t="shared" si="17"/>
        <v>#REF!</v>
      </c>
      <c r="AO14" s="66" t="e">
        <f>#REF!</f>
        <v>#REF!</v>
      </c>
      <c r="AP14" s="66" t="e">
        <f t="shared" si="18"/>
        <v>#REF!</v>
      </c>
      <c r="AQ14" s="1" t="e">
        <f t="shared" si="19"/>
        <v>#REF!</v>
      </c>
      <c r="AR14" s="3" t="e">
        <f t="shared" si="20"/>
        <v>#REF!</v>
      </c>
    </row>
    <row r="15" spans="1:44" x14ac:dyDescent="0.25">
      <c r="A15" s="1">
        <f>список!A14</f>
        <v>13</v>
      </c>
      <c r="B15" s="66"/>
      <c r="C15" s="66"/>
      <c r="D15" s="67"/>
      <c r="E15" s="68" t="e">
        <f>#REF!</f>
        <v>#REF!</v>
      </c>
      <c r="F15" s="68" t="e">
        <f t="shared" si="0"/>
        <v>#REF!</v>
      </c>
      <c r="G15" s="68" t="e">
        <f>#REF!</f>
        <v>#REF!</v>
      </c>
      <c r="H15" s="68" t="e">
        <f t="shared" si="1"/>
        <v>#REF!</v>
      </c>
      <c r="I15" s="68" t="e">
        <f>#REF!</f>
        <v>#REF!</v>
      </c>
      <c r="J15" s="68" t="e">
        <f t="shared" si="2"/>
        <v>#REF!</v>
      </c>
      <c r="K15" s="66" t="e">
        <f>#REF!</f>
        <v>#REF!</v>
      </c>
      <c r="L15" s="66" t="e">
        <f t="shared" si="3"/>
        <v>#REF!</v>
      </c>
      <c r="M15" s="66" t="e">
        <f>#REF!</f>
        <v>#REF!</v>
      </c>
      <c r="N15" s="66" t="e">
        <f t="shared" si="4"/>
        <v>#REF!</v>
      </c>
      <c r="O15" s="66" t="e">
        <f>#REF!</f>
        <v>#REF!</v>
      </c>
      <c r="P15" s="66" t="e">
        <f t="shared" si="5"/>
        <v>#REF!</v>
      </c>
      <c r="Q15" s="66" t="e">
        <f>#REF!</f>
        <v>#REF!</v>
      </c>
      <c r="R15" s="66" t="e">
        <f t="shared" si="6"/>
        <v>#REF!</v>
      </c>
      <c r="S15" s="66" t="e">
        <f>#REF!</f>
        <v>#REF!</v>
      </c>
      <c r="T15" s="66" t="e">
        <f t="shared" si="7"/>
        <v>#REF!</v>
      </c>
      <c r="U15" s="66" t="e">
        <f>#REF!</f>
        <v>#REF!</v>
      </c>
      <c r="V15" s="66" t="e">
        <f t="shared" si="8"/>
        <v>#REF!</v>
      </c>
      <c r="W15" s="66" t="e">
        <f>#REF!</f>
        <v>#REF!</v>
      </c>
      <c r="X15" s="66" t="e">
        <f t="shared" si="9"/>
        <v>#REF!</v>
      </c>
      <c r="Y15" s="66" t="e">
        <f>#REF!</f>
        <v>#REF!</v>
      </c>
      <c r="Z15" s="66" t="e">
        <f t="shared" si="10"/>
        <v>#REF!</v>
      </c>
      <c r="AA15" s="66" t="e">
        <f>#REF!</f>
        <v>#REF!</v>
      </c>
      <c r="AB15" s="66" t="e">
        <f t="shared" si="11"/>
        <v>#REF!</v>
      </c>
      <c r="AC15" s="66" t="e">
        <f>#REF!</f>
        <v>#REF!</v>
      </c>
      <c r="AD15" s="66" t="e">
        <f t="shared" si="12"/>
        <v>#REF!</v>
      </c>
      <c r="AE15" s="66" t="e">
        <f>#REF!</f>
        <v>#REF!</v>
      </c>
      <c r="AF15" s="66" t="e">
        <f t="shared" si="13"/>
        <v>#REF!</v>
      </c>
      <c r="AG15" s="66" t="e">
        <f>#REF!</f>
        <v>#REF!</v>
      </c>
      <c r="AH15" s="66" t="e">
        <f t="shared" si="14"/>
        <v>#REF!</v>
      </c>
      <c r="AI15" s="66" t="e">
        <f>#REF!</f>
        <v>#REF!</v>
      </c>
      <c r="AJ15" s="66" t="e">
        <f t="shared" si="15"/>
        <v>#REF!</v>
      </c>
      <c r="AK15" s="66" t="e">
        <f>#REF!</f>
        <v>#REF!</v>
      </c>
      <c r="AL15" s="66" t="e">
        <f t="shared" si="16"/>
        <v>#REF!</v>
      </c>
      <c r="AM15" s="66" t="e">
        <f>#REF!</f>
        <v>#REF!</v>
      </c>
      <c r="AN15" s="66" t="e">
        <f t="shared" si="17"/>
        <v>#REF!</v>
      </c>
      <c r="AO15" s="66" t="e">
        <f>#REF!</f>
        <v>#REF!</v>
      </c>
      <c r="AP15" s="66" t="e">
        <f t="shared" si="18"/>
        <v>#REF!</v>
      </c>
      <c r="AQ15" s="1" t="e">
        <f t="shared" si="19"/>
        <v>#REF!</v>
      </c>
      <c r="AR15" s="3" t="e">
        <f t="shared" si="20"/>
        <v>#REF!</v>
      </c>
    </row>
    <row r="16" spans="1:44" x14ac:dyDescent="0.25">
      <c r="A16" s="1">
        <f>список!A15</f>
        <v>14</v>
      </c>
      <c r="B16" s="66"/>
      <c r="C16" s="66"/>
      <c r="D16" s="67"/>
      <c r="E16" s="68" t="e">
        <f>#REF!</f>
        <v>#REF!</v>
      </c>
      <c r="F16" s="68" t="e">
        <f t="shared" si="0"/>
        <v>#REF!</v>
      </c>
      <c r="G16" s="68" t="e">
        <f>#REF!</f>
        <v>#REF!</v>
      </c>
      <c r="H16" s="68" t="e">
        <f t="shared" si="1"/>
        <v>#REF!</v>
      </c>
      <c r="I16" s="68" t="e">
        <f>#REF!</f>
        <v>#REF!</v>
      </c>
      <c r="J16" s="68" t="e">
        <f t="shared" si="2"/>
        <v>#REF!</v>
      </c>
      <c r="K16" s="66" t="e">
        <f>#REF!</f>
        <v>#REF!</v>
      </c>
      <c r="L16" s="66" t="e">
        <f t="shared" si="3"/>
        <v>#REF!</v>
      </c>
      <c r="M16" s="66" t="e">
        <f>#REF!</f>
        <v>#REF!</v>
      </c>
      <c r="N16" s="66" t="e">
        <f t="shared" si="4"/>
        <v>#REF!</v>
      </c>
      <c r="O16" s="66" t="e">
        <f>#REF!</f>
        <v>#REF!</v>
      </c>
      <c r="P16" s="66" t="e">
        <f t="shared" si="5"/>
        <v>#REF!</v>
      </c>
      <c r="Q16" s="66" t="e">
        <f>#REF!</f>
        <v>#REF!</v>
      </c>
      <c r="R16" s="66" t="e">
        <f t="shared" si="6"/>
        <v>#REF!</v>
      </c>
      <c r="S16" s="66" t="e">
        <f>#REF!</f>
        <v>#REF!</v>
      </c>
      <c r="T16" s="66" t="e">
        <f t="shared" si="7"/>
        <v>#REF!</v>
      </c>
      <c r="U16" s="66" t="e">
        <f>#REF!</f>
        <v>#REF!</v>
      </c>
      <c r="V16" s="66" t="e">
        <f t="shared" si="8"/>
        <v>#REF!</v>
      </c>
      <c r="W16" s="66" t="e">
        <f>#REF!</f>
        <v>#REF!</v>
      </c>
      <c r="X16" s="66" t="e">
        <f t="shared" si="9"/>
        <v>#REF!</v>
      </c>
      <c r="Y16" s="66" t="e">
        <f>#REF!</f>
        <v>#REF!</v>
      </c>
      <c r="Z16" s="66" t="e">
        <f t="shared" si="10"/>
        <v>#REF!</v>
      </c>
      <c r="AA16" s="66" t="e">
        <f>#REF!</f>
        <v>#REF!</v>
      </c>
      <c r="AB16" s="66" t="e">
        <f t="shared" si="11"/>
        <v>#REF!</v>
      </c>
      <c r="AC16" s="66" t="e">
        <f>#REF!</f>
        <v>#REF!</v>
      </c>
      <c r="AD16" s="66" t="e">
        <f t="shared" si="12"/>
        <v>#REF!</v>
      </c>
      <c r="AE16" s="66" t="e">
        <f>#REF!</f>
        <v>#REF!</v>
      </c>
      <c r="AF16" s="66" t="e">
        <f t="shared" si="13"/>
        <v>#REF!</v>
      </c>
      <c r="AG16" s="66" t="e">
        <f>#REF!</f>
        <v>#REF!</v>
      </c>
      <c r="AH16" s="66" t="e">
        <f t="shared" si="14"/>
        <v>#REF!</v>
      </c>
      <c r="AI16" s="66" t="e">
        <f>#REF!</f>
        <v>#REF!</v>
      </c>
      <c r="AJ16" s="66" t="e">
        <f t="shared" si="15"/>
        <v>#REF!</v>
      </c>
      <c r="AK16" s="66" t="e">
        <f>#REF!</f>
        <v>#REF!</v>
      </c>
      <c r="AL16" s="66" t="e">
        <f t="shared" si="16"/>
        <v>#REF!</v>
      </c>
      <c r="AM16" s="66" t="e">
        <f>#REF!</f>
        <v>#REF!</v>
      </c>
      <c r="AN16" s="66" t="e">
        <f t="shared" si="17"/>
        <v>#REF!</v>
      </c>
      <c r="AO16" s="66" t="e">
        <f>#REF!</f>
        <v>#REF!</v>
      </c>
      <c r="AP16" s="66" t="e">
        <f t="shared" si="18"/>
        <v>#REF!</v>
      </c>
      <c r="AQ16" s="1" t="e">
        <f t="shared" si="19"/>
        <v>#REF!</v>
      </c>
      <c r="AR16" s="3" t="e">
        <f t="shared" si="20"/>
        <v>#REF!</v>
      </c>
    </row>
    <row r="17" spans="1:44" x14ac:dyDescent="0.25">
      <c r="A17" s="1">
        <f>список!A16</f>
        <v>15</v>
      </c>
      <c r="B17" s="66"/>
      <c r="C17" s="66"/>
      <c r="D17" s="67"/>
      <c r="E17" s="68" t="e">
        <f>#REF!</f>
        <v>#REF!</v>
      </c>
      <c r="F17" s="68" t="e">
        <f t="shared" si="0"/>
        <v>#REF!</v>
      </c>
      <c r="G17" s="68" t="e">
        <f>#REF!</f>
        <v>#REF!</v>
      </c>
      <c r="H17" s="68" t="e">
        <f t="shared" si="1"/>
        <v>#REF!</v>
      </c>
      <c r="I17" s="68" t="e">
        <f>#REF!</f>
        <v>#REF!</v>
      </c>
      <c r="J17" s="68" t="e">
        <f t="shared" si="2"/>
        <v>#REF!</v>
      </c>
      <c r="K17" s="66" t="e">
        <f>#REF!</f>
        <v>#REF!</v>
      </c>
      <c r="L17" s="66" t="e">
        <f t="shared" si="3"/>
        <v>#REF!</v>
      </c>
      <c r="M17" s="66" t="e">
        <f>#REF!</f>
        <v>#REF!</v>
      </c>
      <c r="N17" s="66" t="e">
        <f t="shared" si="4"/>
        <v>#REF!</v>
      </c>
      <c r="O17" s="66" t="e">
        <f>#REF!</f>
        <v>#REF!</v>
      </c>
      <c r="P17" s="66" t="e">
        <f t="shared" si="5"/>
        <v>#REF!</v>
      </c>
      <c r="Q17" s="66" t="e">
        <f>#REF!</f>
        <v>#REF!</v>
      </c>
      <c r="R17" s="66" t="e">
        <f t="shared" si="6"/>
        <v>#REF!</v>
      </c>
      <c r="S17" s="66" t="e">
        <f>#REF!</f>
        <v>#REF!</v>
      </c>
      <c r="T17" s="66" t="e">
        <f t="shared" si="7"/>
        <v>#REF!</v>
      </c>
      <c r="U17" s="66" t="e">
        <f>#REF!</f>
        <v>#REF!</v>
      </c>
      <c r="V17" s="66" t="e">
        <f t="shared" si="8"/>
        <v>#REF!</v>
      </c>
      <c r="W17" s="66" t="e">
        <f>#REF!</f>
        <v>#REF!</v>
      </c>
      <c r="X17" s="66" t="e">
        <f t="shared" si="9"/>
        <v>#REF!</v>
      </c>
      <c r="Y17" s="66" t="e">
        <f>#REF!</f>
        <v>#REF!</v>
      </c>
      <c r="Z17" s="66" t="e">
        <f t="shared" si="10"/>
        <v>#REF!</v>
      </c>
      <c r="AA17" s="66" t="e">
        <f>#REF!</f>
        <v>#REF!</v>
      </c>
      <c r="AB17" s="66" t="e">
        <f t="shared" si="11"/>
        <v>#REF!</v>
      </c>
      <c r="AC17" s="66" t="e">
        <f>#REF!</f>
        <v>#REF!</v>
      </c>
      <c r="AD17" s="66" t="e">
        <f t="shared" si="12"/>
        <v>#REF!</v>
      </c>
      <c r="AE17" s="66" t="e">
        <f>#REF!</f>
        <v>#REF!</v>
      </c>
      <c r="AF17" s="66" t="e">
        <f t="shared" si="13"/>
        <v>#REF!</v>
      </c>
      <c r="AG17" s="66" t="e">
        <f>#REF!</f>
        <v>#REF!</v>
      </c>
      <c r="AH17" s="66" t="e">
        <f t="shared" si="14"/>
        <v>#REF!</v>
      </c>
      <c r="AI17" s="66" t="e">
        <f>#REF!</f>
        <v>#REF!</v>
      </c>
      <c r="AJ17" s="66" t="e">
        <f t="shared" si="15"/>
        <v>#REF!</v>
      </c>
      <c r="AK17" s="66" t="e">
        <f>#REF!</f>
        <v>#REF!</v>
      </c>
      <c r="AL17" s="66" t="e">
        <f t="shared" si="16"/>
        <v>#REF!</v>
      </c>
      <c r="AM17" s="66" t="e">
        <f>#REF!</f>
        <v>#REF!</v>
      </c>
      <c r="AN17" s="66" t="e">
        <f t="shared" si="17"/>
        <v>#REF!</v>
      </c>
      <c r="AO17" s="66" t="e">
        <f>#REF!</f>
        <v>#REF!</v>
      </c>
      <c r="AP17" s="66" t="e">
        <f t="shared" si="18"/>
        <v>#REF!</v>
      </c>
      <c r="AQ17" s="1" t="e">
        <f t="shared" si="19"/>
        <v>#REF!</v>
      </c>
      <c r="AR17" s="3" t="e">
        <f t="shared" si="20"/>
        <v>#REF!</v>
      </c>
    </row>
    <row r="18" spans="1:44" x14ac:dyDescent="0.25">
      <c r="A18" s="1">
        <f>список!A17</f>
        <v>16</v>
      </c>
      <c r="B18" s="66"/>
      <c r="C18" s="66"/>
      <c r="D18" s="67"/>
      <c r="E18" s="68" t="e">
        <f>#REF!</f>
        <v>#REF!</v>
      </c>
      <c r="F18" s="68" t="e">
        <f t="shared" si="0"/>
        <v>#REF!</v>
      </c>
      <c r="G18" s="68" t="e">
        <f>#REF!</f>
        <v>#REF!</v>
      </c>
      <c r="H18" s="68" t="e">
        <f t="shared" si="1"/>
        <v>#REF!</v>
      </c>
      <c r="I18" s="68" t="e">
        <f>#REF!</f>
        <v>#REF!</v>
      </c>
      <c r="J18" s="68" t="e">
        <f t="shared" si="2"/>
        <v>#REF!</v>
      </c>
      <c r="K18" s="66" t="e">
        <f>#REF!</f>
        <v>#REF!</v>
      </c>
      <c r="L18" s="66" t="e">
        <f t="shared" si="3"/>
        <v>#REF!</v>
      </c>
      <c r="M18" s="66" t="e">
        <f>#REF!</f>
        <v>#REF!</v>
      </c>
      <c r="N18" s="66" t="e">
        <f t="shared" si="4"/>
        <v>#REF!</v>
      </c>
      <c r="O18" s="66" t="e">
        <f>#REF!</f>
        <v>#REF!</v>
      </c>
      <c r="P18" s="66" t="e">
        <f t="shared" si="5"/>
        <v>#REF!</v>
      </c>
      <c r="Q18" s="66" t="e">
        <f>#REF!</f>
        <v>#REF!</v>
      </c>
      <c r="R18" s="66" t="e">
        <f t="shared" si="6"/>
        <v>#REF!</v>
      </c>
      <c r="S18" s="66" t="e">
        <f>#REF!</f>
        <v>#REF!</v>
      </c>
      <c r="T18" s="66" t="e">
        <f t="shared" si="7"/>
        <v>#REF!</v>
      </c>
      <c r="U18" s="66" t="e">
        <f>#REF!</f>
        <v>#REF!</v>
      </c>
      <c r="V18" s="66" t="e">
        <f t="shared" si="8"/>
        <v>#REF!</v>
      </c>
      <c r="W18" s="66" t="e">
        <f>#REF!</f>
        <v>#REF!</v>
      </c>
      <c r="X18" s="66" t="e">
        <f t="shared" si="9"/>
        <v>#REF!</v>
      </c>
      <c r="Y18" s="66" t="e">
        <f>#REF!</f>
        <v>#REF!</v>
      </c>
      <c r="Z18" s="66" t="e">
        <f t="shared" si="10"/>
        <v>#REF!</v>
      </c>
      <c r="AA18" s="66" t="e">
        <f>#REF!</f>
        <v>#REF!</v>
      </c>
      <c r="AB18" s="66" t="e">
        <f t="shared" si="11"/>
        <v>#REF!</v>
      </c>
      <c r="AC18" s="66" t="e">
        <f>#REF!</f>
        <v>#REF!</v>
      </c>
      <c r="AD18" s="66" t="e">
        <f t="shared" si="12"/>
        <v>#REF!</v>
      </c>
      <c r="AE18" s="66" t="e">
        <f>#REF!</f>
        <v>#REF!</v>
      </c>
      <c r="AF18" s="66" t="e">
        <f t="shared" si="13"/>
        <v>#REF!</v>
      </c>
      <c r="AG18" s="66" t="e">
        <f>#REF!</f>
        <v>#REF!</v>
      </c>
      <c r="AH18" s="66" t="e">
        <f t="shared" si="14"/>
        <v>#REF!</v>
      </c>
      <c r="AI18" s="66" t="e">
        <f>#REF!</f>
        <v>#REF!</v>
      </c>
      <c r="AJ18" s="66" t="e">
        <f t="shared" si="15"/>
        <v>#REF!</v>
      </c>
      <c r="AK18" s="66" t="e">
        <f>#REF!</f>
        <v>#REF!</v>
      </c>
      <c r="AL18" s="66" t="e">
        <f t="shared" si="16"/>
        <v>#REF!</v>
      </c>
      <c r="AM18" s="66" t="e">
        <f>#REF!</f>
        <v>#REF!</v>
      </c>
      <c r="AN18" s="66" t="e">
        <f t="shared" si="17"/>
        <v>#REF!</v>
      </c>
      <c r="AO18" s="66" t="e">
        <f>#REF!</f>
        <v>#REF!</v>
      </c>
      <c r="AP18" s="66" t="e">
        <f t="shared" si="18"/>
        <v>#REF!</v>
      </c>
      <c r="AQ18" s="1" t="e">
        <f t="shared" si="19"/>
        <v>#REF!</v>
      </c>
      <c r="AR18" s="3" t="e">
        <f t="shared" si="20"/>
        <v>#REF!</v>
      </c>
    </row>
    <row r="19" spans="1:44" x14ac:dyDescent="0.25">
      <c r="A19" s="1">
        <f>список!A18</f>
        <v>17</v>
      </c>
      <c r="B19" s="66"/>
      <c r="C19" s="66"/>
      <c r="D19" s="67"/>
      <c r="E19" s="68" t="e">
        <f>#REF!</f>
        <v>#REF!</v>
      </c>
      <c r="F19" s="68" t="e">
        <f t="shared" si="0"/>
        <v>#REF!</v>
      </c>
      <c r="G19" s="68" t="e">
        <f>#REF!</f>
        <v>#REF!</v>
      </c>
      <c r="H19" s="68" t="e">
        <f t="shared" si="1"/>
        <v>#REF!</v>
      </c>
      <c r="I19" s="68" t="e">
        <f>#REF!</f>
        <v>#REF!</v>
      </c>
      <c r="J19" s="68" t="e">
        <f t="shared" si="2"/>
        <v>#REF!</v>
      </c>
      <c r="K19" s="66" t="e">
        <f>#REF!</f>
        <v>#REF!</v>
      </c>
      <c r="L19" s="66" t="e">
        <f t="shared" si="3"/>
        <v>#REF!</v>
      </c>
      <c r="M19" s="66" t="e">
        <f>#REF!</f>
        <v>#REF!</v>
      </c>
      <c r="N19" s="66" t="e">
        <f t="shared" si="4"/>
        <v>#REF!</v>
      </c>
      <c r="O19" s="66" t="e">
        <f>#REF!</f>
        <v>#REF!</v>
      </c>
      <c r="P19" s="66" t="e">
        <f t="shared" si="5"/>
        <v>#REF!</v>
      </c>
      <c r="Q19" s="66" t="e">
        <f>#REF!</f>
        <v>#REF!</v>
      </c>
      <c r="R19" s="66" t="e">
        <f t="shared" si="6"/>
        <v>#REF!</v>
      </c>
      <c r="S19" s="66" t="e">
        <f>#REF!</f>
        <v>#REF!</v>
      </c>
      <c r="T19" s="66" t="e">
        <f t="shared" si="7"/>
        <v>#REF!</v>
      </c>
      <c r="U19" s="66" t="e">
        <f>#REF!</f>
        <v>#REF!</v>
      </c>
      <c r="V19" s="66" t="e">
        <f t="shared" si="8"/>
        <v>#REF!</v>
      </c>
      <c r="W19" s="66" t="e">
        <f>#REF!</f>
        <v>#REF!</v>
      </c>
      <c r="X19" s="66" t="e">
        <f t="shared" si="9"/>
        <v>#REF!</v>
      </c>
      <c r="Y19" s="66" t="e">
        <f>#REF!</f>
        <v>#REF!</v>
      </c>
      <c r="Z19" s="66" t="e">
        <f t="shared" si="10"/>
        <v>#REF!</v>
      </c>
      <c r="AA19" s="66" t="e">
        <f>#REF!</f>
        <v>#REF!</v>
      </c>
      <c r="AB19" s="66" t="e">
        <f t="shared" si="11"/>
        <v>#REF!</v>
      </c>
      <c r="AC19" s="66" t="e">
        <f>#REF!</f>
        <v>#REF!</v>
      </c>
      <c r="AD19" s="66" t="e">
        <f t="shared" si="12"/>
        <v>#REF!</v>
      </c>
      <c r="AE19" s="66" t="e">
        <f>#REF!</f>
        <v>#REF!</v>
      </c>
      <c r="AF19" s="66" t="e">
        <f t="shared" si="13"/>
        <v>#REF!</v>
      </c>
      <c r="AG19" s="66" t="e">
        <f>#REF!</f>
        <v>#REF!</v>
      </c>
      <c r="AH19" s="66" t="e">
        <f t="shared" si="14"/>
        <v>#REF!</v>
      </c>
      <c r="AI19" s="66" t="e">
        <f>#REF!</f>
        <v>#REF!</v>
      </c>
      <c r="AJ19" s="66" t="e">
        <f t="shared" si="15"/>
        <v>#REF!</v>
      </c>
      <c r="AK19" s="66" t="e">
        <f>#REF!</f>
        <v>#REF!</v>
      </c>
      <c r="AL19" s="66" t="e">
        <f t="shared" si="16"/>
        <v>#REF!</v>
      </c>
      <c r="AM19" s="66" t="e">
        <f>#REF!</f>
        <v>#REF!</v>
      </c>
      <c r="AN19" s="66" t="e">
        <f t="shared" si="17"/>
        <v>#REF!</v>
      </c>
      <c r="AO19" s="66" t="e">
        <f>#REF!</f>
        <v>#REF!</v>
      </c>
      <c r="AP19" s="66" t="e">
        <f t="shared" si="18"/>
        <v>#REF!</v>
      </c>
      <c r="AQ19" s="1" t="e">
        <f t="shared" si="19"/>
        <v>#REF!</v>
      </c>
      <c r="AR19" s="3" t="e">
        <f t="shared" si="20"/>
        <v>#REF!</v>
      </c>
    </row>
    <row r="20" spans="1:44" x14ac:dyDescent="0.25">
      <c r="A20" s="1">
        <f>список!A19</f>
        <v>18</v>
      </c>
      <c r="B20" s="66"/>
      <c r="C20" s="66"/>
      <c r="D20" s="67"/>
      <c r="E20" s="68" t="e">
        <f>#REF!</f>
        <v>#REF!</v>
      </c>
      <c r="F20" s="68" t="e">
        <f t="shared" si="0"/>
        <v>#REF!</v>
      </c>
      <c r="G20" s="68" t="e">
        <f>#REF!</f>
        <v>#REF!</v>
      </c>
      <c r="H20" s="68" t="e">
        <f t="shared" si="1"/>
        <v>#REF!</v>
      </c>
      <c r="I20" s="68" t="e">
        <f>#REF!</f>
        <v>#REF!</v>
      </c>
      <c r="J20" s="68" t="e">
        <f t="shared" si="2"/>
        <v>#REF!</v>
      </c>
      <c r="K20" s="66" t="e">
        <f>#REF!</f>
        <v>#REF!</v>
      </c>
      <c r="L20" s="66" t="e">
        <f t="shared" si="3"/>
        <v>#REF!</v>
      </c>
      <c r="M20" s="66" t="e">
        <f>#REF!</f>
        <v>#REF!</v>
      </c>
      <c r="N20" s="66" t="e">
        <f t="shared" si="4"/>
        <v>#REF!</v>
      </c>
      <c r="O20" s="66" t="e">
        <f>#REF!</f>
        <v>#REF!</v>
      </c>
      <c r="P20" s="66" t="e">
        <f t="shared" si="5"/>
        <v>#REF!</v>
      </c>
      <c r="Q20" s="66" t="e">
        <f>#REF!</f>
        <v>#REF!</v>
      </c>
      <c r="R20" s="66" t="e">
        <f t="shared" si="6"/>
        <v>#REF!</v>
      </c>
      <c r="S20" s="66" t="e">
        <f>#REF!</f>
        <v>#REF!</v>
      </c>
      <c r="T20" s="66" t="e">
        <f t="shared" si="7"/>
        <v>#REF!</v>
      </c>
      <c r="U20" s="66" t="e">
        <f>#REF!</f>
        <v>#REF!</v>
      </c>
      <c r="V20" s="66" t="e">
        <f t="shared" si="8"/>
        <v>#REF!</v>
      </c>
      <c r="W20" s="66" t="e">
        <f>#REF!</f>
        <v>#REF!</v>
      </c>
      <c r="X20" s="66" t="e">
        <f t="shared" si="9"/>
        <v>#REF!</v>
      </c>
      <c r="Y20" s="66" t="e">
        <f>#REF!</f>
        <v>#REF!</v>
      </c>
      <c r="Z20" s="66" t="e">
        <f t="shared" si="10"/>
        <v>#REF!</v>
      </c>
      <c r="AA20" s="66" t="e">
        <f>#REF!</f>
        <v>#REF!</v>
      </c>
      <c r="AB20" s="66" t="e">
        <f t="shared" si="11"/>
        <v>#REF!</v>
      </c>
      <c r="AC20" s="66" t="e">
        <f>#REF!</f>
        <v>#REF!</v>
      </c>
      <c r="AD20" s="66" t="e">
        <f t="shared" si="12"/>
        <v>#REF!</v>
      </c>
      <c r="AE20" s="66" t="e">
        <f>#REF!</f>
        <v>#REF!</v>
      </c>
      <c r="AF20" s="66" t="e">
        <f t="shared" si="13"/>
        <v>#REF!</v>
      </c>
      <c r="AG20" s="66" t="e">
        <f>#REF!</f>
        <v>#REF!</v>
      </c>
      <c r="AH20" s="66" t="e">
        <f t="shared" si="14"/>
        <v>#REF!</v>
      </c>
      <c r="AI20" s="66" t="e">
        <f>#REF!</f>
        <v>#REF!</v>
      </c>
      <c r="AJ20" s="66" t="e">
        <f t="shared" si="15"/>
        <v>#REF!</v>
      </c>
      <c r="AK20" s="66" t="e">
        <f>#REF!</f>
        <v>#REF!</v>
      </c>
      <c r="AL20" s="66" t="e">
        <f t="shared" si="16"/>
        <v>#REF!</v>
      </c>
      <c r="AM20" s="66" t="e">
        <f>#REF!</f>
        <v>#REF!</v>
      </c>
      <c r="AN20" s="66" t="e">
        <f t="shared" si="17"/>
        <v>#REF!</v>
      </c>
      <c r="AO20" s="66" t="e">
        <f>#REF!</f>
        <v>#REF!</v>
      </c>
      <c r="AP20" s="66" t="e">
        <f t="shared" si="18"/>
        <v>#REF!</v>
      </c>
      <c r="AQ20" s="1" t="e">
        <f t="shared" si="19"/>
        <v>#REF!</v>
      </c>
      <c r="AR20" s="3" t="e">
        <f t="shared" si="20"/>
        <v>#REF!</v>
      </c>
    </row>
    <row r="21" spans="1:44" x14ac:dyDescent="0.25">
      <c r="A21" s="1">
        <f>список!A20</f>
        <v>19</v>
      </c>
      <c r="B21" s="66"/>
      <c r="C21" s="66"/>
      <c r="D21" s="67"/>
      <c r="E21" s="68" t="e">
        <f>#REF!</f>
        <v>#REF!</v>
      </c>
      <c r="F21" s="68" t="e">
        <f t="shared" si="0"/>
        <v>#REF!</v>
      </c>
      <c r="G21" s="68" t="e">
        <f>#REF!</f>
        <v>#REF!</v>
      </c>
      <c r="H21" s="68" t="e">
        <f t="shared" si="1"/>
        <v>#REF!</v>
      </c>
      <c r="I21" s="68" t="e">
        <f>#REF!</f>
        <v>#REF!</v>
      </c>
      <c r="J21" s="68" t="e">
        <f t="shared" si="2"/>
        <v>#REF!</v>
      </c>
      <c r="K21" s="66" t="e">
        <f>#REF!</f>
        <v>#REF!</v>
      </c>
      <c r="L21" s="66" t="e">
        <f t="shared" si="3"/>
        <v>#REF!</v>
      </c>
      <c r="M21" s="66" t="e">
        <f>#REF!</f>
        <v>#REF!</v>
      </c>
      <c r="N21" s="66" t="e">
        <f t="shared" si="4"/>
        <v>#REF!</v>
      </c>
      <c r="O21" s="66" t="e">
        <f>#REF!</f>
        <v>#REF!</v>
      </c>
      <c r="P21" s="66" t="e">
        <f t="shared" si="5"/>
        <v>#REF!</v>
      </c>
      <c r="Q21" s="66" t="e">
        <f>#REF!</f>
        <v>#REF!</v>
      </c>
      <c r="R21" s="66" t="e">
        <f t="shared" si="6"/>
        <v>#REF!</v>
      </c>
      <c r="S21" s="66" t="e">
        <f>#REF!</f>
        <v>#REF!</v>
      </c>
      <c r="T21" s="66" t="e">
        <f t="shared" si="7"/>
        <v>#REF!</v>
      </c>
      <c r="U21" s="66" t="e">
        <f>#REF!</f>
        <v>#REF!</v>
      </c>
      <c r="V21" s="66" t="e">
        <f t="shared" si="8"/>
        <v>#REF!</v>
      </c>
      <c r="W21" s="66" t="e">
        <f>#REF!</f>
        <v>#REF!</v>
      </c>
      <c r="X21" s="66" t="e">
        <f t="shared" si="9"/>
        <v>#REF!</v>
      </c>
      <c r="Y21" s="66" t="e">
        <f>#REF!</f>
        <v>#REF!</v>
      </c>
      <c r="Z21" s="66" t="e">
        <f t="shared" si="10"/>
        <v>#REF!</v>
      </c>
      <c r="AA21" s="66" t="e">
        <f>#REF!</f>
        <v>#REF!</v>
      </c>
      <c r="AB21" s="66" t="e">
        <f t="shared" si="11"/>
        <v>#REF!</v>
      </c>
      <c r="AC21" s="66" t="e">
        <f>#REF!</f>
        <v>#REF!</v>
      </c>
      <c r="AD21" s="66" t="e">
        <f t="shared" si="12"/>
        <v>#REF!</v>
      </c>
      <c r="AE21" s="66" t="e">
        <f>#REF!</f>
        <v>#REF!</v>
      </c>
      <c r="AF21" s="66" t="e">
        <f t="shared" si="13"/>
        <v>#REF!</v>
      </c>
      <c r="AG21" s="66" t="e">
        <f>#REF!</f>
        <v>#REF!</v>
      </c>
      <c r="AH21" s="66" t="e">
        <f t="shared" si="14"/>
        <v>#REF!</v>
      </c>
      <c r="AI21" s="66" t="e">
        <f>#REF!</f>
        <v>#REF!</v>
      </c>
      <c r="AJ21" s="66" t="e">
        <f t="shared" si="15"/>
        <v>#REF!</v>
      </c>
      <c r="AK21" s="66" t="e">
        <f>#REF!</f>
        <v>#REF!</v>
      </c>
      <c r="AL21" s="66" t="e">
        <f t="shared" si="16"/>
        <v>#REF!</v>
      </c>
      <c r="AM21" s="66" t="e">
        <f>#REF!</f>
        <v>#REF!</v>
      </c>
      <c r="AN21" s="66" t="e">
        <f t="shared" si="17"/>
        <v>#REF!</v>
      </c>
      <c r="AO21" s="66" t="e">
        <f>#REF!</f>
        <v>#REF!</v>
      </c>
      <c r="AP21" s="66" t="e">
        <f t="shared" si="18"/>
        <v>#REF!</v>
      </c>
      <c r="AQ21" s="1" t="e">
        <f t="shared" si="19"/>
        <v>#REF!</v>
      </c>
      <c r="AR21" s="3" t="e">
        <f t="shared" si="20"/>
        <v>#REF!</v>
      </c>
    </row>
    <row r="22" spans="1:44" x14ac:dyDescent="0.25">
      <c r="A22" s="1">
        <f>список!A21</f>
        <v>20</v>
      </c>
      <c r="B22" s="66"/>
      <c r="C22" s="66"/>
      <c r="D22" s="67"/>
      <c r="E22" s="68" t="e">
        <f>#REF!</f>
        <v>#REF!</v>
      </c>
      <c r="F22" s="68" t="e">
        <f t="shared" si="0"/>
        <v>#REF!</v>
      </c>
      <c r="G22" s="68" t="e">
        <f>#REF!</f>
        <v>#REF!</v>
      </c>
      <c r="H22" s="68" t="e">
        <f t="shared" si="1"/>
        <v>#REF!</v>
      </c>
      <c r="I22" s="68" t="e">
        <f>#REF!</f>
        <v>#REF!</v>
      </c>
      <c r="J22" s="68" t="e">
        <f t="shared" si="2"/>
        <v>#REF!</v>
      </c>
      <c r="K22" s="66" t="e">
        <f>#REF!</f>
        <v>#REF!</v>
      </c>
      <c r="L22" s="66" t="e">
        <f t="shared" si="3"/>
        <v>#REF!</v>
      </c>
      <c r="M22" s="66" t="e">
        <f>#REF!</f>
        <v>#REF!</v>
      </c>
      <c r="N22" s="66" t="e">
        <f t="shared" si="4"/>
        <v>#REF!</v>
      </c>
      <c r="O22" s="66" t="e">
        <f>#REF!</f>
        <v>#REF!</v>
      </c>
      <c r="P22" s="66" t="e">
        <f t="shared" si="5"/>
        <v>#REF!</v>
      </c>
      <c r="Q22" s="66" t="e">
        <f>#REF!</f>
        <v>#REF!</v>
      </c>
      <c r="R22" s="66" t="e">
        <f t="shared" si="6"/>
        <v>#REF!</v>
      </c>
      <c r="S22" s="66" t="e">
        <f>#REF!</f>
        <v>#REF!</v>
      </c>
      <c r="T22" s="66" t="e">
        <f t="shared" si="7"/>
        <v>#REF!</v>
      </c>
      <c r="U22" s="66" t="e">
        <f>#REF!</f>
        <v>#REF!</v>
      </c>
      <c r="V22" s="66" t="e">
        <f t="shared" si="8"/>
        <v>#REF!</v>
      </c>
      <c r="W22" s="66" t="e">
        <f>#REF!</f>
        <v>#REF!</v>
      </c>
      <c r="X22" s="66" t="e">
        <f t="shared" si="9"/>
        <v>#REF!</v>
      </c>
      <c r="Y22" s="66" t="e">
        <f>#REF!</f>
        <v>#REF!</v>
      </c>
      <c r="Z22" s="66" t="e">
        <f t="shared" si="10"/>
        <v>#REF!</v>
      </c>
      <c r="AA22" s="66" t="e">
        <f>#REF!</f>
        <v>#REF!</v>
      </c>
      <c r="AB22" s="66" t="e">
        <f t="shared" si="11"/>
        <v>#REF!</v>
      </c>
      <c r="AC22" s="66" t="e">
        <f>#REF!</f>
        <v>#REF!</v>
      </c>
      <c r="AD22" s="66" t="e">
        <f t="shared" si="12"/>
        <v>#REF!</v>
      </c>
      <c r="AE22" s="66" t="e">
        <f>#REF!</f>
        <v>#REF!</v>
      </c>
      <c r="AF22" s="66" t="e">
        <f t="shared" si="13"/>
        <v>#REF!</v>
      </c>
      <c r="AG22" s="66" t="e">
        <f>#REF!</f>
        <v>#REF!</v>
      </c>
      <c r="AH22" s="66" t="e">
        <f t="shared" si="14"/>
        <v>#REF!</v>
      </c>
      <c r="AI22" s="66" t="e">
        <f>#REF!</f>
        <v>#REF!</v>
      </c>
      <c r="AJ22" s="66" t="e">
        <f t="shared" si="15"/>
        <v>#REF!</v>
      </c>
      <c r="AK22" s="66" t="e">
        <f>#REF!</f>
        <v>#REF!</v>
      </c>
      <c r="AL22" s="66" t="e">
        <f t="shared" si="16"/>
        <v>#REF!</v>
      </c>
      <c r="AM22" s="66" t="e">
        <f>#REF!</f>
        <v>#REF!</v>
      </c>
      <c r="AN22" s="66" t="e">
        <f t="shared" si="17"/>
        <v>#REF!</v>
      </c>
      <c r="AO22" s="66" t="e">
        <f>#REF!</f>
        <v>#REF!</v>
      </c>
      <c r="AP22" s="66" t="e">
        <f t="shared" si="18"/>
        <v>#REF!</v>
      </c>
      <c r="AQ22" s="1" t="e">
        <f t="shared" si="19"/>
        <v>#REF!</v>
      </c>
      <c r="AR22" s="3" t="e">
        <f t="shared" si="20"/>
        <v>#REF!</v>
      </c>
    </row>
    <row r="23" spans="1:44" x14ac:dyDescent="0.25">
      <c r="A23" s="1">
        <f>список!A22</f>
        <v>21</v>
      </c>
      <c r="B23" s="66"/>
      <c r="C23" s="66"/>
      <c r="D23" s="67"/>
      <c r="E23" s="68" t="e">
        <f>#REF!</f>
        <v>#REF!</v>
      </c>
      <c r="F23" s="68" t="e">
        <f t="shared" si="0"/>
        <v>#REF!</v>
      </c>
      <c r="G23" s="68" t="e">
        <f>#REF!</f>
        <v>#REF!</v>
      </c>
      <c r="H23" s="68" t="e">
        <f t="shared" si="1"/>
        <v>#REF!</v>
      </c>
      <c r="I23" s="68" t="e">
        <f>#REF!</f>
        <v>#REF!</v>
      </c>
      <c r="J23" s="68" t="e">
        <f t="shared" si="2"/>
        <v>#REF!</v>
      </c>
      <c r="K23" s="66" t="e">
        <f>#REF!</f>
        <v>#REF!</v>
      </c>
      <c r="L23" s="66" t="e">
        <f t="shared" si="3"/>
        <v>#REF!</v>
      </c>
      <c r="M23" s="66" t="e">
        <f>#REF!</f>
        <v>#REF!</v>
      </c>
      <c r="N23" s="66" t="e">
        <f t="shared" si="4"/>
        <v>#REF!</v>
      </c>
      <c r="O23" s="66" t="e">
        <f>#REF!</f>
        <v>#REF!</v>
      </c>
      <c r="P23" s="66" t="e">
        <f t="shared" si="5"/>
        <v>#REF!</v>
      </c>
      <c r="Q23" s="66" t="e">
        <f>#REF!</f>
        <v>#REF!</v>
      </c>
      <c r="R23" s="66" t="e">
        <f t="shared" si="6"/>
        <v>#REF!</v>
      </c>
      <c r="S23" s="66" t="e">
        <f>#REF!</f>
        <v>#REF!</v>
      </c>
      <c r="T23" s="66" t="e">
        <f t="shared" si="7"/>
        <v>#REF!</v>
      </c>
      <c r="U23" s="66" t="e">
        <f>#REF!</f>
        <v>#REF!</v>
      </c>
      <c r="V23" s="66" t="e">
        <f t="shared" si="8"/>
        <v>#REF!</v>
      </c>
      <c r="W23" s="66" t="e">
        <f>#REF!</f>
        <v>#REF!</v>
      </c>
      <c r="X23" s="66" t="e">
        <f t="shared" si="9"/>
        <v>#REF!</v>
      </c>
      <c r="Y23" s="66" t="e">
        <f>#REF!</f>
        <v>#REF!</v>
      </c>
      <c r="Z23" s="66" t="e">
        <f t="shared" si="10"/>
        <v>#REF!</v>
      </c>
      <c r="AA23" s="66" t="e">
        <f>#REF!</f>
        <v>#REF!</v>
      </c>
      <c r="AB23" s="66" t="e">
        <f t="shared" si="11"/>
        <v>#REF!</v>
      </c>
      <c r="AC23" s="66" t="e">
        <f>#REF!</f>
        <v>#REF!</v>
      </c>
      <c r="AD23" s="66" t="e">
        <f t="shared" si="12"/>
        <v>#REF!</v>
      </c>
      <c r="AE23" s="66" t="e">
        <f>#REF!</f>
        <v>#REF!</v>
      </c>
      <c r="AF23" s="66" t="e">
        <f t="shared" si="13"/>
        <v>#REF!</v>
      </c>
      <c r="AG23" s="66" t="e">
        <f>#REF!</f>
        <v>#REF!</v>
      </c>
      <c r="AH23" s="66" t="e">
        <f t="shared" si="14"/>
        <v>#REF!</v>
      </c>
      <c r="AI23" s="66" t="e">
        <f>#REF!</f>
        <v>#REF!</v>
      </c>
      <c r="AJ23" s="66" t="e">
        <f t="shared" si="15"/>
        <v>#REF!</v>
      </c>
      <c r="AK23" s="66" t="e">
        <f>#REF!</f>
        <v>#REF!</v>
      </c>
      <c r="AL23" s="66" t="e">
        <f t="shared" si="16"/>
        <v>#REF!</v>
      </c>
      <c r="AM23" s="66" t="e">
        <f>#REF!</f>
        <v>#REF!</v>
      </c>
      <c r="AN23" s="66" t="e">
        <f t="shared" si="17"/>
        <v>#REF!</v>
      </c>
      <c r="AO23" s="66" t="e">
        <f>#REF!</f>
        <v>#REF!</v>
      </c>
      <c r="AP23" s="66" t="e">
        <f t="shared" si="18"/>
        <v>#REF!</v>
      </c>
      <c r="AQ23" s="1" t="e">
        <f t="shared" si="19"/>
        <v>#REF!</v>
      </c>
      <c r="AR23" s="3" t="e">
        <f t="shared" si="20"/>
        <v>#REF!</v>
      </c>
    </row>
    <row r="24" spans="1:44" x14ac:dyDescent="0.25">
      <c r="A24" s="1">
        <f>список!A23</f>
        <v>22</v>
      </c>
      <c r="B24" s="66"/>
      <c r="C24" s="66"/>
      <c r="D24" s="67"/>
      <c r="E24" s="68" t="e">
        <f>#REF!</f>
        <v>#REF!</v>
      </c>
      <c r="F24" s="68" t="e">
        <f t="shared" si="0"/>
        <v>#REF!</v>
      </c>
      <c r="G24" s="68" t="e">
        <f>#REF!</f>
        <v>#REF!</v>
      </c>
      <c r="H24" s="68" t="e">
        <f t="shared" si="1"/>
        <v>#REF!</v>
      </c>
      <c r="I24" s="68" t="e">
        <f>#REF!</f>
        <v>#REF!</v>
      </c>
      <c r="J24" s="68" t="e">
        <f t="shared" si="2"/>
        <v>#REF!</v>
      </c>
      <c r="K24" s="66" t="e">
        <f>#REF!</f>
        <v>#REF!</v>
      </c>
      <c r="L24" s="66" t="e">
        <f t="shared" si="3"/>
        <v>#REF!</v>
      </c>
      <c r="M24" s="66" t="e">
        <f>#REF!</f>
        <v>#REF!</v>
      </c>
      <c r="N24" s="66" t="e">
        <f t="shared" si="4"/>
        <v>#REF!</v>
      </c>
      <c r="O24" s="66" t="e">
        <f>#REF!</f>
        <v>#REF!</v>
      </c>
      <c r="P24" s="66" t="e">
        <f t="shared" si="5"/>
        <v>#REF!</v>
      </c>
      <c r="Q24" s="66" t="e">
        <f>#REF!</f>
        <v>#REF!</v>
      </c>
      <c r="R24" s="66" t="e">
        <f t="shared" si="6"/>
        <v>#REF!</v>
      </c>
      <c r="S24" s="66" t="e">
        <f>#REF!</f>
        <v>#REF!</v>
      </c>
      <c r="T24" s="66" t="e">
        <f t="shared" si="7"/>
        <v>#REF!</v>
      </c>
      <c r="U24" s="66" t="e">
        <f>#REF!</f>
        <v>#REF!</v>
      </c>
      <c r="V24" s="66" t="e">
        <f t="shared" si="8"/>
        <v>#REF!</v>
      </c>
      <c r="W24" s="66" t="e">
        <f>#REF!</f>
        <v>#REF!</v>
      </c>
      <c r="X24" s="66" t="e">
        <f t="shared" si="9"/>
        <v>#REF!</v>
      </c>
      <c r="Y24" s="66" t="e">
        <f>#REF!</f>
        <v>#REF!</v>
      </c>
      <c r="Z24" s="66" t="e">
        <f t="shared" si="10"/>
        <v>#REF!</v>
      </c>
      <c r="AA24" s="66" t="e">
        <f>#REF!</f>
        <v>#REF!</v>
      </c>
      <c r="AB24" s="66" t="e">
        <f t="shared" si="11"/>
        <v>#REF!</v>
      </c>
      <c r="AC24" s="66" t="e">
        <f>#REF!</f>
        <v>#REF!</v>
      </c>
      <c r="AD24" s="66" t="e">
        <f t="shared" si="12"/>
        <v>#REF!</v>
      </c>
      <c r="AE24" s="66" t="e">
        <f>#REF!</f>
        <v>#REF!</v>
      </c>
      <c r="AF24" s="66" t="e">
        <f t="shared" si="13"/>
        <v>#REF!</v>
      </c>
      <c r="AG24" s="66" t="e">
        <f>#REF!</f>
        <v>#REF!</v>
      </c>
      <c r="AH24" s="66" t="e">
        <f t="shared" si="14"/>
        <v>#REF!</v>
      </c>
      <c r="AI24" s="66" t="e">
        <f>#REF!</f>
        <v>#REF!</v>
      </c>
      <c r="AJ24" s="66" t="e">
        <f t="shared" si="15"/>
        <v>#REF!</v>
      </c>
      <c r="AK24" s="66" t="e">
        <f>#REF!</f>
        <v>#REF!</v>
      </c>
      <c r="AL24" s="66" t="e">
        <f t="shared" si="16"/>
        <v>#REF!</v>
      </c>
      <c r="AM24" s="66" t="e">
        <f>#REF!</f>
        <v>#REF!</v>
      </c>
      <c r="AN24" s="66" t="e">
        <f t="shared" si="17"/>
        <v>#REF!</v>
      </c>
      <c r="AO24" s="66" t="e">
        <f>#REF!</f>
        <v>#REF!</v>
      </c>
      <c r="AP24" s="66" t="e">
        <f t="shared" si="18"/>
        <v>#REF!</v>
      </c>
      <c r="AQ24" s="1" t="e">
        <f t="shared" si="19"/>
        <v>#REF!</v>
      </c>
      <c r="AR24" s="3" t="e">
        <f t="shared" si="20"/>
        <v>#REF!</v>
      </c>
    </row>
    <row r="25" spans="1:44" x14ac:dyDescent="0.25">
      <c r="A25" s="1">
        <f>список!A24</f>
        <v>23</v>
      </c>
      <c r="B25" s="66"/>
      <c r="C25" s="66"/>
      <c r="D25" s="67"/>
      <c r="E25" s="68" t="e">
        <f>#REF!</f>
        <v>#REF!</v>
      </c>
      <c r="F25" s="68" t="e">
        <f t="shared" si="0"/>
        <v>#REF!</v>
      </c>
      <c r="G25" s="68" t="e">
        <f>#REF!</f>
        <v>#REF!</v>
      </c>
      <c r="H25" s="68" t="e">
        <f t="shared" si="1"/>
        <v>#REF!</v>
      </c>
      <c r="I25" s="68" t="e">
        <f>#REF!</f>
        <v>#REF!</v>
      </c>
      <c r="J25" s="68" t="e">
        <f t="shared" si="2"/>
        <v>#REF!</v>
      </c>
      <c r="K25" s="66" t="e">
        <f>#REF!</f>
        <v>#REF!</v>
      </c>
      <c r="L25" s="66" t="e">
        <f t="shared" si="3"/>
        <v>#REF!</v>
      </c>
      <c r="M25" s="66" t="e">
        <f>#REF!</f>
        <v>#REF!</v>
      </c>
      <c r="N25" s="66" t="e">
        <f t="shared" si="4"/>
        <v>#REF!</v>
      </c>
      <c r="O25" s="66" t="e">
        <f>#REF!</f>
        <v>#REF!</v>
      </c>
      <c r="P25" s="66" t="e">
        <f t="shared" si="5"/>
        <v>#REF!</v>
      </c>
      <c r="Q25" s="66" t="e">
        <f>#REF!</f>
        <v>#REF!</v>
      </c>
      <c r="R25" s="66" t="e">
        <f t="shared" si="6"/>
        <v>#REF!</v>
      </c>
      <c r="S25" s="66" t="e">
        <f>#REF!</f>
        <v>#REF!</v>
      </c>
      <c r="T25" s="66" t="e">
        <f t="shared" si="7"/>
        <v>#REF!</v>
      </c>
      <c r="U25" s="66" t="e">
        <f>#REF!</f>
        <v>#REF!</v>
      </c>
      <c r="V25" s="66" t="e">
        <f t="shared" si="8"/>
        <v>#REF!</v>
      </c>
      <c r="W25" s="66" t="e">
        <f>#REF!</f>
        <v>#REF!</v>
      </c>
      <c r="X25" s="66" t="e">
        <f t="shared" si="9"/>
        <v>#REF!</v>
      </c>
      <c r="Y25" s="66" t="e">
        <f>#REF!</f>
        <v>#REF!</v>
      </c>
      <c r="Z25" s="66" t="e">
        <f t="shared" si="10"/>
        <v>#REF!</v>
      </c>
      <c r="AA25" s="66" t="e">
        <f>#REF!</f>
        <v>#REF!</v>
      </c>
      <c r="AB25" s="66" t="e">
        <f t="shared" si="11"/>
        <v>#REF!</v>
      </c>
      <c r="AC25" s="66" t="e">
        <f>#REF!</f>
        <v>#REF!</v>
      </c>
      <c r="AD25" s="66" t="e">
        <f t="shared" si="12"/>
        <v>#REF!</v>
      </c>
      <c r="AE25" s="66" t="e">
        <f>#REF!</f>
        <v>#REF!</v>
      </c>
      <c r="AF25" s="66" t="e">
        <f t="shared" si="13"/>
        <v>#REF!</v>
      </c>
      <c r="AG25" s="66" t="e">
        <f>#REF!</f>
        <v>#REF!</v>
      </c>
      <c r="AH25" s="66" t="e">
        <f t="shared" si="14"/>
        <v>#REF!</v>
      </c>
      <c r="AI25" s="66" t="e">
        <f>#REF!</f>
        <v>#REF!</v>
      </c>
      <c r="AJ25" s="66" t="e">
        <f t="shared" si="15"/>
        <v>#REF!</v>
      </c>
      <c r="AK25" s="66" t="e">
        <f>#REF!</f>
        <v>#REF!</v>
      </c>
      <c r="AL25" s="66" t="e">
        <f t="shared" si="16"/>
        <v>#REF!</v>
      </c>
      <c r="AM25" s="66" t="e">
        <f>#REF!</f>
        <v>#REF!</v>
      </c>
      <c r="AN25" s="66" t="e">
        <f t="shared" si="17"/>
        <v>#REF!</v>
      </c>
      <c r="AO25" s="66" t="e">
        <f>#REF!</f>
        <v>#REF!</v>
      </c>
      <c r="AP25" s="66" t="e">
        <f t="shared" si="18"/>
        <v>#REF!</v>
      </c>
      <c r="AQ25" s="1" t="e">
        <f t="shared" si="19"/>
        <v>#REF!</v>
      </c>
      <c r="AR25" s="3" t="e">
        <f t="shared" si="20"/>
        <v>#REF!</v>
      </c>
    </row>
    <row r="26" spans="1:44" x14ac:dyDescent="0.25">
      <c r="A26" s="1">
        <f>список!A25</f>
        <v>24</v>
      </c>
      <c r="B26" s="66"/>
      <c r="C26" s="66"/>
      <c r="D26" s="67"/>
      <c r="E26" s="68" t="e">
        <f>#REF!</f>
        <v>#REF!</v>
      </c>
      <c r="F26" s="68" t="e">
        <f t="shared" si="0"/>
        <v>#REF!</v>
      </c>
      <c r="G26" s="68" t="e">
        <f>#REF!</f>
        <v>#REF!</v>
      </c>
      <c r="H26" s="68" t="e">
        <f t="shared" si="1"/>
        <v>#REF!</v>
      </c>
      <c r="I26" s="68" t="e">
        <f>#REF!</f>
        <v>#REF!</v>
      </c>
      <c r="J26" s="68" t="e">
        <f t="shared" si="2"/>
        <v>#REF!</v>
      </c>
      <c r="K26" s="66" t="e">
        <f>#REF!</f>
        <v>#REF!</v>
      </c>
      <c r="L26" s="66" t="e">
        <f t="shared" si="3"/>
        <v>#REF!</v>
      </c>
      <c r="M26" s="66" t="e">
        <f>#REF!</f>
        <v>#REF!</v>
      </c>
      <c r="N26" s="66" t="e">
        <f t="shared" si="4"/>
        <v>#REF!</v>
      </c>
      <c r="O26" s="66" t="e">
        <f>#REF!</f>
        <v>#REF!</v>
      </c>
      <c r="P26" s="66" t="e">
        <f t="shared" si="5"/>
        <v>#REF!</v>
      </c>
      <c r="Q26" s="66" t="e">
        <f>#REF!</f>
        <v>#REF!</v>
      </c>
      <c r="R26" s="66" t="e">
        <f t="shared" si="6"/>
        <v>#REF!</v>
      </c>
      <c r="S26" s="66" t="e">
        <f>#REF!</f>
        <v>#REF!</v>
      </c>
      <c r="T26" s="66" t="e">
        <f t="shared" si="7"/>
        <v>#REF!</v>
      </c>
      <c r="U26" s="66" t="e">
        <f>#REF!</f>
        <v>#REF!</v>
      </c>
      <c r="V26" s="66" t="e">
        <f t="shared" si="8"/>
        <v>#REF!</v>
      </c>
      <c r="W26" s="66" t="e">
        <f>#REF!</f>
        <v>#REF!</v>
      </c>
      <c r="X26" s="66" t="e">
        <f t="shared" si="9"/>
        <v>#REF!</v>
      </c>
      <c r="Y26" s="66" t="e">
        <f>#REF!</f>
        <v>#REF!</v>
      </c>
      <c r="Z26" s="66" t="e">
        <f t="shared" si="10"/>
        <v>#REF!</v>
      </c>
      <c r="AA26" s="66" t="e">
        <f>#REF!</f>
        <v>#REF!</v>
      </c>
      <c r="AB26" s="66" t="e">
        <f t="shared" si="11"/>
        <v>#REF!</v>
      </c>
      <c r="AC26" s="66" t="e">
        <f>#REF!</f>
        <v>#REF!</v>
      </c>
      <c r="AD26" s="66" t="e">
        <f t="shared" si="12"/>
        <v>#REF!</v>
      </c>
      <c r="AE26" s="66" t="e">
        <f>#REF!</f>
        <v>#REF!</v>
      </c>
      <c r="AF26" s="66" t="e">
        <f t="shared" si="13"/>
        <v>#REF!</v>
      </c>
      <c r="AG26" s="66" t="e">
        <f>#REF!</f>
        <v>#REF!</v>
      </c>
      <c r="AH26" s="66" t="e">
        <f t="shared" si="14"/>
        <v>#REF!</v>
      </c>
      <c r="AI26" s="66" t="e">
        <f>#REF!</f>
        <v>#REF!</v>
      </c>
      <c r="AJ26" s="66" t="e">
        <f t="shared" si="15"/>
        <v>#REF!</v>
      </c>
      <c r="AK26" s="66" t="e">
        <f>#REF!</f>
        <v>#REF!</v>
      </c>
      <c r="AL26" s="66" t="e">
        <f t="shared" si="16"/>
        <v>#REF!</v>
      </c>
      <c r="AM26" s="66" t="e">
        <f>#REF!</f>
        <v>#REF!</v>
      </c>
      <c r="AN26" s="66" t="e">
        <f t="shared" si="17"/>
        <v>#REF!</v>
      </c>
      <c r="AO26" s="66" t="e">
        <f>#REF!</f>
        <v>#REF!</v>
      </c>
      <c r="AP26" s="66" t="e">
        <f t="shared" si="18"/>
        <v>#REF!</v>
      </c>
      <c r="AQ26" s="1" t="e">
        <f t="shared" si="19"/>
        <v>#REF!</v>
      </c>
      <c r="AR26" s="3" t="e">
        <f t="shared" si="20"/>
        <v>#REF!</v>
      </c>
    </row>
    <row r="27" spans="1:44" x14ac:dyDescent="0.25">
      <c r="A27" s="1">
        <f>список!A26</f>
        <v>25</v>
      </c>
      <c r="B27" s="66"/>
      <c r="C27" s="66"/>
      <c r="D27" s="67"/>
      <c r="E27" s="68" t="e">
        <f>#REF!</f>
        <v>#REF!</v>
      </c>
      <c r="F27" s="68" t="e">
        <f t="shared" si="0"/>
        <v>#REF!</v>
      </c>
      <c r="G27" s="68" t="e">
        <f>#REF!</f>
        <v>#REF!</v>
      </c>
      <c r="H27" s="68" t="e">
        <f t="shared" si="1"/>
        <v>#REF!</v>
      </c>
      <c r="I27" s="68" t="e">
        <f>#REF!</f>
        <v>#REF!</v>
      </c>
      <c r="J27" s="68" t="e">
        <f t="shared" si="2"/>
        <v>#REF!</v>
      </c>
      <c r="K27" s="66" t="e">
        <f>#REF!</f>
        <v>#REF!</v>
      </c>
      <c r="L27" s="66" t="e">
        <f t="shared" si="3"/>
        <v>#REF!</v>
      </c>
      <c r="M27" s="66" t="e">
        <f>#REF!</f>
        <v>#REF!</v>
      </c>
      <c r="N27" s="66" t="e">
        <f t="shared" si="4"/>
        <v>#REF!</v>
      </c>
      <c r="O27" s="66" t="e">
        <f>#REF!</f>
        <v>#REF!</v>
      </c>
      <c r="P27" s="66" t="e">
        <f t="shared" si="5"/>
        <v>#REF!</v>
      </c>
      <c r="Q27" s="66" t="e">
        <f>#REF!</f>
        <v>#REF!</v>
      </c>
      <c r="R27" s="66" t="e">
        <f t="shared" si="6"/>
        <v>#REF!</v>
      </c>
      <c r="S27" s="66" t="e">
        <f>#REF!</f>
        <v>#REF!</v>
      </c>
      <c r="T27" s="66" t="e">
        <f t="shared" si="7"/>
        <v>#REF!</v>
      </c>
      <c r="U27" s="66" t="e">
        <f>#REF!</f>
        <v>#REF!</v>
      </c>
      <c r="V27" s="66" t="e">
        <f t="shared" si="8"/>
        <v>#REF!</v>
      </c>
      <c r="W27" s="66" t="e">
        <f>#REF!</f>
        <v>#REF!</v>
      </c>
      <c r="X27" s="66" t="e">
        <f t="shared" si="9"/>
        <v>#REF!</v>
      </c>
      <c r="Y27" s="66" t="e">
        <f>#REF!</f>
        <v>#REF!</v>
      </c>
      <c r="Z27" s="66" t="e">
        <f t="shared" si="10"/>
        <v>#REF!</v>
      </c>
      <c r="AA27" s="66" t="e">
        <f>#REF!</f>
        <v>#REF!</v>
      </c>
      <c r="AB27" s="66" t="e">
        <f t="shared" si="11"/>
        <v>#REF!</v>
      </c>
      <c r="AC27" s="66" t="e">
        <f>#REF!</f>
        <v>#REF!</v>
      </c>
      <c r="AD27" s="66" t="e">
        <f t="shared" si="12"/>
        <v>#REF!</v>
      </c>
      <c r="AE27" s="66" t="e">
        <f>#REF!</f>
        <v>#REF!</v>
      </c>
      <c r="AF27" s="66" t="e">
        <f t="shared" si="13"/>
        <v>#REF!</v>
      </c>
      <c r="AG27" s="66" t="e">
        <f>#REF!</f>
        <v>#REF!</v>
      </c>
      <c r="AH27" s="66" t="e">
        <f t="shared" si="14"/>
        <v>#REF!</v>
      </c>
      <c r="AI27" s="66" t="e">
        <f>#REF!</f>
        <v>#REF!</v>
      </c>
      <c r="AJ27" s="66" t="e">
        <f t="shared" si="15"/>
        <v>#REF!</v>
      </c>
      <c r="AK27" s="66" t="e">
        <f>#REF!</f>
        <v>#REF!</v>
      </c>
      <c r="AL27" s="66" t="e">
        <f t="shared" si="16"/>
        <v>#REF!</v>
      </c>
      <c r="AM27" s="66" t="e">
        <f>#REF!</f>
        <v>#REF!</v>
      </c>
      <c r="AN27" s="66" t="e">
        <f t="shared" si="17"/>
        <v>#REF!</v>
      </c>
      <c r="AO27" s="66" t="e">
        <f>#REF!</f>
        <v>#REF!</v>
      </c>
      <c r="AP27" s="66" t="e">
        <f t="shared" si="18"/>
        <v>#REF!</v>
      </c>
      <c r="AQ27" s="1" t="e">
        <f t="shared" si="19"/>
        <v>#REF!</v>
      </c>
      <c r="AR27" s="3" t="e">
        <f t="shared" si="20"/>
        <v>#REF!</v>
      </c>
    </row>
    <row r="28" spans="1:44" x14ac:dyDescent="0.25">
      <c r="A28" s="1">
        <f>список!A27</f>
        <v>26</v>
      </c>
      <c r="B28" s="66"/>
      <c r="C28" s="66"/>
      <c r="D28" s="67"/>
      <c r="E28" s="68" t="e">
        <f>#REF!</f>
        <v>#REF!</v>
      </c>
      <c r="F28" s="68" t="e">
        <f t="shared" si="0"/>
        <v>#REF!</v>
      </c>
      <c r="G28" s="68" t="e">
        <f>#REF!</f>
        <v>#REF!</v>
      </c>
      <c r="H28" s="68" t="e">
        <f t="shared" si="1"/>
        <v>#REF!</v>
      </c>
      <c r="I28" s="68" t="e">
        <f>#REF!</f>
        <v>#REF!</v>
      </c>
      <c r="J28" s="68" t="e">
        <f t="shared" si="2"/>
        <v>#REF!</v>
      </c>
      <c r="K28" s="66" t="e">
        <f>#REF!</f>
        <v>#REF!</v>
      </c>
      <c r="L28" s="66" t="e">
        <f t="shared" si="3"/>
        <v>#REF!</v>
      </c>
      <c r="M28" s="66" t="e">
        <f>#REF!</f>
        <v>#REF!</v>
      </c>
      <c r="N28" s="66" t="e">
        <f t="shared" si="4"/>
        <v>#REF!</v>
      </c>
      <c r="O28" s="66" t="e">
        <f>#REF!</f>
        <v>#REF!</v>
      </c>
      <c r="P28" s="66" t="e">
        <f t="shared" si="5"/>
        <v>#REF!</v>
      </c>
      <c r="Q28" s="66" t="e">
        <f>#REF!</f>
        <v>#REF!</v>
      </c>
      <c r="R28" s="66" t="e">
        <f t="shared" si="6"/>
        <v>#REF!</v>
      </c>
      <c r="S28" s="66" t="e">
        <f>#REF!</f>
        <v>#REF!</v>
      </c>
      <c r="T28" s="66" t="e">
        <f t="shared" si="7"/>
        <v>#REF!</v>
      </c>
      <c r="U28" s="66" t="e">
        <f>#REF!</f>
        <v>#REF!</v>
      </c>
      <c r="V28" s="66" t="e">
        <f t="shared" si="8"/>
        <v>#REF!</v>
      </c>
      <c r="W28" s="66" t="e">
        <f>#REF!</f>
        <v>#REF!</v>
      </c>
      <c r="X28" s="66" t="e">
        <f t="shared" si="9"/>
        <v>#REF!</v>
      </c>
      <c r="Y28" s="66" t="e">
        <f>#REF!</f>
        <v>#REF!</v>
      </c>
      <c r="Z28" s="66" t="e">
        <f t="shared" si="10"/>
        <v>#REF!</v>
      </c>
      <c r="AA28" s="66" t="e">
        <f>#REF!</f>
        <v>#REF!</v>
      </c>
      <c r="AB28" s="66" t="e">
        <f t="shared" si="11"/>
        <v>#REF!</v>
      </c>
      <c r="AC28" s="66" t="e">
        <f>#REF!</f>
        <v>#REF!</v>
      </c>
      <c r="AD28" s="66" t="e">
        <f t="shared" si="12"/>
        <v>#REF!</v>
      </c>
      <c r="AE28" s="66" t="e">
        <f>#REF!</f>
        <v>#REF!</v>
      </c>
      <c r="AF28" s="66" t="e">
        <f t="shared" si="13"/>
        <v>#REF!</v>
      </c>
      <c r="AG28" s="66" t="e">
        <f>#REF!</f>
        <v>#REF!</v>
      </c>
      <c r="AH28" s="66" t="e">
        <f t="shared" si="14"/>
        <v>#REF!</v>
      </c>
      <c r="AI28" s="66" t="e">
        <f>#REF!</f>
        <v>#REF!</v>
      </c>
      <c r="AJ28" s="66" t="e">
        <f t="shared" si="15"/>
        <v>#REF!</v>
      </c>
      <c r="AK28" s="66" t="e">
        <f>#REF!</f>
        <v>#REF!</v>
      </c>
      <c r="AL28" s="66" t="e">
        <f t="shared" si="16"/>
        <v>#REF!</v>
      </c>
      <c r="AM28" s="66" t="e">
        <f>#REF!</f>
        <v>#REF!</v>
      </c>
      <c r="AN28" s="66" t="e">
        <f t="shared" si="17"/>
        <v>#REF!</v>
      </c>
      <c r="AO28" s="66" t="e">
        <f>#REF!</f>
        <v>#REF!</v>
      </c>
      <c r="AP28" s="66" t="e">
        <f t="shared" si="18"/>
        <v>#REF!</v>
      </c>
      <c r="AQ28" s="1" t="e">
        <f t="shared" si="19"/>
        <v>#REF!</v>
      </c>
      <c r="AR28" s="3" t="e">
        <f t="shared" si="20"/>
        <v>#REF!</v>
      </c>
    </row>
    <row r="29" spans="1:44" x14ac:dyDescent="0.25">
      <c r="A29" s="1">
        <f>список!A28</f>
        <v>27</v>
      </c>
      <c r="B29" s="66"/>
      <c r="C29" s="66"/>
      <c r="D29" s="67"/>
      <c r="E29" s="68" t="e">
        <f>#REF!</f>
        <v>#REF!</v>
      </c>
      <c r="F29" s="68" t="e">
        <f t="shared" si="0"/>
        <v>#REF!</v>
      </c>
      <c r="G29" s="68" t="e">
        <f>#REF!</f>
        <v>#REF!</v>
      </c>
      <c r="H29" s="68" t="e">
        <f t="shared" si="1"/>
        <v>#REF!</v>
      </c>
      <c r="I29" s="68" t="e">
        <f>#REF!</f>
        <v>#REF!</v>
      </c>
      <c r="J29" s="68" t="e">
        <f t="shared" si="2"/>
        <v>#REF!</v>
      </c>
      <c r="K29" s="66" t="e">
        <f>#REF!</f>
        <v>#REF!</v>
      </c>
      <c r="L29" s="66" t="e">
        <f t="shared" si="3"/>
        <v>#REF!</v>
      </c>
      <c r="M29" s="66" t="e">
        <f>#REF!</f>
        <v>#REF!</v>
      </c>
      <c r="N29" s="66" t="e">
        <f t="shared" si="4"/>
        <v>#REF!</v>
      </c>
      <c r="O29" s="66" t="e">
        <f>#REF!</f>
        <v>#REF!</v>
      </c>
      <c r="P29" s="66" t="e">
        <f t="shared" si="5"/>
        <v>#REF!</v>
      </c>
      <c r="Q29" s="66" t="e">
        <f>#REF!</f>
        <v>#REF!</v>
      </c>
      <c r="R29" s="66" t="e">
        <f t="shared" si="6"/>
        <v>#REF!</v>
      </c>
      <c r="S29" s="66" t="e">
        <f>#REF!</f>
        <v>#REF!</v>
      </c>
      <c r="T29" s="66" t="e">
        <f t="shared" si="7"/>
        <v>#REF!</v>
      </c>
      <c r="U29" s="66" t="e">
        <f>#REF!</f>
        <v>#REF!</v>
      </c>
      <c r="V29" s="66" t="e">
        <f t="shared" si="8"/>
        <v>#REF!</v>
      </c>
      <c r="W29" s="66" t="e">
        <f>#REF!</f>
        <v>#REF!</v>
      </c>
      <c r="X29" s="66" t="e">
        <f t="shared" si="9"/>
        <v>#REF!</v>
      </c>
      <c r="Y29" s="66" t="e">
        <f>#REF!</f>
        <v>#REF!</v>
      </c>
      <c r="Z29" s="66" t="e">
        <f t="shared" si="10"/>
        <v>#REF!</v>
      </c>
      <c r="AA29" s="66" t="e">
        <f>#REF!</f>
        <v>#REF!</v>
      </c>
      <c r="AB29" s="66" t="e">
        <f t="shared" si="11"/>
        <v>#REF!</v>
      </c>
      <c r="AC29" s="66" t="e">
        <f>#REF!</f>
        <v>#REF!</v>
      </c>
      <c r="AD29" s="66" t="e">
        <f t="shared" si="12"/>
        <v>#REF!</v>
      </c>
      <c r="AE29" s="66" t="e">
        <f>#REF!</f>
        <v>#REF!</v>
      </c>
      <c r="AF29" s="66" t="e">
        <f t="shared" si="13"/>
        <v>#REF!</v>
      </c>
      <c r="AG29" s="66" t="e">
        <f>#REF!</f>
        <v>#REF!</v>
      </c>
      <c r="AH29" s="66" t="e">
        <f t="shared" si="14"/>
        <v>#REF!</v>
      </c>
      <c r="AI29" s="66" t="e">
        <f>#REF!</f>
        <v>#REF!</v>
      </c>
      <c r="AJ29" s="66" t="e">
        <f t="shared" si="15"/>
        <v>#REF!</v>
      </c>
      <c r="AK29" s="66" t="e">
        <f>#REF!</f>
        <v>#REF!</v>
      </c>
      <c r="AL29" s="66" t="e">
        <f t="shared" si="16"/>
        <v>#REF!</v>
      </c>
      <c r="AM29" s="66" t="e">
        <f>#REF!</f>
        <v>#REF!</v>
      </c>
      <c r="AN29" s="66" t="e">
        <f t="shared" si="17"/>
        <v>#REF!</v>
      </c>
      <c r="AO29" s="66" t="e">
        <f>#REF!</f>
        <v>#REF!</v>
      </c>
      <c r="AP29" s="66" t="e">
        <f t="shared" si="18"/>
        <v>#REF!</v>
      </c>
      <c r="AQ29" s="1" t="e">
        <f t="shared" si="19"/>
        <v>#REF!</v>
      </c>
      <c r="AR29" s="3" t="e">
        <f t="shared" si="20"/>
        <v>#REF!</v>
      </c>
    </row>
    <row r="30" spans="1:44" x14ac:dyDescent="0.25">
      <c r="A30" s="1">
        <f>список!A29</f>
        <v>28</v>
      </c>
      <c r="B30" s="66"/>
      <c r="C30" s="66"/>
      <c r="D30" s="67"/>
      <c r="E30" s="68" t="e">
        <f>#REF!</f>
        <v>#REF!</v>
      </c>
      <c r="F30" s="68" t="e">
        <f t="shared" si="0"/>
        <v>#REF!</v>
      </c>
      <c r="G30" s="68" t="e">
        <f>#REF!</f>
        <v>#REF!</v>
      </c>
      <c r="H30" s="68" t="e">
        <f t="shared" si="1"/>
        <v>#REF!</v>
      </c>
      <c r="I30" s="68" t="e">
        <f>#REF!</f>
        <v>#REF!</v>
      </c>
      <c r="J30" s="68" t="e">
        <f t="shared" si="2"/>
        <v>#REF!</v>
      </c>
      <c r="K30" s="66" t="e">
        <f>#REF!</f>
        <v>#REF!</v>
      </c>
      <c r="L30" s="66" t="e">
        <f t="shared" si="3"/>
        <v>#REF!</v>
      </c>
      <c r="M30" s="66" t="e">
        <f>#REF!</f>
        <v>#REF!</v>
      </c>
      <c r="N30" s="66" t="e">
        <f t="shared" si="4"/>
        <v>#REF!</v>
      </c>
      <c r="O30" s="66" t="e">
        <f>#REF!</f>
        <v>#REF!</v>
      </c>
      <c r="P30" s="66" t="e">
        <f t="shared" si="5"/>
        <v>#REF!</v>
      </c>
      <c r="Q30" s="66" t="e">
        <f>#REF!</f>
        <v>#REF!</v>
      </c>
      <c r="R30" s="66" t="e">
        <f t="shared" si="6"/>
        <v>#REF!</v>
      </c>
      <c r="S30" s="66" t="e">
        <f>#REF!</f>
        <v>#REF!</v>
      </c>
      <c r="T30" s="66" t="e">
        <f t="shared" si="7"/>
        <v>#REF!</v>
      </c>
      <c r="U30" s="66" t="e">
        <f>#REF!</f>
        <v>#REF!</v>
      </c>
      <c r="V30" s="66" t="e">
        <f t="shared" si="8"/>
        <v>#REF!</v>
      </c>
      <c r="W30" s="66" t="e">
        <f>#REF!</f>
        <v>#REF!</v>
      </c>
      <c r="X30" s="66" t="e">
        <f t="shared" si="9"/>
        <v>#REF!</v>
      </c>
      <c r="Y30" s="66" t="e">
        <f>#REF!</f>
        <v>#REF!</v>
      </c>
      <c r="Z30" s="66" t="e">
        <f t="shared" si="10"/>
        <v>#REF!</v>
      </c>
      <c r="AA30" s="66" t="e">
        <f>#REF!</f>
        <v>#REF!</v>
      </c>
      <c r="AB30" s="66" t="e">
        <f t="shared" si="11"/>
        <v>#REF!</v>
      </c>
      <c r="AC30" s="66" t="e">
        <f>#REF!</f>
        <v>#REF!</v>
      </c>
      <c r="AD30" s="66" t="e">
        <f t="shared" si="12"/>
        <v>#REF!</v>
      </c>
      <c r="AE30" s="66" t="e">
        <f>#REF!</f>
        <v>#REF!</v>
      </c>
      <c r="AF30" s="66" t="e">
        <f t="shared" si="13"/>
        <v>#REF!</v>
      </c>
      <c r="AG30" s="66" t="e">
        <f>#REF!</f>
        <v>#REF!</v>
      </c>
      <c r="AH30" s="66" t="e">
        <f t="shared" si="14"/>
        <v>#REF!</v>
      </c>
      <c r="AI30" s="66" t="e">
        <f>#REF!</f>
        <v>#REF!</v>
      </c>
      <c r="AJ30" s="66" t="e">
        <f t="shared" si="15"/>
        <v>#REF!</v>
      </c>
      <c r="AK30" s="66" t="e">
        <f>#REF!</f>
        <v>#REF!</v>
      </c>
      <c r="AL30" s="66" t="e">
        <f t="shared" si="16"/>
        <v>#REF!</v>
      </c>
      <c r="AM30" s="66" t="e">
        <f>#REF!</f>
        <v>#REF!</v>
      </c>
      <c r="AN30" s="66" t="e">
        <f t="shared" si="17"/>
        <v>#REF!</v>
      </c>
      <c r="AO30" s="66" t="e">
        <f>#REF!</f>
        <v>#REF!</v>
      </c>
      <c r="AP30" s="66" t="e">
        <f t="shared" si="18"/>
        <v>#REF!</v>
      </c>
      <c r="AQ30" s="1" t="e">
        <f t="shared" si="19"/>
        <v>#REF!</v>
      </c>
      <c r="AR30" s="3" t="e">
        <f t="shared" si="20"/>
        <v>#REF!</v>
      </c>
    </row>
    <row r="31" spans="1:44" x14ac:dyDescent="0.25">
      <c r="A31" s="1">
        <f>список!A30</f>
        <v>29</v>
      </c>
      <c r="B31" s="66"/>
      <c r="C31" s="66"/>
      <c r="D31" s="67"/>
      <c r="E31" s="68" t="e">
        <f>#REF!</f>
        <v>#REF!</v>
      </c>
      <c r="F31" s="68" t="e">
        <f t="shared" si="0"/>
        <v>#REF!</v>
      </c>
      <c r="G31" s="68" t="e">
        <f>#REF!</f>
        <v>#REF!</v>
      </c>
      <c r="H31" s="68" t="e">
        <f t="shared" si="1"/>
        <v>#REF!</v>
      </c>
      <c r="I31" s="68" t="e">
        <f>#REF!</f>
        <v>#REF!</v>
      </c>
      <c r="J31" s="68" t="e">
        <f t="shared" si="2"/>
        <v>#REF!</v>
      </c>
      <c r="K31" s="66" t="e">
        <f>#REF!</f>
        <v>#REF!</v>
      </c>
      <c r="L31" s="66" t="e">
        <f t="shared" si="3"/>
        <v>#REF!</v>
      </c>
      <c r="M31" s="66" t="e">
        <f>#REF!</f>
        <v>#REF!</v>
      </c>
      <c r="N31" s="66" t="e">
        <f t="shared" si="4"/>
        <v>#REF!</v>
      </c>
      <c r="O31" s="66" t="e">
        <f>#REF!</f>
        <v>#REF!</v>
      </c>
      <c r="P31" s="66" t="e">
        <f t="shared" si="5"/>
        <v>#REF!</v>
      </c>
      <c r="Q31" s="66" t="e">
        <f>#REF!</f>
        <v>#REF!</v>
      </c>
      <c r="R31" s="66" t="e">
        <f t="shared" si="6"/>
        <v>#REF!</v>
      </c>
      <c r="S31" s="66" t="e">
        <f>#REF!</f>
        <v>#REF!</v>
      </c>
      <c r="T31" s="66" t="e">
        <f t="shared" si="7"/>
        <v>#REF!</v>
      </c>
      <c r="U31" s="66" t="e">
        <f>#REF!</f>
        <v>#REF!</v>
      </c>
      <c r="V31" s="66" t="e">
        <f t="shared" si="8"/>
        <v>#REF!</v>
      </c>
      <c r="W31" s="66" t="e">
        <f>#REF!</f>
        <v>#REF!</v>
      </c>
      <c r="X31" s="66" t="e">
        <f t="shared" si="9"/>
        <v>#REF!</v>
      </c>
      <c r="Y31" s="66" t="e">
        <f>#REF!</f>
        <v>#REF!</v>
      </c>
      <c r="Z31" s="66" t="e">
        <f t="shared" si="10"/>
        <v>#REF!</v>
      </c>
      <c r="AA31" s="66" t="e">
        <f>#REF!</f>
        <v>#REF!</v>
      </c>
      <c r="AB31" s="66" t="e">
        <f t="shared" si="11"/>
        <v>#REF!</v>
      </c>
      <c r="AC31" s="66" t="e">
        <f>#REF!</f>
        <v>#REF!</v>
      </c>
      <c r="AD31" s="66" t="e">
        <f t="shared" si="12"/>
        <v>#REF!</v>
      </c>
      <c r="AE31" s="66" t="e">
        <f>#REF!</f>
        <v>#REF!</v>
      </c>
      <c r="AF31" s="66" t="e">
        <f t="shared" si="13"/>
        <v>#REF!</v>
      </c>
      <c r="AG31" s="66" t="e">
        <f>#REF!</f>
        <v>#REF!</v>
      </c>
      <c r="AH31" s="66" t="e">
        <f t="shared" si="14"/>
        <v>#REF!</v>
      </c>
      <c r="AI31" s="66" t="e">
        <f>#REF!</f>
        <v>#REF!</v>
      </c>
      <c r="AJ31" s="66" t="e">
        <f t="shared" si="15"/>
        <v>#REF!</v>
      </c>
      <c r="AK31" s="66" t="e">
        <f>#REF!</f>
        <v>#REF!</v>
      </c>
      <c r="AL31" s="66" t="e">
        <f t="shared" si="16"/>
        <v>#REF!</v>
      </c>
      <c r="AM31" s="66" t="e">
        <f>#REF!</f>
        <v>#REF!</v>
      </c>
      <c r="AN31" s="66" t="e">
        <f t="shared" si="17"/>
        <v>#REF!</v>
      </c>
      <c r="AO31" s="66" t="e">
        <f>#REF!</f>
        <v>#REF!</v>
      </c>
      <c r="AP31" s="66" t="e">
        <f t="shared" si="18"/>
        <v>#REF!</v>
      </c>
      <c r="AQ31" s="1" t="e">
        <f t="shared" si="19"/>
        <v>#REF!</v>
      </c>
      <c r="AR31" s="3" t="e">
        <f t="shared" si="20"/>
        <v>#REF!</v>
      </c>
    </row>
    <row r="32" spans="1:44" x14ac:dyDescent="0.25">
      <c r="A32" s="1">
        <f>список!A31</f>
        <v>30</v>
      </c>
      <c r="B32" s="66"/>
      <c r="C32" s="66"/>
      <c r="D32" s="67"/>
      <c r="E32" s="68" t="e">
        <f>#REF!</f>
        <v>#REF!</v>
      </c>
      <c r="F32" s="68" t="e">
        <f t="shared" si="0"/>
        <v>#REF!</v>
      </c>
      <c r="G32" s="68" t="e">
        <f>#REF!</f>
        <v>#REF!</v>
      </c>
      <c r="H32" s="68" t="e">
        <f t="shared" si="1"/>
        <v>#REF!</v>
      </c>
      <c r="I32" s="68" t="e">
        <f>#REF!</f>
        <v>#REF!</v>
      </c>
      <c r="J32" s="68" t="e">
        <f t="shared" si="2"/>
        <v>#REF!</v>
      </c>
      <c r="K32" s="66" t="e">
        <f>#REF!</f>
        <v>#REF!</v>
      </c>
      <c r="L32" s="66" t="e">
        <f t="shared" si="3"/>
        <v>#REF!</v>
      </c>
      <c r="M32" s="66" t="e">
        <f>#REF!</f>
        <v>#REF!</v>
      </c>
      <c r="N32" s="66" t="e">
        <f t="shared" si="4"/>
        <v>#REF!</v>
      </c>
      <c r="O32" s="66" t="e">
        <f>#REF!</f>
        <v>#REF!</v>
      </c>
      <c r="P32" s="66" t="e">
        <f t="shared" si="5"/>
        <v>#REF!</v>
      </c>
      <c r="Q32" s="66" t="e">
        <f>#REF!</f>
        <v>#REF!</v>
      </c>
      <c r="R32" s="66" t="e">
        <f t="shared" si="6"/>
        <v>#REF!</v>
      </c>
      <c r="S32" s="66" t="e">
        <f>#REF!</f>
        <v>#REF!</v>
      </c>
      <c r="T32" s="66" t="e">
        <f t="shared" si="7"/>
        <v>#REF!</v>
      </c>
      <c r="U32" s="66" t="e">
        <f>#REF!</f>
        <v>#REF!</v>
      </c>
      <c r="V32" s="66" t="e">
        <f t="shared" si="8"/>
        <v>#REF!</v>
      </c>
      <c r="W32" s="66" t="e">
        <f>#REF!</f>
        <v>#REF!</v>
      </c>
      <c r="X32" s="66" t="e">
        <f t="shared" si="9"/>
        <v>#REF!</v>
      </c>
      <c r="Y32" s="66" t="e">
        <f>#REF!</f>
        <v>#REF!</v>
      </c>
      <c r="Z32" s="66" t="e">
        <f t="shared" si="10"/>
        <v>#REF!</v>
      </c>
      <c r="AA32" s="66" t="e">
        <f>#REF!</f>
        <v>#REF!</v>
      </c>
      <c r="AB32" s="66" t="e">
        <f t="shared" si="11"/>
        <v>#REF!</v>
      </c>
      <c r="AC32" s="66" t="e">
        <f>#REF!</f>
        <v>#REF!</v>
      </c>
      <c r="AD32" s="66" t="e">
        <f t="shared" si="12"/>
        <v>#REF!</v>
      </c>
      <c r="AE32" s="66" t="e">
        <f>#REF!</f>
        <v>#REF!</v>
      </c>
      <c r="AF32" s="66" t="e">
        <f t="shared" si="13"/>
        <v>#REF!</v>
      </c>
      <c r="AG32" s="66" t="e">
        <f>#REF!</f>
        <v>#REF!</v>
      </c>
      <c r="AH32" s="66" t="e">
        <f t="shared" si="14"/>
        <v>#REF!</v>
      </c>
      <c r="AI32" s="66" t="e">
        <f>#REF!</f>
        <v>#REF!</v>
      </c>
      <c r="AJ32" s="66" t="e">
        <f t="shared" si="15"/>
        <v>#REF!</v>
      </c>
      <c r="AK32" s="66" t="e">
        <f>#REF!</f>
        <v>#REF!</v>
      </c>
      <c r="AL32" s="66" t="e">
        <f t="shared" si="16"/>
        <v>#REF!</v>
      </c>
      <c r="AM32" s="66" t="e">
        <f>#REF!</f>
        <v>#REF!</v>
      </c>
      <c r="AN32" s="66" t="e">
        <f t="shared" si="17"/>
        <v>#REF!</v>
      </c>
      <c r="AO32" s="66" t="e">
        <f>#REF!</f>
        <v>#REF!</v>
      </c>
      <c r="AP32" s="66" t="e">
        <f t="shared" si="18"/>
        <v>#REF!</v>
      </c>
      <c r="AQ32" s="1" t="e">
        <f t="shared" si="19"/>
        <v>#REF!</v>
      </c>
      <c r="AR32" s="3" t="e">
        <f t="shared" si="20"/>
        <v>#REF!</v>
      </c>
    </row>
    <row r="33" spans="1:44" x14ac:dyDescent="0.25">
      <c r="A33" s="1">
        <f>список!A32</f>
        <v>31</v>
      </c>
      <c r="B33" s="66"/>
      <c r="C33" s="66"/>
      <c r="D33" s="67"/>
      <c r="E33" s="68" t="e">
        <f>#REF!</f>
        <v>#REF!</v>
      </c>
      <c r="F33" s="68" t="e">
        <f t="shared" si="0"/>
        <v>#REF!</v>
      </c>
      <c r="G33" s="68" t="e">
        <f>#REF!</f>
        <v>#REF!</v>
      </c>
      <c r="H33" s="68" t="e">
        <f t="shared" si="1"/>
        <v>#REF!</v>
      </c>
      <c r="I33" s="68" t="e">
        <f>#REF!</f>
        <v>#REF!</v>
      </c>
      <c r="J33" s="68" t="e">
        <f t="shared" si="2"/>
        <v>#REF!</v>
      </c>
      <c r="K33" s="66" t="e">
        <f>#REF!</f>
        <v>#REF!</v>
      </c>
      <c r="L33" s="66" t="e">
        <f t="shared" si="3"/>
        <v>#REF!</v>
      </c>
      <c r="M33" s="66" t="e">
        <f>#REF!</f>
        <v>#REF!</v>
      </c>
      <c r="N33" s="66" t="e">
        <f t="shared" si="4"/>
        <v>#REF!</v>
      </c>
      <c r="O33" s="66" t="e">
        <f>#REF!</f>
        <v>#REF!</v>
      </c>
      <c r="P33" s="66" t="e">
        <f t="shared" si="5"/>
        <v>#REF!</v>
      </c>
      <c r="Q33" s="66" t="e">
        <f>#REF!</f>
        <v>#REF!</v>
      </c>
      <c r="R33" s="66" t="e">
        <f t="shared" si="6"/>
        <v>#REF!</v>
      </c>
      <c r="S33" s="66" t="e">
        <f>#REF!</f>
        <v>#REF!</v>
      </c>
      <c r="T33" s="66" t="e">
        <f t="shared" si="7"/>
        <v>#REF!</v>
      </c>
      <c r="U33" s="66" t="e">
        <f>#REF!</f>
        <v>#REF!</v>
      </c>
      <c r="V33" s="66" t="e">
        <f t="shared" si="8"/>
        <v>#REF!</v>
      </c>
      <c r="W33" s="66" t="e">
        <f>#REF!</f>
        <v>#REF!</v>
      </c>
      <c r="X33" s="66" t="e">
        <f t="shared" si="9"/>
        <v>#REF!</v>
      </c>
      <c r="Y33" s="66" t="e">
        <f>#REF!</f>
        <v>#REF!</v>
      </c>
      <c r="Z33" s="66" t="e">
        <f t="shared" si="10"/>
        <v>#REF!</v>
      </c>
      <c r="AA33" s="66" t="e">
        <f>#REF!</f>
        <v>#REF!</v>
      </c>
      <c r="AB33" s="66" t="e">
        <f t="shared" si="11"/>
        <v>#REF!</v>
      </c>
      <c r="AC33" s="66" t="e">
        <f>#REF!</f>
        <v>#REF!</v>
      </c>
      <c r="AD33" s="66" t="e">
        <f t="shared" si="12"/>
        <v>#REF!</v>
      </c>
      <c r="AE33" s="66" t="e">
        <f>#REF!</f>
        <v>#REF!</v>
      </c>
      <c r="AF33" s="66" t="e">
        <f t="shared" si="13"/>
        <v>#REF!</v>
      </c>
      <c r="AG33" s="66" t="e">
        <f>#REF!</f>
        <v>#REF!</v>
      </c>
      <c r="AH33" s="66" t="e">
        <f t="shared" si="14"/>
        <v>#REF!</v>
      </c>
      <c r="AI33" s="66" t="e">
        <f>#REF!</f>
        <v>#REF!</v>
      </c>
      <c r="AJ33" s="66" t="e">
        <f t="shared" si="15"/>
        <v>#REF!</v>
      </c>
      <c r="AK33" s="66" t="e">
        <f>#REF!</f>
        <v>#REF!</v>
      </c>
      <c r="AL33" s="66" t="e">
        <f t="shared" si="16"/>
        <v>#REF!</v>
      </c>
      <c r="AM33" s="66" t="e">
        <f>#REF!</f>
        <v>#REF!</v>
      </c>
      <c r="AN33" s="66" t="e">
        <f t="shared" si="17"/>
        <v>#REF!</v>
      </c>
      <c r="AO33" s="66" t="e">
        <f>#REF!</f>
        <v>#REF!</v>
      </c>
      <c r="AP33" s="66" t="e">
        <f t="shared" si="18"/>
        <v>#REF!</v>
      </c>
      <c r="AQ33" s="1" t="e">
        <f t="shared" si="19"/>
        <v>#REF!</v>
      </c>
      <c r="AR33" s="3" t="e">
        <f t="shared" si="20"/>
        <v>#REF!</v>
      </c>
    </row>
    <row r="34" spans="1:44" x14ac:dyDescent="0.25">
      <c r="A34" s="1">
        <f>список!A33</f>
        <v>32</v>
      </c>
      <c r="B34" s="66"/>
      <c r="C34" s="66"/>
      <c r="D34" s="67"/>
      <c r="E34" s="68" t="e">
        <f>#REF!</f>
        <v>#REF!</v>
      </c>
      <c r="F34" s="68" t="e">
        <f t="shared" si="0"/>
        <v>#REF!</v>
      </c>
      <c r="G34" s="68" t="e">
        <f>#REF!</f>
        <v>#REF!</v>
      </c>
      <c r="H34" s="68" t="e">
        <f t="shared" si="1"/>
        <v>#REF!</v>
      </c>
      <c r="I34" s="68" t="e">
        <f>#REF!</f>
        <v>#REF!</v>
      </c>
      <c r="J34" s="68" t="e">
        <f t="shared" si="2"/>
        <v>#REF!</v>
      </c>
      <c r="K34" s="66" t="e">
        <f>#REF!</f>
        <v>#REF!</v>
      </c>
      <c r="L34" s="66" t="e">
        <f t="shared" si="3"/>
        <v>#REF!</v>
      </c>
      <c r="M34" s="66" t="e">
        <f>#REF!</f>
        <v>#REF!</v>
      </c>
      <c r="N34" s="66" t="e">
        <f t="shared" si="4"/>
        <v>#REF!</v>
      </c>
      <c r="O34" s="66" t="e">
        <f>#REF!</f>
        <v>#REF!</v>
      </c>
      <c r="P34" s="66" t="e">
        <f t="shared" si="5"/>
        <v>#REF!</v>
      </c>
      <c r="Q34" s="66" t="e">
        <f>#REF!</f>
        <v>#REF!</v>
      </c>
      <c r="R34" s="66" t="e">
        <f t="shared" si="6"/>
        <v>#REF!</v>
      </c>
      <c r="S34" s="66" t="e">
        <f>#REF!</f>
        <v>#REF!</v>
      </c>
      <c r="T34" s="66" t="e">
        <f t="shared" si="7"/>
        <v>#REF!</v>
      </c>
      <c r="U34" s="66" t="e">
        <f>#REF!</f>
        <v>#REF!</v>
      </c>
      <c r="V34" s="66" t="e">
        <f t="shared" si="8"/>
        <v>#REF!</v>
      </c>
      <c r="W34" s="66" t="e">
        <f>#REF!</f>
        <v>#REF!</v>
      </c>
      <c r="X34" s="66" t="e">
        <f t="shared" si="9"/>
        <v>#REF!</v>
      </c>
      <c r="Y34" s="66" t="e">
        <f>#REF!</f>
        <v>#REF!</v>
      </c>
      <c r="Z34" s="66" t="e">
        <f t="shared" si="10"/>
        <v>#REF!</v>
      </c>
      <c r="AA34" s="66" t="e">
        <f>#REF!</f>
        <v>#REF!</v>
      </c>
      <c r="AB34" s="66" t="e">
        <f t="shared" si="11"/>
        <v>#REF!</v>
      </c>
      <c r="AC34" s="66" t="e">
        <f>#REF!</f>
        <v>#REF!</v>
      </c>
      <c r="AD34" s="66" t="e">
        <f t="shared" si="12"/>
        <v>#REF!</v>
      </c>
      <c r="AE34" s="66" t="e">
        <f>#REF!</f>
        <v>#REF!</v>
      </c>
      <c r="AF34" s="66" t="e">
        <f t="shared" si="13"/>
        <v>#REF!</v>
      </c>
      <c r="AG34" s="66" t="e">
        <f>#REF!</f>
        <v>#REF!</v>
      </c>
      <c r="AH34" s="66" t="e">
        <f t="shared" si="14"/>
        <v>#REF!</v>
      </c>
      <c r="AI34" s="66" t="e">
        <f>#REF!</f>
        <v>#REF!</v>
      </c>
      <c r="AJ34" s="66" t="e">
        <f t="shared" si="15"/>
        <v>#REF!</v>
      </c>
      <c r="AK34" s="66" t="e">
        <f>#REF!</f>
        <v>#REF!</v>
      </c>
      <c r="AL34" s="66" t="e">
        <f t="shared" si="16"/>
        <v>#REF!</v>
      </c>
      <c r="AM34" s="66" t="e">
        <f>#REF!</f>
        <v>#REF!</v>
      </c>
      <c r="AN34" s="66" t="e">
        <f t="shared" si="17"/>
        <v>#REF!</v>
      </c>
      <c r="AO34" s="66" t="e">
        <f>#REF!</f>
        <v>#REF!</v>
      </c>
      <c r="AP34" s="66" t="e">
        <f t="shared" si="18"/>
        <v>#REF!</v>
      </c>
      <c r="AQ34" s="1" t="e">
        <f t="shared" si="19"/>
        <v>#REF!</v>
      </c>
      <c r="AR34" s="3" t="e">
        <f t="shared" si="20"/>
        <v>#REF!</v>
      </c>
    </row>
  </sheetData>
  <sheetProtection password="CB57" sheet="1" objects="1" scenarios="1" selectLockedCells="1"/>
  <mergeCells count="27">
    <mergeCell ref="C2:C3"/>
    <mergeCell ref="D2:D3"/>
    <mergeCell ref="AK3:AL3"/>
    <mergeCell ref="AM3:AN3"/>
    <mergeCell ref="AO3:AP3"/>
    <mergeCell ref="Y3:Z3"/>
    <mergeCell ref="AA3:AB3"/>
    <mergeCell ref="AC3:AD3"/>
    <mergeCell ref="AE3:AF3"/>
    <mergeCell ref="AG3:AH3"/>
    <mergeCell ref="AI3:AJ3"/>
    <mergeCell ref="A1:Q1"/>
    <mergeCell ref="R1:AI1"/>
    <mergeCell ref="Y2:AP2"/>
    <mergeCell ref="E3:F3"/>
    <mergeCell ref="G3:H3"/>
    <mergeCell ref="I3:J3"/>
    <mergeCell ref="K3:L3"/>
    <mergeCell ref="M3:N3"/>
    <mergeCell ref="O3:P3"/>
    <mergeCell ref="Q3:R3"/>
    <mergeCell ref="E2:X2"/>
    <mergeCell ref="W3:X3"/>
    <mergeCell ref="S3:T3"/>
    <mergeCell ref="U3:V3"/>
    <mergeCell ref="A2:A3"/>
    <mergeCell ref="B2:B3"/>
  </mergeCells>
  <phoneticPr fontId="0"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topLeftCell="A2" workbookViewId="0">
      <selection activeCell="X5" sqref="X5"/>
    </sheetView>
  </sheetViews>
  <sheetFormatPr defaultColWidth="9.140625" defaultRowHeight="15" x14ac:dyDescent="0.2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x14ac:dyDescent="0.25">
      <c r="A1" s="381" t="e">
        <f>целеполагание!A1</f>
        <v>#REF!</v>
      </c>
      <c r="B1" s="382"/>
      <c r="C1" s="382"/>
      <c r="D1" s="382"/>
      <c r="E1" s="382"/>
      <c r="F1" s="382"/>
      <c r="G1" s="382"/>
      <c r="H1" s="382"/>
      <c r="I1" s="382"/>
      <c r="J1" s="382"/>
      <c r="K1" s="382" t="s">
        <v>11</v>
      </c>
      <c r="L1" s="382"/>
      <c r="M1" s="382"/>
      <c r="N1" s="382"/>
      <c r="O1" s="382"/>
      <c r="P1" s="382"/>
      <c r="Q1" s="382"/>
      <c r="R1" s="382"/>
      <c r="S1" s="382"/>
      <c r="T1" s="382"/>
      <c r="U1" s="382"/>
      <c r="V1" s="382"/>
      <c r="W1" s="18"/>
      <c r="X1" s="18"/>
      <c r="Y1" s="18"/>
      <c r="Z1" s="18"/>
      <c r="AA1" s="18"/>
      <c r="AB1" s="18"/>
      <c r="AC1" s="18"/>
      <c r="AD1" s="18"/>
      <c r="AE1" s="18"/>
      <c r="AF1" s="18"/>
      <c r="AG1" s="18"/>
      <c r="AH1" s="18"/>
      <c r="AI1" s="18"/>
      <c r="AJ1" s="18"/>
      <c r="AK1" s="18"/>
      <c r="AL1" s="18"/>
      <c r="AM1" s="18"/>
      <c r="AN1" s="18"/>
      <c r="AO1" s="18"/>
      <c r="AP1" s="18"/>
      <c r="AQ1" s="18"/>
      <c r="AR1" s="19"/>
    </row>
    <row r="2" spans="1:44" ht="12.75" customHeight="1" x14ac:dyDescent="0.25">
      <c r="A2" s="378" t="str">
        <f>'[1]сырые баллы'!A2:A3</f>
        <v>№</v>
      </c>
      <c r="B2" s="378" t="str">
        <f>'[1]сырые баллы'!B2:B3</f>
        <v>Ф.И.</v>
      </c>
      <c r="C2" s="378" t="str">
        <f>'[1]сырые баллы'!C2:C3</f>
        <v>Класс</v>
      </c>
      <c r="D2" s="380" t="str">
        <f>'[1]сырые баллы'!D2:D2</f>
        <v>дата заполнения</v>
      </c>
      <c r="E2" s="379" t="s">
        <v>6</v>
      </c>
      <c r="F2" s="383"/>
      <c r="G2" s="383"/>
      <c r="H2" s="383"/>
      <c r="I2" s="383"/>
      <c r="J2" s="383"/>
      <c r="K2" s="383"/>
      <c r="L2" s="383"/>
      <c r="M2" s="383"/>
      <c r="N2" s="383"/>
      <c r="O2" s="383"/>
      <c r="P2" s="383"/>
      <c r="Q2" s="383"/>
      <c r="R2" s="383"/>
      <c r="S2" s="383"/>
      <c r="T2" s="383"/>
      <c r="U2" s="383"/>
      <c r="V2" s="383"/>
      <c r="W2" s="383"/>
      <c r="X2" s="384"/>
      <c r="Y2" s="379" t="s">
        <v>9</v>
      </c>
      <c r="Z2" s="383"/>
      <c r="AA2" s="383"/>
      <c r="AB2" s="383"/>
      <c r="AC2" s="383"/>
      <c r="AD2" s="383"/>
      <c r="AE2" s="383"/>
      <c r="AF2" s="383"/>
      <c r="AG2" s="383"/>
      <c r="AH2" s="383"/>
      <c r="AI2" s="383"/>
      <c r="AJ2" s="383"/>
      <c r="AK2" s="383"/>
      <c r="AL2" s="383"/>
      <c r="AM2" s="383"/>
      <c r="AN2" s="383"/>
      <c r="AO2" s="383"/>
      <c r="AP2" s="384"/>
    </row>
    <row r="3" spans="1:44" ht="23.25" customHeight="1" x14ac:dyDescent="0.25">
      <c r="A3" s="378"/>
      <c r="B3" s="378"/>
      <c r="C3" s="378"/>
      <c r="D3" s="380"/>
      <c r="E3" s="385">
        <v>2</v>
      </c>
      <c r="F3" s="386"/>
      <c r="G3" s="385">
        <v>3</v>
      </c>
      <c r="H3" s="386"/>
      <c r="I3" s="385">
        <v>6</v>
      </c>
      <c r="J3" s="386"/>
      <c r="K3" s="387">
        <f>'[1]сырые баллы'!R3</f>
        <v>14</v>
      </c>
      <c r="L3" s="387"/>
      <c r="M3" s="387">
        <f>'[1]сырые баллы'!S3</f>
        <v>15</v>
      </c>
      <c r="N3" s="387"/>
      <c r="O3" s="387">
        <f>'[1]сырые баллы'!T3</f>
        <v>16</v>
      </c>
      <c r="P3" s="387"/>
      <c r="Q3" s="387">
        <f>'[1]сырые баллы'!U3</f>
        <v>17</v>
      </c>
      <c r="R3" s="387"/>
      <c r="S3" s="387">
        <f>'[1]сырые баллы'!V3</f>
        <v>18</v>
      </c>
      <c r="T3" s="387"/>
      <c r="U3" s="387">
        <f>'[1]сырые баллы'!W3</f>
        <v>19</v>
      </c>
      <c r="V3" s="387"/>
      <c r="W3" s="387">
        <f>'[1]сырые баллы'!X3</f>
        <v>20</v>
      </c>
      <c r="X3" s="387"/>
      <c r="Y3" s="389">
        <v>2</v>
      </c>
      <c r="Z3" s="390"/>
      <c r="AA3" s="389">
        <v>3</v>
      </c>
      <c r="AB3" s="390"/>
      <c r="AC3" s="388">
        <f>'[1]сырые баллы'!BC3</f>
        <v>14</v>
      </c>
      <c r="AD3" s="388"/>
      <c r="AE3" s="388">
        <f>'[1]сырые баллы'!BD3</f>
        <v>15</v>
      </c>
      <c r="AF3" s="388"/>
      <c r="AG3" s="388">
        <f>'[1]сырые баллы'!BE3</f>
        <v>16</v>
      </c>
      <c r="AH3" s="388"/>
      <c r="AI3" s="388">
        <f>'[1]сырые баллы'!BF3</f>
        <v>17</v>
      </c>
      <c r="AJ3" s="388"/>
      <c r="AK3" s="388">
        <f>'[1]сырые баллы'!BG3</f>
        <v>18</v>
      </c>
      <c r="AL3" s="388"/>
      <c r="AM3" s="388">
        <f>'[1]сырые баллы'!BH3</f>
        <v>19</v>
      </c>
      <c r="AN3" s="388"/>
      <c r="AO3" s="388">
        <f>'[1]сырые баллы'!BI3</f>
        <v>20</v>
      </c>
      <c r="AP3" s="388"/>
    </row>
    <row r="4" spans="1:44" x14ac:dyDescent="0.25">
      <c r="A4" s="1">
        <f>список!A2</f>
        <v>1</v>
      </c>
      <c r="B4" s="1" t="str">
        <f>IF(список!B2="","",список!B2)</f>
        <v/>
      </c>
      <c r="C4" s="1">
        <f>список!C2</f>
        <v>0</v>
      </c>
      <c r="D4" s="13" t="str">
        <f>список!D$2</f>
        <v>подготовительная группа</v>
      </c>
      <c r="E4" s="16" t="e">
        <f>#REF!</f>
        <v>#REF!</v>
      </c>
      <c r="F4" s="16" t="e">
        <f>IF(E4=0,"",IF(E4="а",1,2))</f>
        <v>#REF!</v>
      </c>
      <c r="G4" s="16" t="e">
        <f>#REF!</f>
        <v>#REF!</v>
      </c>
      <c r="H4" s="16" t="e">
        <f>IF(G4=0,"",IF(G4="а",1,2))</f>
        <v>#REF!</v>
      </c>
      <c r="I4" s="16" t="e">
        <f>#REF!</f>
        <v>#REF!</v>
      </c>
      <c r="J4" s="16" t="e">
        <f>IF(I4=0,"",IF(I4="а",1,3))</f>
        <v>#REF!</v>
      </c>
      <c r="K4" s="1" t="e">
        <f>#REF!</f>
        <v>#REF!</v>
      </c>
      <c r="L4" s="1" t="e">
        <f>IF(K4=0,"",IF(K4="б",3,2))</f>
        <v>#REF!</v>
      </c>
      <c r="M4" s="1" t="e">
        <f>#REF!</f>
        <v>#REF!</v>
      </c>
      <c r="N4" s="1" t="e">
        <f>IF(M4=0,"",IF(M4="б",4,3))</f>
        <v>#REF!</v>
      </c>
      <c r="O4" s="1" t="e">
        <f>#REF!</f>
        <v>#REF!</v>
      </c>
      <c r="P4" s="1" t="e">
        <f>IF(O4=0,"",IF(O4="а",1,2))</f>
        <v>#REF!</v>
      </c>
      <c r="Q4" s="1" t="e">
        <f>#REF!</f>
        <v>#REF!</v>
      </c>
      <c r="R4" s="1" t="e">
        <f>IF(Q4=0,"",IF(Q4="а",1,IF(Q4="б",2,4)))</f>
        <v>#REF!</v>
      </c>
      <c r="S4" s="1" t="e">
        <f>#REF!</f>
        <v>#REF!</v>
      </c>
      <c r="T4" s="1" t="e">
        <f>IF(S4=0,"",IF(S4="а",3,4))</f>
        <v>#REF!</v>
      </c>
      <c r="U4" s="1" t="e">
        <f>#REF!</f>
        <v>#REF!</v>
      </c>
      <c r="V4" s="1" t="e">
        <f>IF(U4=0,"",IF(U4="а",4,5))</f>
        <v>#REF!</v>
      </c>
      <c r="W4" s="1" t="e">
        <f>#REF!</f>
        <v>#REF!</v>
      </c>
      <c r="X4" s="1" t="e">
        <f>IF(W4=0,"",IF(W4="а",5,6))</f>
        <v>#REF!</v>
      </c>
      <c r="Y4" s="1" t="e">
        <f>#REF!</f>
        <v>#REF!</v>
      </c>
      <c r="Z4" s="1" t="e">
        <f>IF(Y4=0,"",IF(Y4="а",1,2))</f>
        <v>#REF!</v>
      </c>
      <c r="AA4" s="1" t="e">
        <f>#REF!</f>
        <v>#REF!</v>
      </c>
      <c r="AB4" s="1" t="e">
        <f>IF(AA4=0,"",IF(AA4="а",1,4))</f>
        <v>#REF!</v>
      </c>
      <c r="AC4" s="1" t="e">
        <f>#REF!</f>
        <v>#REF!</v>
      </c>
      <c r="AD4" s="1" t="e">
        <f>IF(AC4=0,"",IF(AC4="б",3,1))</f>
        <v>#REF!</v>
      </c>
      <c r="AE4" s="1" t="e">
        <f>#REF!</f>
        <v>#REF!</v>
      </c>
      <c r="AF4" s="1" t="e">
        <f>IF(AE4=0,"",IF(AE4="б",4,3))</f>
        <v>#REF!</v>
      </c>
      <c r="AG4" s="1" t="e">
        <f>#REF!</f>
        <v>#REF!</v>
      </c>
      <c r="AH4" s="1" t="e">
        <f>IF(AG4=0,"",IF(AG4="а",1,2))</f>
        <v>#REF!</v>
      </c>
      <c r="AI4" s="1" t="e">
        <f>#REF!</f>
        <v>#REF!</v>
      </c>
      <c r="AJ4" s="1" t="e">
        <f>IF(AI4=0,"",IF(AI4="б",4,2))</f>
        <v>#REF!</v>
      </c>
      <c r="AK4" s="1" t="e">
        <f>#REF!</f>
        <v>#REF!</v>
      </c>
      <c r="AL4" s="1" t="e">
        <f>IF(AK4=0,"",IF(AK4="а",4,6))</f>
        <v>#REF!</v>
      </c>
      <c r="AM4" s="1" t="e">
        <f>#REF!</f>
        <v>#REF!</v>
      </c>
      <c r="AN4" s="1" t="e">
        <f>IF(AM4=0,"",IF(AM4="а",3,4))</f>
        <v>#REF!</v>
      </c>
      <c r="AO4" s="1" t="e">
        <f>#REF!</f>
        <v>#REF!</v>
      </c>
      <c r="AP4" s="1"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x14ac:dyDescent="0.25">
      <c r="A5" s="1">
        <f>список!A3</f>
        <v>2</v>
      </c>
      <c r="B5" s="1" t="str">
        <f>IF(список!B3="","",список!B3)</f>
        <v/>
      </c>
      <c r="C5" s="1">
        <f>список!C3</f>
        <v>0</v>
      </c>
      <c r="D5" s="13" t="str">
        <f>список!D$2</f>
        <v>подготовительная группа</v>
      </c>
      <c r="E5" s="16" t="e">
        <f>#REF!</f>
        <v>#REF!</v>
      </c>
      <c r="F5" s="16" t="e">
        <f t="shared" ref="F5:F34" si="0">IF(E5=0,"",IF(E5="а",1,2))</f>
        <v>#REF!</v>
      </c>
      <c r="G5" s="16" t="e">
        <f>#REF!</f>
        <v>#REF!</v>
      </c>
      <c r="H5" s="16" t="e">
        <f t="shared" ref="H5:H34" si="1">IF(G5=0,"",IF(G5="а",1,2))</f>
        <v>#REF!</v>
      </c>
      <c r="I5" s="16" t="e">
        <f>#REF!</f>
        <v>#REF!</v>
      </c>
      <c r="J5" s="16" t="e">
        <f t="shared" ref="J5:J34" si="2">IF(I5=0,"",IF(I5="а",1,3))</f>
        <v>#REF!</v>
      </c>
      <c r="K5" s="1" t="e">
        <f>#REF!</f>
        <v>#REF!</v>
      </c>
      <c r="L5" s="1" t="e">
        <f t="shared" ref="L5:L34" si="3">IF(K5=0,"",IF(K5="б",3,2))</f>
        <v>#REF!</v>
      </c>
      <c r="M5" s="1" t="e">
        <f>#REF!</f>
        <v>#REF!</v>
      </c>
      <c r="N5" s="1" t="e">
        <f t="shared" ref="N5:N34" si="4">IF(M5=0,"",IF(M5="б",4,3))</f>
        <v>#REF!</v>
      </c>
      <c r="O5" s="1" t="e">
        <f>#REF!</f>
        <v>#REF!</v>
      </c>
      <c r="P5" s="1" t="e">
        <f t="shared" ref="P5:P34" si="5">IF(O5=0,"",IF(O5="а",1,2))</f>
        <v>#REF!</v>
      </c>
      <c r="Q5" s="1" t="e">
        <f>#REF!</f>
        <v>#REF!</v>
      </c>
      <c r="R5" s="1" t="e">
        <f t="shared" ref="R5:R34" si="6">IF(Q5=0,"",IF(Q5="а",1,IF(Q5="б",2,4)))</f>
        <v>#REF!</v>
      </c>
      <c r="S5" s="1" t="e">
        <f>#REF!</f>
        <v>#REF!</v>
      </c>
      <c r="T5" s="1" t="e">
        <f t="shared" ref="T5:T34" si="7">IF(S5=0,"",IF(S5="а",3,4))</f>
        <v>#REF!</v>
      </c>
      <c r="U5" s="1" t="e">
        <f>#REF!</f>
        <v>#REF!</v>
      </c>
      <c r="V5" s="1" t="e">
        <f t="shared" ref="V5:V34" si="8">IF(U5=0,"",IF(U5="а",4,5))</f>
        <v>#REF!</v>
      </c>
      <c r="W5" s="1" t="e">
        <f>#REF!</f>
        <v>#REF!</v>
      </c>
      <c r="X5" s="1" t="e">
        <f t="shared" ref="X5:X34" si="9">IF(W5=0,"",IF(W5="а",5,6))</f>
        <v>#REF!</v>
      </c>
      <c r="Y5" s="1" t="e">
        <f>#REF!</f>
        <v>#REF!</v>
      </c>
      <c r="Z5" s="1" t="e">
        <f t="shared" ref="Z5:Z34" si="10">IF(Y5=0,"",IF(Y5="а",1,2))</f>
        <v>#REF!</v>
      </c>
      <c r="AA5" s="1" t="e">
        <f>#REF!</f>
        <v>#REF!</v>
      </c>
      <c r="AB5" s="1" t="e">
        <f t="shared" ref="AB5:AB34" si="11">IF(AA5=0,"",IF(AA5="а",1,4))</f>
        <v>#REF!</v>
      </c>
      <c r="AC5" s="1" t="e">
        <f>#REF!</f>
        <v>#REF!</v>
      </c>
      <c r="AD5" s="1" t="e">
        <f t="shared" ref="AD5:AD34" si="12">IF(AC5=0,"",IF(AC5="б",3,1))</f>
        <v>#REF!</v>
      </c>
      <c r="AE5" s="1" t="e">
        <f>#REF!</f>
        <v>#REF!</v>
      </c>
      <c r="AF5" s="1" t="e">
        <f t="shared" ref="AF5:AF34" si="13">IF(AE5=0,"",IF(AE5="б",4,3))</f>
        <v>#REF!</v>
      </c>
      <c r="AG5" s="1" t="e">
        <f>#REF!</f>
        <v>#REF!</v>
      </c>
      <c r="AH5" s="1" t="e">
        <f t="shared" ref="AH5:AH34" si="14">IF(AG5=0,"",IF(AG5="а",1,2))</f>
        <v>#REF!</v>
      </c>
      <c r="AI5" s="1" t="e">
        <f>#REF!</f>
        <v>#REF!</v>
      </c>
      <c r="AJ5" s="1" t="e">
        <f t="shared" ref="AJ5:AJ34" si="15">IF(AI5=0,"",IF(AI5="б",4,2))</f>
        <v>#REF!</v>
      </c>
      <c r="AK5" s="1" t="e">
        <f>#REF!</f>
        <v>#REF!</v>
      </c>
      <c r="AL5" s="1" t="e">
        <f t="shared" ref="AL5:AL34" si="16">IF(AK5=0,"",IF(AK5="а",4,6))</f>
        <v>#REF!</v>
      </c>
      <c r="AM5" s="1" t="e">
        <f>#REF!</f>
        <v>#REF!</v>
      </c>
      <c r="AN5" s="1" t="e">
        <f t="shared" ref="AN5:AN34" si="17">IF(AM5=0,"",IF(AM5="а",3,4))</f>
        <v>#REF!</v>
      </c>
      <c r="AO5" s="1" t="e">
        <f>#REF!</f>
        <v>#REF!</v>
      </c>
      <c r="AP5" s="1" t="e">
        <f t="shared" ref="AP5:AP34" si="18">IF(AO5=0,"",IF(AO5="а",5,6))</f>
        <v>#REF!</v>
      </c>
      <c r="AQ5" s="1" t="e">
        <f t="shared" ref="AQ5:AQ34" si="19">SUM(L5:AP5)</f>
        <v>#REF!</v>
      </c>
      <c r="AR5" s="3" t="e">
        <f t="shared" ref="AR5:AR34" si="20">IF(AQ5=0,"",IF(AQ5&gt;=70,"6 уровень",IF(AND(AQ5&gt;=58,BE5&lt;70),"5 уровень",IF(AND(AQ5&gt;=48,BE5&lt;58),"4 уровень",IF(AND(AQ5&gt;=24,AQ5&lt;48),"3 уровень",IF(AND(AQ5&gt;=12,AQ5&lt;24),"2 уровень","1 уровень"))))))</f>
        <v>#REF!</v>
      </c>
    </row>
    <row r="6" spans="1:44" x14ac:dyDescent="0.25">
      <c r="A6" s="1">
        <f>список!A4</f>
        <v>3</v>
      </c>
      <c r="B6" s="1" t="str">
        <f>IF(список!B4="","",список!B4)</f>
        <v/>
      </c>
      <c r="C6" s="1">
        <f>список!C4</f>
        <v>0</v>
      </c>
      <c r="D6" s="13" t="str">
        <f>список!D$2</f>
        <v>подготовительная группа</v>
      </c>
      <c r="E6" s="16"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 t="shared" si="19"/>
        <v>#REF!</v>
      </c>
      <c r="AR6" s="3" t="e">
        <f t="shared" si="20"/>
        <v>#REF!</v>
      </c>
    </row>
    <row r="7" spans="1:44" x14ac:dyDescent="0.25">
      <c r="A7" s="1">
        <f>список!A5</f>
        <v>4</v>
      </c>
      <c r="B7" s="1" t="str">
        <f>IF(список!B5="","",список!B5)</f>
        <v/>
      </c>
      <c r="C7" s="1">
        <f>список!C5</f>
        <v>0</v>
      </c>
      <c r="D7" s="13" t="str">
        <f>список!D$2</f>
        <v>подготовительная группа</v>
      </c>
      <c r="E7" s="16"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 t="shared" si="19"/>
        <v>#REF!</v>
      </c>
      <c r="AR7" s="3" t="e">
        <f t="shared" si="20"/>
        <v>#REF!</v>
      </c>
    </row>
    <row r="8" spans="1:44" x14ac:dyDescent="0.25">
      <c r="A8" s="1">
        <f>список!A6</f>
        <v>5</v>
      </c>
      <c r="B8" s="1" t="str">
        <f>IF(список!B6="","",список!B6)</f>
        <v/>
      </c>
      <c r="C8" s="1">
        <f>список!C6</f>
        <v>0</v>
      </c>
      <c r="D8" s="13" t="str">
        <f>список!D$2</f>
        <v>подготовительная группа</v>
      </c>
      <c r="E8" s="16"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 t="shared" si="19"/>
        <v>#REF!</v>
      </c>
      <c r="AR8" s="3" t="e">
        <f t="shared" si="20"/>
        <v>#REF!</v>
      </c>
    </row>
    <row r="9" spans="1:44" x14ac:dyDescent="0.25">
      <c r="A9" s="1">
        <f>список!A7</f>
        <v>6</v>
      </c>
      <c r="B9" s="1" t="str">
        <f>IF(список!B7="","",список!B7)</f>
        <v/>
      </c>
      <c r="C9" s="1">
        <f>список!C7</f>
        <v>0</v>
      </c>
      <c r="D9" s="13" t="str">
        <f>список!D$2</f>
        <v>подготовительная группа</v>
      </c>
      <c r="E9" s="16"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 t="shared" si="19"/>
        <v>#REF!</v>
      </c>
      <c r="AR9" s="3" t="e">
        <f t="shared" si="20"/>
        <v>#REF!</v>
      </c>
    </row>
    <row r="10" spans="1:44" x14ac:dyDescent="0.25">
      <c r="A10" s="1">
        <f>список!A8</f>
        <v>7</v>
      </c>
      <c r="B10" s="1" t="str">
        <f>IF(список!B8="","",список!B8)</f>
        <v/>
      </c>
      <c r="C10" s="1" t="e">
        <f>список!#REF!</f>
        <v>#REF!</v>
      </c>
      <c r="D10" s="13" t="str">
        <f>список!D$2</f>
        <v>подготовительная группа</v>
      </c>
      <c r="E10" s="16" t="e">
        <f>#REF!</f>
        <v>#REF!</v>
      </c>
      <c r="F10" s="16" t="e">
        <f>IF(E10=0,"",IF(E10="а",1,2))</f>
        <v>#REF!</v>
      </c>
      <c r="G10" s="16" t="e">
        <f>#REF!</f>
        <v>#REF!</v>
      </c>
      <c r="H10" s="16" t="e">
        <f>IF(G10=0,"",IF(G10="а",1,2))</f>
        <v>#REF!</v>
      </c>
      <c r="I10" s="16" t="e">
        <f>#REF!</f>
        <v>#REF!</v>
      </c>
      <c r="J10" s="16" t="e">
        <f>IF(I10=0,"",IF(I10="а",1,3))</f>
        <v>#REF!</v>
      </c>
      <c r="K10" s="1" t="e">
        <f>#REF!</f>
        <v>#REF!</v>
      </c>
      <c r="L10" s="1" t="e">
        <f>IF(K10=0,"",IF(K10="б",3,2))</f>
        <v>#REF!</v>
      </c>
      <c r="M10" s="1" t="e">
        <f>#REF!</f>
        <v>#REF!</v>
      </c>
      <c r="N10" s="1" t="e">
        <f>IF(M10=0,"",IF(M10="б",4,3))</f>
        <v>#REF!</v>
      </c>
      <c r="O10" s="1" t="e">
        <f>#REF!</f>
        <v>#REF!</v>
      </c>
      <c r="P10" s="1" t="e">
        <f>IF(O10=0,"",IF(O10="а",1,2))</f>
        <v>#REF!</v>
      </c>
      <c r="Q10" s="1" t="e">
        <f>#REF!</f>
        <v>#REF!</v>
      </c>
      <c r="R10" s="1" t="e">
        <f>IF(Q10=0,"",IF(Q10="а",1,IF(Q10="б",2,4)))</f>
        <v>#REF!</v>
      </c>
      <c r="S10" s="1" t="e">
        <f>#REF!</f>
        <v>#REF!</v>
      </c>
      <c r="T10" s="1" t="e">
        <f>IF(S10=0,"",IF(S10="а",3,4))</f>
        <v>#REF!</v>
      </c>
      <c r="U10" s="1" t="e">
        <f>#REF!</f>
        <v>#REF!</v>
      </c>
      <c r="V10" s="1" t="e">
        <f>IF(U10=0,"",IF(U10="а",4,5))</f>
        <v>#REF!</v>
      </c>
      <c r="W10" s="1" t="e">
        <f>#REF!</f>
        <v>#REF!</v>
      </c>
      <c r="X10" s="1" t="e">
        <f>IF(W10=0,"",IF(W10="а",5,6))</f>
        <v>#REF!</v>
      </c>
      <c r="Y10" s="1" t="e">
        <f>#REF!</f>
        <v>#REF!</v>
      </c>
      <c r="Z10" s="1" t="e">
        <f>IF(Y10=0,"",IF(Y10="а",1,2))</f>
        <v>#REF!</v>
      </c>
      <c r="AA10" s="1" t="e">
        <f>#REF!</f>
        <v>#REF!</v>
      </c>
      <c r="AB10" s="1" t="e">
        <f>IF(AA10=0,"",IF(AA10="а",1,4))</f>
        <v>#REF!</v>
      </c>
      <c r="AC10" s="1" t="e">
        <f>#REF!</f>
        <v>#REF!</v>
      </c>
      <c r="AD10" s="1" t="e">
        <f>IF(AC10=0,"",IF(AC10="б",3,1))</f>
        <v>#REF!</v>
      </c>
      <c r="AE10" s="1" t="e">
        <f>#REF!</f>
        <v>#REF!</v>
      </c>
      <c r="AF10" s="1" t="e">
        <f>IF(AE10=0,"",IF(AE10="б",4,3))</f>
        <v>#REF!</v>
      </c>
      <c r="AG10" s="1" t="e">
        <f>#REF!</f>
        <v>#REF!</v>
      </c>
      <c r="AH10" s="1" t="e">
        <f>IF(AG10=0,"",IF(AG10="а",1,2))</f>
        <v>#REF!</v>
      </c>
      <c r="AI10" s="1" t="e">
        <f>#REF!</f>
        <v>#REF!</v>
      </c>
      <c r="AJ10" s="1" t="e">
        <f>IF(AI10=0,"",IF(AI10="б",4,2))</f>
        <v>#REF!</v>
      </c>
      <c r="AK10" s="1" t="e">
        <f>#REF!</f>
        <v>#REF!</v>
      </c>
      <c r="AL10" s="1" t="e">
        <f>IF(AK10=0,"",IF(AK10="а",4,6))</f>
        <v>#REF!</v>
      </c>
      <c r="AM10" s="1" t="e">
        <f>#REF!</f>
        <v>#REF!</v>
      </c>
      <c r="AN10" s="1" t="e">
        <f>IF(AM10=0,"",IF(AM10="а",3,4))</f>
        <v>#REF!</v>
      </c>
      <c r="AO10" s="1" t="e">
        <f>#REF!</f>
        <v>#REF!</v>
      </c>
      <c r="AP10" s="1" t="e">
        <f>IF(AO10=0,"",IF(AO10="а",5,6))</f>
        <v>#REF!</v>
      </c>
      <c r="AQ10" s="1" t="e">
        <f t="shared" si="19"/>
        <v>#REF!</v>
      </c>
      <c r="AR10" s="3" t="e">
        <f t="shared" si="20"/>
        <v>#REF!</v>
      </c>
    </row>
    <row r="11" spans="1:44" x14ac:dyDescent="0.25">
      <c r="A11" s="1">
        <f>список!A9</f>
        <v>8</v>
      </c>
      <c r="B11" s="1" t="str">
        <f>IF(список!B9="","",список!B9)</f>
        <v/>
      </c>
      <c r="C11" s="1">
        <f>список!C9</f>
        <v>0</v>
      </c>
      <c r="D11" s="13" t="str">
        <f>список!D$2</f>
        <v>подготовительная группа</v>
      </c>
      <c r="E11" s="16"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 t="shared" si="19"/>
        <v>#REF!</v>
      </c>
      <c r="AR11" s="3" t="e">
        <f t="shared" si="20"/>
        <v>#REF!</v>
      </c>
    </row>
    <row r="12" spans="1:44" x14ac:dyDescent="0.25">
      <c r="A12" s="1">
        <f>список!A10</f>
        <v>9</v>
      </c>
      <c r="B12" s="1" t="str">
        <f>IF(список!B10="","",список!B10)</f>
        <v/>
      </c>
      <c r="C12" s="1">
        <f>список!C10</f>
        <v>0</v>
      </c>
      <c r="D12" s="13" t="str">
        <f>список!D$2</f>
        <v>подготовительная группа</v>
      </c>
      <c r="E12" s="16"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 t="shared" si="19"/>
        <v>#REF!</v>
      </c>
      <c r="AR12" s="3" t="e">
        <f t="shared" si="20"/>
        <v>#REF!</v>
      </c>
    </row>
    <row r="13" spans="1:44" x14ac:dyDescent="0.25">
      <c r="A13" s="1">
        <f>список!A11</f>
        <v>10</v>
      </c>
      <c r="B13" s="1" t="str">
        <f>IF(список!B11="","",список!B11)</f>
        <v/>
      </c>
      <c r="C13" s="1">
        <f>список!C11</f>
        <v>0</v>
      </c>
      <c r="D13" s="13" t="str">
        <f>список!D$2</f>
        <v>подготовительная группа</v>
      </c>
      <c r="E13" s="16"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 t="shared" si="19"/>
        <v>#REF!</v>
      </c>
      <c r="AR13" s="3" t="e">
        <f t="shared" si="20"/>
        <v>#REF!</v>
      </c>
    </row>
    <row r="14" spans="1:44" x14ac:dyDescent="0.25">
      <c r="A14" s="1">
        <f>список!A12</f>
        <v>11</v>
      </c>
      <c r="B14" s="1" t="str">
        <f>IF(список!B12="","",список!B12)</f>
        <v/>
      </c>
      <c r="C14" s="1">
        <f>список!C12</f>
        <v>0</v>
      </c>
      <c r="D14" s="13" t="str">
        <f>список!D$2</f>
        <v>подготовительная группа</v>
      </c>
      <c r="E14" s="16"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 t="shared" si="19"/>
        <v>#REF!</v>
      </c>
      <c r="AR14" s="3" t="e">
        <f t="shared" si="20"/>
        <v>#REF!</v>
      </c>
    </row>
    <row r="15" spans="1:44" x14ac:dyDescent="0.25">
      <c r="A15" s="1">
        <f>список!A14</f>
        <v>13</v>
      </c>
      <c r="B15" s="1" t="str">
        <f>IF(список!B14="","",список!B14)</f>
        <v/>
      </c>
      <c r="C15" s="1">
        <f>список!C14</f>
        <v>0</v>
      </c>
      <c r="D15" s="13" t="str">
        <f>список!D$2</f>
        <v>подготовительная группа</v>
      </c>
      <c r="E15" s="16"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 t="shared" si="19"/>
        <v>#REF!</v>
      </c>
      <c r="AR15" s="3" t="e">
        <f t="shared" si="20"/>
        <v>#REF!</v>
      </c>
    </row>
    <row r="16" spans="1:44" x14ac:dyDescent="0.25">
      <c r="A16" s="1">
        <f>список!A15</f>
        <v>14</v>
      </c>
      <c r="B16" s="1" t="str">
        <f>IF(список!B15="","",список!B15)</f>
        <v/>
      </c>
      <c r="C16" s="1">
        <f>список!C15</f>
        <v>0</v>
      </c>
      <c r="D16" s="13" t="str">
        <f>список!D$2</f>
        <v>подготовительная группа</v>
      </c>
      <c r="E16" s="16" t="e">
        <f>#REF!</f>
        <v>#REF!</v>
      </c>
      <c r="F16" s="16" t="e">
        <f>IF(E16=0,"",IF(E16="а",1,2))</f>
        <v>#REF!</v>
      </c>
      <c r="G16" s="16" t="e">
        <f>#REF!</f>
        <v>#REF!</v>
      </c>
      <c r="H16" s="16" t="e">
        <f>IF(G16=0,"",IF(G16="а",1,2))</f>
        <v>#REF!</v>
      </c>
      <c r="I16" s="16" t="e">
        <f>#REF!</f>
        <v>#REF!</v>
      </c>
      <c r="J16" s="16" t="e">
        <f>IF(I16=0,"",IF(I16="а",1,3))</f>
        <v>#REF!</v>
      </c>
      <c r="K16" s="1" t="e">
        <f>#REF!</f>
        <v>#REF!</v>
      </c>
      <c r="L16" s="1" t="e">
        <f>IF(K16=0,"",IF(K16="б",3,2))</f>
        <v>#REF!</v>
      </c>
      <c r="M16" s="1" t="e">
        <f>#REF!</f>
        <v>#REF!</v>
      </c>
      <c r="N16" s="1" t="e">
        <f>IF(M16=0,"",IF(M16="б",4,3))</f>
        <v>#REF!</v>
      </c>
      <c r="O16" s="1" t="e">
        <f>#REF!</f>
        <v>#REF!</v>
      </c>
      <c r="P16" s="1" t="e">
        <f>IF(O16=0,"",IF(O16="а",1,2))</f>
        <v>#REF!</v>
      </c>
      <c r="Q16" s="1" t="e">
        <f>#REF!</f>
        <v>#REF!</v>
      </c>
      <c r="R16" s="1" t="e">
        <f>IF(Q16=0,"",IF(Q16="а",1,IF(Q16="б",2,4)))</f>
        <v>#REF!</v>
      </c>
      <c r="S16" s="1" t="e">
        <f>#REF!</f>
        <v>#REF!</v>
      </c>
      <c r="T16" s="1" t="e">
        <f>IF(S16=0,"",IF(S16="а",3,4))</f>
        <v>#REF!</v>
      </c>
      <c r="U16" s="1" t="e">
        <f>#REF!</f>
        <v>#REF!</v>
      </c>
      <c r="V16" s="1" t="e">
        <f>IF(U16=0,"",IF(U16="а",4,5))</f>
        <v>#REF!</v>
      </c>
      <c r="W16" s="1" t="e">
        <f>#REF!</f>
        <v>#REF!</v>
      </c>
      <c r="X16" s="1" t="e">
        <f>IF(W16=0,"",IF(W16="а",5,6))</f>
        <v>#REF!</v>
      </c>
      <c r="Y16" s="1" t="e">
        <f>#REF!</f>
        <v>#REF!</v>
      </c>
      <c r="Z16" s="1" t="e">
        <f>IF(Y16=0,"",IF(Y16="а",1,2))</f>
        <v>#REF!</v>
      </c>
      <c r="AA16" s="1" t="e">
        <f>#REF!</f>
        <v>#REF!</v>
      </c>
      <c r="AB16" s="1" t="e">
        <f>IF(AA16=0,"",IF(AA16="а",1,4))</f>
        <v>#REF!</v>
      </c>
      <c r="AC16" s="1" t="e">
        <f>#REF!</f>
        <v>#REF!</v>
      </c>
      <c r="AD16" s="1" t="e">
        <f>IF(AC16=0,"",IF(AC16="б",3,1))</f>
        <v>#REF!</v>
      </c>
      <c r="AE16" s="1" t="e">
        <f>#REF!</f>
        <v>#REF!</v>
      </c>
      <c r="AF16" s="1" t="e">
        <f>IF(AE16=0,"",IF(AE16="б",4,3))</f>
        <v>#REF!</v>
      </c>
      <c r="AG16" s="1" t="e">
        <f>#REF!</f>
        <v>#REF!</v>
      </c>
      <c r="AH16" s="1" t="e">
        <f>IF(AG16=0,"",IF(AG16="а",1,2))</f>
        <v>#REF!</v>
      </c>
      <c r="AI16" s="1" t="e">
        <f>#REF!</f>
        <v>#REF!</v>
      </c>
      <c r="AJ16" s="1" t="e">
        <f>IF(AI16=0,"",IF(AI16="б",4,2))</f>
        <v>#REF!</v>
      </c>
      <c r="AK16" s="1" t="e">
        <f>#REF!</f>
        <v>#REF!</v>
      </c>
      <c r="AL16" s="1" t="e">
        <f>IF(AK16=0,"",IF(AK16="а",4,6))</f>
        <v>#REF!</v>
      </c>
      <c r="AM16" s="1" t="e">
        <f>#REF!</f>
        <v>#REF!</v>
      </c>
      <c r="AN16" s="1" t="e">
        <f>IF(AM16=0,"",IF(AM16="а",3,4))</f>
        <v>#REF!</v>
      </c>
      <c r="AO16" s="1" t="e">
        <f>#REF!</f>
        <v>#REF!</v>
      </c>
      <c r="AP16" s="1" t="e">
        <f>IF(AO16=0,"",IF(AO16="а",5,6))</f>
        <v>#REF!</v>
      </c>
      <c r="AQ16" s="1" t="e">
        <f t="shared" si="19"/>
        <v>#REF!</v>
      </c>
      <c r="AR16" s="3" t="e">
        <f t="shared" si="20"/>
        <v>#REF!</v>
      </c>
    </row>
    <row r="17" spans="1:44" x14ac:dyDescent="0.25">
      <c r="A17" s="1">
        <f>список!A16</f>
        <v>15</v>
      </c>
      <c r="B17" s="1" t="str">
        <f>IF(список!B16="","",список!B16)</f>
        <v/>
      </c>
      <c r="C17" s="1">
        <f>список!C16</f>
        <v>0</v>
      </c>
      <c r="D17" s="13" t="str">
        <f>список!D$2</f>
        <v>подготовительная группа</v>
      </c>
      <c r="E17" s="16"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 t="shared" si="19"/>
        <v>#REF!</v>
      </c>
      <c r="AR17" s="3" t="e">
        <f t="shared" si="20"/>
        <v>#REF!</v>
      </c>
    </row>
    <row r="18" spans="1:44" x14ac:dyDescent="0.25">
      <c r="A18" s="1">
        <f>список!A17</f>
        <v>16</v>
      </c>
      <c r="B18" s="1" t="str">
        <f>IF(список!B17="","",список!B17)</f>
        <v/>
      </c>
      <c r="C18" s="1">
        <f>список!C17</f>
        <v>0</v>
      </c>
      <c r="D18" s="13" t="str">
        <f>список!D$2</f>
        <v>подготовительная группа</v>
      </c>
      <c r="E18" s="16"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 t="shared" si="19"/>
        <v>#REF!</v>
      </c>
      <c r="AR18" s="3" t="e">
        <f t="shared" si="20"/>
        <v>#REF!</v>
      </c>
    </row>
    <row r="19" spans="1:44" x14ac:dyDescent="0.25">
      <c r="A19" s="1">
        <f>список!A18</f>
        <v>17</v>
      </c>
      <c r="B19" s="1" t="str">
        <f>IF(список!B18="","",список!B18)</f>
        <v/>
      </c>
      <c r="C19" s="1">
        <f>список!C18</f>
        <v>0</v>
      </c>
      <c r="D19" s="13" t="str">
        <f>список!D$2</f>
        <v>подготовительная группа</v>
      </c>
      <c r="E19" s="16"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 t="shared" si="19"/>
        <v>#REF!</v>
      </c>
      <c r="AR19" s="3" t="e">
        <f t="shared" si="20"/>
        <v>#REF!</v>
      </c>
    </row>
    <row r="20" spans="1:44" x14ac:dyDescent="0.25">
      <c r="A20" s="1">
        <f>список!A19</f>
        <v>18</v>
      </c>
      <c r="B20" s="1" t="str">
        <f>IF(список!B19="","",список!B19)</f>
        <v/>
      </c>
      <c r="C20" s="1">
        <f>список!C19</f>
        <v>0</v>
      </c>
      <c r="D20" s="13" t="str">
        <f>список!D$2</f>
        <v>подготовительная группа</v>
      </c>
      <c r="E20" s="16"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 t="shared" si="19"/>
        <v>#REF!</v>
      </c>
      <c r="AR20" s="3" t="e">
        <f t="shared" si="20"/>
        <v>#REF!</v>
      </c>
    </row>
    <row r="21" spans="1:44" x14ac:dyDescent="0.25">
      <c r="A21" s="1">
        <f>список!A20</f>
        <v>19</v>
      </c>
      <c r="B21" s="1" t="str">
        <f>IF(список!B20="","",список!B20)</f>
        <v/>
      </c>
      <c r="C21" s="1">
        <f>список!C20</f>
        <v>0</v>
      </c>
      <c r="D21" s="13" t="str">
        <f>список!D$2</f>
        <v>подготовительная группа</v>
      </c>
      <c r="E21" s="16"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 t="shared" si="19"/>
        <v>#REF!</v>
      </c>
      <c r="AR21" s="3" t="e">
        <f t="shared" si="20"/>
        <v>#REF!</v>
      </c>
    </row>
    <row r="22" spans="1:44" x14ac:dyDescent="0.25">
      <c r="A22" s="1">
        <f>список!A21</f>
        <v>20</v>
      </c>
      <c r="B22" s="1" t="str">
        <f>IF(список!B21="","",список!B21)</f>
        <v/>
      </c>
      <c r="C22" s="1">
        <f>список!C21</f>
        <v>0</v>
      </c>
      <c r="D22" s="13" t="str">
        <f>список!D$2</f>
        <v>подготовительная группа</v>
      </c>
      <c r="E22" s="16"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 t="shared" si="19"/>
        <v>#REF!</v>
      </c>
      <c r="AR22" s="3" t="e">
        <f t="shared" si="20"/>
        <v>#REF!</v>
      </c>
    </row>
    <row r="23" spans="1:44" x14ac:dyDescent="0.25">
      <c r="A23" s="1">
        <f>список!A22</f>
        <v>21</v>
      </c>
      <c r="B23" s="1" t="str">
        <f>IF(список!B22="","",список!B22)</f>
        <v/>
      </c>
      <c r="C23" s="1">
        <f>список!C22</f>
        <v>0</v>
      </c>
      <c r="D23" s="13" t="str">
        <f>список!D$2</f>
        <v>подготовительная группа</v>
      </c>
      <c r="E23" s="16"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 t="shared" si="19"/>
        <v>#REF!</v>
      </c>
      <c r="AR23" s="3" t="e">
        <f t="shared" si="20"/>
        <v>#REF!</v>
      </c>
    </row>
    <row r="24" spans="1:44" x14ac:dyDescent="0.25">
      <c r="A24" s="1">
        <f>список!A23</f>
        <v>22</v>
      </c>
      <c r="B24" s="1" t="str">
        <f>IF(список!B23="","",список!B23)</f>
        <v/>
      </c>
      <c r="C24" s="1">
        <f>список!C23</f>
        <v>0</v>
      </c>
      <c r="D24" s="13" t="str">
        <f>список!D$2</f>
        <v>подготовительная группа</v>
      </c>
      <c r="E24" s="16"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 t="shared" si="19"/>
        <v>#REF!</v>
      </c>
      <c r="AR24" s="3" t="e">
        <f t="shared" si="20"/>
        <v>#REF!</v>
      </c>
    </row>
    <row r="25" spans="1:44" x14ac:dyDescent="0.25">
      <c r="A25" s="1">
        <f>список!A24</f>
        <v>23</v>
      </c>
      <c r="B25" s="1" t="str">
        <f>IF(список!B24="","",список!B24)</f>
        <v/>
      </c>
      <c r="C25" s="1">
        <f>список!C24</f>
        <v>0</v>
      </c>
      <c r="D25" s="13" t="str">
        <f>список!D$2</f>
        <v>подготовительная группа</v>
      </c>
      <c r="E25" s="16"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 t="shared" si="19"/>
        <v>#REF!</v>
      </c>
      <c r="AR25" s="3" t="e">
        <f t="shared" si="20"/>
        <v>#REF!</v>
      </c>
    </row>
    <row r="26" spans="1:44" x14ac:dyDescent="0.25">
      <c r="A26" s="1">
        <f>список!A25</f>
        <v>24</v>
      </c>
      <c r="B26" s="1" t="str">
        <f>IF(список!B25="","",список!B25)</f>
        <v/>
      </c>
      <c r="C26" s="1">
        <f>список!C25</f>
        <v>0</v>
      </c>
      <c r="D26" s="13" t="str">
        <f>список!D$2</f>
        <v>подготовительная группа</v>
      </c>
      <c r="E26" s="16"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 t="shared" si="19"/>
        <v>#REF!</v>
      </c>
      <c r="AR26" s="3" t="e">
        <f t="shared" si="20"/>
        <v>#REF!</v>
      </c>
    </row>
    <row r="27" spans="1:44" x14ac:dyDescent="0.25">
      <c r="A27" s="1">
        <f>список!A26</f>
        <v>25</v>
      </c>
      <c r="B27" s="1" t="str">
        <f>IF(список!B26="","",список!B26)</f>
        <v/>
      </c>
      <c r="C27" s="1">
        <f>список!C26</f>
        <v>0</v>
      </c>
      <c r="D27" s="13" t="str">
        <f>список!D$2</f>
        <v>подготовительная группа</v>
      </c>
      <c r="E27" s="16"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 t="shared" si="19"/>
        <v>#REF!</v>
      </c>
      <c r="AR27" s="3" t="e">
        <f t="shared" si="20"/>
        <v>#REF!</v>
      </c>
    </row>
    <row r="28" spans="1:44" x14ac:dyDescent="0.25">
      <c r="A28" s="1">
        <f>список!A27</f>
        <v>26</v>
      </c>
      <c r="B28" s="1" t="str">
        <f>IF(список!B27="","",список!B27)</f>
        <v/>
      </c>
      <c r="C28" s="1">
        <f>список!C27</f>
        <v>0</v>
      </c>
      <c r="D28" s="13" t="str">
        <f>список!D$2</f>
        <v>подготовительная группа</v>
      </c>
      <c r="E28" s="16"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 t="shared" si="19"/>
        <v>#REF!</v>
      </c>
      <c r="AR28" s="3" t="e">
        <f t="shared" si="20"/>
        <v>#REF!</v>
      </c>
    </row>
    <row r="29" spans="1:44" x14ac:dyDescent="0.25">
      <c r="A29" s="1">
        <f>список!A28</f>
        <v>27</v>
      </c>
      <c r="B29" s="1" t="str">
        <f>IF(список!B28="","",список!B28)</f>
        <v/>
      </c>
      <c r="C29" s="1">
        <f>список!C28</f>
        <v>0</v>
      </c>
      <c r="D29" s="13" t="str">
        <f>список!D$2</f>
        <v>подготовительная группа</v>
      </c>
      <c r="E29" s="16"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 t="shared" si="19"/>
        <v>#REF!</v>
      </c>
      <c r="AR29" s="3" t="e">
        <f t="shared" si="20"/>
        <v>#REF!</v>
      </c>
    </row>
    <row r="30" spans="1:44" x14ac:dyDescent="0.25">
      <c r="A30" s="1">
        <f>список!A29</f>
        <v>28</v>
      </c>
      <c r="B30" s="1" t="str">
        <f>IF(список!B29="","",список!B29)</f>
        <v/>
      </c>
      <c r="C30" s="1">
        <f>список!C29</f>
        <v>0</v>
      </c>
      <c r="D30" s="13" t="str">
        <f>список!D$2</f>
        <v>подготовительная группа</v>
      </c>
      <c r="E30" s="16"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 t="shared" si="19"/>
        <v>#REF!</v>
      </c>
      <c r="AR30" s="3" t="e">
        <f t="shared" si="20"/>
        <v>#REF!</v>
      </c>
    </row>
    <row r="31" spans="1:44" x14ac:dyDescent="0.25">
      <c r="A31" s="1">
        <f>список!A30</f>
        <v>29</v>
      </c>
      <c r="B31" s="1" t="str">
        <f>IF(список!B30="","",список!B30)</f>
        <v/>
      </c>
      <c r="C31" s="1">
        <f>список!C30</f>
        <v>0</v>
      </c>
      <c r="D31" s="13" t="str">
        <f>список!D$2</f>
        <v>подготовительная группа</v>
      </c>
      <c r="E31" s="16"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 t="shared" si="19"/>
        <v>#REF!</v>
      </c>
      <c r="AR31" s="3" t="e">
        <f t="shared" si="20"/>
        <v>#REF!</v>
      </c>
    </row>
    <row r="32" spans="1:44" x14ac:dyDescent="0.25">
      <c r="A32" s="1">
        <f>список!A31</f>
        <v>30</v>
      </c>
      <c r="B32" s="1">
        <f>IF(список!C8="","",список!C8)</f>
        <v>0</v>
      </c>
      <c r="C32" s="1">
        <f>список!C31</f>
        <v>0</v>
      </c>
      <c r="D32" s="13" t="str">
        <f>список!D$2</f>
        <v>подготовительная группа</v>
      </c>
      <c r="E32" s="16"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 t="shared" si="19"/>
        <v>#REF!</v>
      </c>
      <c r="AR32" s="3" t="e">
        <f t="shared" si="20"/>
        <v>#REF!</v>
      </c>
    </row>
    <row r="33" spans="1:44" x14ac:dyDescent="0.25">
      <c r="A33" s="1">
        <f>список!A32</f>
        <v>31</v>
      </c>
      <c r="B33" s="1" t="str">
        <f>IF(список!B32="","",список!B32)</f>
        <v/>
      </c>
      <c r="C33" s="1">
        <f>список!C32</f>
        <v>0</v>
      </c>
      <c r="D33" s="13" t="str">
        <f>список!D$2</f>
        <v>подготовительная группа</v>
      </c>
      <c r="E33" s="16"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 t="shared" si="19"/>
        <v>#REF!</v>
      </c>
      <c r="AR33" s="3" t="e">
        <f t="shared" si="20"/>
        <v>#REF!</v>
      </c>
    </row>
    <row r="34" spans="1:44" x14ac:dyDescent="0.25">
      <c r="A34" s="1">
        <f>список!A33</f>
        <v>32</v>
      </c>
      <c r="B34" s="1" t="str">
        <f>IF(список!B33="","",список!B33)</f>
        <v/>
      </c>
      <c r="C34" s="1">
        <f>список!C33</f>
        <v>0</v>
      </c>
      <c r="D34" s="13" t="str">
        <f>список!D$2</f>
        <v>подготовительная группа</v>
      </c>
      <c r="E34" s="16"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 t="shared" si="19"/>
        <v>#REF!</v>
      </c>
      <c r="AR34" s="3" t="e">
        <f t="shared" si="20"/>
        <v>#REF!</v>
      </c>
    </row>
  </sheetData>
  <mergeCells count="27">
    <mergeCell ref="AK3:AL3"/>
    <mergeCell ref="AM3:AN3"/>
    <mergeCell ref="AO3:AP3"/>
    <mergeCell ref="AC3:AD3"/>
    <mergeCell ref="AE3:AF3"/>
    <mergeCell ref="AG3:AH3"/>
    <mergeCell ref="I3:J3"/>
    <mergeCell ref="S3:T3"/>
    <mergeCell ref="U3:V3"/>
    <mergeCell ref="AA3:AB3"/>
    <mergeCell ref="AI3:AJ3"/>
    <mergeCell ref="A1:J1"/>
    <mergeCell ref="K1:V1"/>
    <mergeCell ref="A2:A3"/>
    <mergeCell ref="W3:X3"/>
    <mergeCell ref="Y3:Z3"/>
    <mergeCell ref="K3:L3"/>
    <mergeCell ref="M3:N3"/>
    <mergeCell ref="O3:P3"/>
    <mergeCell ref="Q3:R3"/>
    <mergeCell ref="B2:B3"/>
    <mergeCell ref="C2:C3"/>
    <mergeCell ref="D2:D3"/>
    <mergeCell ref="E2:X2"/>
    <mergeCell ref="Y2:AP2"/>
    <mergeCell ref="E3:F3"/>
    <mergeCell ref="G3:H3"/>
  </mergeCells>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topLeftCell="A3" workbookViewId="0">
      <selection activeCell="B4" sqref="B4:D34"/>
    </sheetView>
  </sheetViews>
  <sheetFormatPr defaultRowHeight="15" x14ac:dyDescent="0.25"/>
  <cols>
    <col min="2" max="2" width="21.28515625" customWidth="1"/>
    <col min="4" max="4" width="18.28515625" customWidth="1"/>
    <col min="5" max="42" width="3.28515625" customWidth="1"/>
    <col min="44" max="44" width="13.42578125" customWidth="1"/>
  </cols>
  <sheetData>
    <row r="1" spans="1:44" ht="16.5" thickBot="1" x14ac:dyDescent="0.3">
      <c r="A1" s="381" t="e">
        <f>#REF!</f>
        <v>#REF!</v>
      </c>
      <c r="B1" s="382"/>
      <c r="C1" s="382"/>
      <c r="D1" s="382"/>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82"/>
      <c r="AR1" s="396"/>
    </row>
    <row r="2" spans="1:44" x14ac:dyDescent="0.25">
      <c r="A2" s="378" t="str">
        <f>список!A1</f>
        <v>№</v>
      </c>
      <c r="B2" s="378" t="str">
        <f>список!B1</f>
        <v>Фамилия, имя воспитанника</v>
      </c>
      <c r="C2" s="378" t="str">
        <f>список!C1</f>
        <v xml:space="preserve">дата </v>
      </c>
      <c r="D2" s="402" t="str">
        <f>список!D1</f>
        <v>группа</v>
      </c>
      <c r="E2" s="397" t="s">
        <v>6</v>
      </c>
      <c r="F2" s="398"/>
      <c r="G2" s="398"/>
      <c r="H2" s="398"/>
      <c r="I2" s="398"/>
      <c r="J2" s="398"/>
      <c r="K2" s="398"/>
      <c r="L2" s="398"/>
      <c r="M2" s="398"/>
      <c r="N2" s="398"/>
      <c r="O2" s="398"/>
      <c r="P2" s="398"/>
      <c r="Q2" s="398"/>
      <c r="R2" s="398"/>
      <c r="S2" s="398"/>
      <c r="T2" s="398"/>
      <c r="U2" s="398"/>
      <c r="V2" s="398"/>
      <c r="W2" s="398"/>
      <c r="X2" s="398"/>
      <c r="Y2" s="398"/>
      <c r="Z2" s="399"/>
      <c r="AA2" s="392" t="s">
        <v>7</v>
      </c>
      <c r="AB2" s="393"/>
      <c r="AC2" s="393"/>
      <c r="AD2" s="393"/>
      <c r="AE2" s="393"/>
      <c r="AF2" s="393"/>
      <c r="AG2" s="393"/>
      <c r="AH2" s="393"/>
      <c r="AI2" s="393"/>
      <c r="AJ2" s="393"/>
      <c r="AK2" s="393"/>
      <c r="AL2" s="393"/>
      <c r="AM2" s="393"/>
      <c r="AN2" s="393"/>
      <c r="AO2" s="393"/>
      <c r="AP2" s="394"/>
      <c r="AQ2" s="5"/>
      <c r="AR2" s="1"/>
    </row>
    <row r="3" spans="1:44" ht="15.75" thickBot="1" x14ac:dyDescent="0.3">
      <c r="A3" s="378"/>
      <c r="B3" s="378"/>
      <c r="C3" s="378"/>
      <c r="D3" s="402"/>
      <c r="E3" s="391">
        <v>6</v>
      </c>
      <c r="F3" s="386"/>
      <c r="G3" s="385">
        <v>14</v>
      </c>
      <c r="H3" s="386"/>
      <c r="I3" s="385">
        <v>18</v>
      </c>
      <c r="J3" s="386"/>
      <c r="K3" s="387">
        <f>'[1]сырые баллы'!Y3</f>
        <v>21</v>
      </c>
      <c r="L3" s="387"/>
      <c r="M3" s="387">
        <f>'[1]сырые баллы'!Z3</f>
        <v>22</v>
      </c>
      <c r="N3" s="387"/>
      <c r="O3" s="387">
        <f>'[1]сырые баллы'!AA3</f>
        <v>23</v>
      </c>
      <c r="P3" s="387"/>
      <c r="Q3" s="387">
        <f>'[1]сырые баллы'!AB3</f>
        <v>24</v>
      </c>
      <c r="R3" s="387"/>
      <c r="S3" s="387">
        <f>'[1]сырые баллы'!AC3</f>
        <v>25</v>
      </c>
      <c r="T3" s="387"/>
      <c r="U3" s="387">
        <f>'[1]сырые баллы'!AD3</f>
        <v>26</v>
      </c>
      <c r="V3" s="387"/>
      <c r="W3" s="387">
        <f>'[1]сырые баллы'!AE3</f>
        <v>27</v>
      </c>
      <c r="X3" s="387"/>
      <c r="Y3" s="387">
        <f>'[1]сырые баллы'!AF3</f>
        <v>28</v>
      </c>
      <c r="Z3" s="401"/>
      <c r="AA3" s="395">
        <f>'[1]сырые баллы'!BJ3</f>
        <v>21</v>
      </c>
      <c r="AB3" s="388"/>
      <c r="AC3" s="388">
        <f>'[1]сырые баллы'!BK3</f>
        <v>22</v>
      </c>
      <c r="AD3" s="388"/>
      <c r="AE3" s="388">
        <f>'[1]сырые баллы'!BL3</f>
        <v>23</v>
      </c>
      <c r="AF3" s="388"/>
      <c r="AG3" s="388">
        <f>'[1]сырые баллы'!BM3</f>
        <v>24</v>
      </c>
      <c r="AH3" s="388"/>
      <c r="AI3" s="388">
        <f>'[1]сырые баллы'!BN3</f>
        <v>25</v>
      </c>
      <c r="AJ3" s="388"/>
      <c r="AK3" s="388">
        <f>'[1]сырые баллы'!BO3</f>
        <v>26</v>
      </c>
      <c r="AL3" s="388"/>
      <c r="AM3" s="388">
        <f>'[1]сырые баллы'!BP3</f>
        <v>27</v>
      </c>
      <c r="AN3" s="388"/>
      <c r="AO3" s="388">
        <f>'[1]сырые баллы'!BQ3</f>
        <v>28</v>
      </c>
      <c r="AP3" s="400"/>
      <c r="AQ3" s="64"/>
      <c r="AR3" s="9"/>
    </row>
    <row r="4" spans="1:44" x14ac:dyDescent="0.25">
      <c r="A4" s="1">
        <f>список!A2</f>
        <v>1</v>
      </c>
      <c r="B4" s="1" t="str">
        <f>IF(список!B2="","",список!B2)</f>
        <v/>
      </c>
      <c r="C4" s="1" t="str">
        <f>IF(список!C2="","",список!C2)</f>
        <v/>
      </c>
      <c r="D4" s="13" t="str">
        <f>IF(список!D2="","",список!D2)</f>
        <v>подготовительная группа</v>
      </c>
      <c r="E4" s="17" t="e">
        <f>#REF!</f>
        <v>#REF!</v>
      </c>
      <c r="F4" s="16" t="e">
        <f>IF(E4=0,"",IF(E4="б",3,2))</f>
        <v>#REF!</v>
      </c>
      <c r="G4" s="16" t="e">
        <f>#REF!</f>
        <v>#REF!</v>
      </c>
      <c r="H4" s="16" t="e">
        <f>IF(G4=0,"",IF(G4="б",3,2))</f>
        <v>#REF!</v>
      </c>
      <c r="I4" s="16" t="e">
        <f>#REF!</f>
        <v>#REF!</v>
      </c>
      <c r="J4" s="16" t="e">
        <f>IF(I4=0,"",IF(I4="а",3,5))</f>
        <v>#REF!</v>
      </c>
      <c r="K4" s="1" t="e">
        <f>#REF!</f>
        <v>#REF!</v>
      </c>
      <c r="L4" s="1" t="e">
        <f>IF(K4=0,"",IF(K4="а",1,5))</f>
        <v>#REF!</v>
      </c>
      <c r="M4" s="1" t="e">
        <f>#REF!</f>
        <v>#REF!</v>
      </c>
      <c r="N4" s="1" t="e">
        <f>IF(M4=0,"",IF(M4="а",1,2))</f>
        <v>#REF!</v>
      </c>
      <c r="O4" s="1" t="e">
        <f>#REF!</f>
        <v>#REF!</v>
      </c>
      <c r="P4" s="1" t="e">
        <f>IF(O4=0,"",IF(O4="а",2,4))</f>
        <v>#REF!</v>
      </c>
      <c r="Q4" s="1" t="e">
        <f>#REF!</f>
        <v>#REF!</v>
      </c>
      <c r="R4" s="1" t="e">
        <f>IF(Q4=0,"",IF(Q4="а",2,IF(Q4="в",4,3)))</f>
        <v>#REF!</v>
      </c>
      <c r="S4" s="1" t="e">
        <f>#REF!</f>
        <v>#REF!</v>
      </c>
      <c r="T4" s="1" t="e">
        <f>IF(S4=0,"",IF(S4="а",4,2))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9" t="e">
        <f>SUM(L4:AP4)</f>
        <v>#REF!</v>
      </c>
      <c r="AR4" s="65" t="e">
        <f>IF(AQ4=0,"",IF(AQ4&gt;=70,"6 уровень",IF(AND(AQ4&gt;=52,BE4&lt;70),"5 уровень",IF(AND(AQ4&gt;=37,BE4&lt;52),"4 уровень",IF(AND(AQ4&gt;=16,AQ4&lt;37),"3 уровень",IF(AND(AQ4&gt;=4,AQ4&lt;16),"2 уровень","1 уровень"))))))</f>
        <v>#REF!</v>
      </c>
    </row>
    <row r="5" spans="1:44" x14ac:dyDescent="0.25">
      <c r="A5" s="1">
        <f>список!A3</f>
        <v>2</v>
      </c>
      <c r="B5" s="1" t="str">
        <f>IF(список!B3="","",список!B3)</f>
        <v/>
      </c>
      <c r="C5" s="1">
        <f>IF(список!C3="","",список!C3)</f>
        <v>0</v>
      </c>
      <c r="D5" s="13" t="str">
        <f>IF(список!D3="","",список!D3)</f>
        <v>подготовительная группа</v>
      </c>
      <c r="E5" s="17" t="e">
        <f>#REF!</f>
        <v>#REF!</v>
      </c>
      <c r="F5" s="16" t="e">
        <f t="shared" ref="F5:F34" si="0">IF(E5=0,"",IF(E5="б",3,2))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IF(M5=0,"",IF(M5="а",1,2))</f>
        <v>#REF!</v>
      </c>
      <c r="O5" s="1" t="e">
        <f>#REF!</f>
        <v>#REF!</v>
      </c>
      <c r="P5" s="1" t="e">
        <f t="shared" ref="P5:P34" si="5">IF(O5=0,"",IF(O5="а",2,4))</f>
        <v>#REF!</v>
      </c>
      <c r="Q5" s="1" t="e">
        <f>#REF!</f>
        <v>#REF!</v>
      </c>
      <c r="R5" s="1" t="e">
        <f t="shared" ref="R5:R34" si="6">IF(Q5=0,"",IF(Q5="а",2,IF(Q5="в",4,3)))</f>
        <v>#REF!</v>
      </c>
      <c r="S5" s="1" t="e">
        <f>#REF!</f>
        <v>#REF!</v>
      </c>
      <c r="T5" s="1" t="e">
        <f t="shared" ref="T5:T34" si="7">IF(S5=0,"",IF(S5="а",4,2))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60" t="e">
        <f t="shared" ref="AQ5:AQ34" si="19">SUM(L5:AP5)</f>
        <v>#REF!</v>
      </c>
      <c r="AR5" s="61" t="e">
        <f t="shared" ref="AR5:AR34" si="20">IF(AQ5=0,"",IF(AQ5&gt;=70,"6 уровень",IF(AND(AQ5&gt;=52,BE5&lt;70),"5 уровень",IF(AND(AQ5&gt;=37,BE5&lt;52),"4 уровень",IF(AND(AQ5&gt;=16,AQ5&lt;37),"3 уровень",IF(AND(AQ5&gt;=4,AQ5&lt;16),"2 уровень","1 уровень"))))))</f>
        <v>#REF!</v>
      </c>
    </row>
    <row r="6" spans="1:44" x14ac:dyDescent="0.25">
      <c r="A6" s="1">
        <f>список!A4</f>
        <v>3</v>
      </c>
      <c r="B6" s="1" t="str">
        <f>IF(список!B4="","",список!B4)</f>
        <v/>
      </c>
      <c r="C6" s="1">
        <f>IF(список!C4="","",список!C4)</f>
        <v>0</v>
      </c>
      <c r="D6" s="13" t="str">
        <f>IF(список!D4="","",список!D4)</f>
        <v>подготовительная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60" t="e">
        <f t="shared" si="19"/>
        <v>#REF!</v>
      </c>
      <c r="AR6" s="61" t="e">
        <f t="shared" si="20"/>
        <v>#REF!</v>
      </c>
    </row>
    <row r="7" spans="1:44" x14ac:dyDescent="0.25">
      <c r="A7" s="1">
        <f>список!A5</f>
        <v>4</v>
      </c>
      <c r="B7" s="1" t="str">
        <f>IF(список!B5="","",список!B5)</f>
        <v/>
      </c>
      <c r="C7" s="1">
        <f>IF(список!C5="","",список!C5)</f>
        <v>0</v>
      </c>
      <c r="D7" s="13" t="str">
        <f>IF(список!D5="","",список!D5)</f>
        <v>подготовительная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60" t="e">
        <f t="shared" si="19"/>
        <v>#REF!</v>
      </c>
      <c r="AR7" s="61" t="e">
        <f t="shared" si="20"/>
        <v>#REF!</v>
      </c>
    </row>
    <row r="8" spans="1:44" x14ac:dyDescent="0.25">
      <c r="A8" s="1">
        <f>список!A6</f>
        <v>5</v>
      </c>
      <c r="B8" s="1" t="str">
        <f>IF(список!B6="","",список!B6)</f>
        <v/>
      </c>
      <c r="C8" s="1">
        <f>IF(список!C6="","",список!C6)</f>
        <v>0</v>
      </c>
      <c r="D8" s="13" t="str">
        <f>IF(список!D6="","",список!D6)</f>
        <v>подготовительная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60" t="e">
        <f t="shared" si="19"/>
        <v>#REF!</v>
      </c>
      <c r="AR8" s="61" t="e">
        <f t="shared" si="20"/>
        <v>#REF!</v>
      </c>
    </row>
    <row r="9" spans="1:44" x14ac:dyDescent="0.25">
      <c r="A9" s="1">
        <f>список!A7</f>
        <v>6</v>
      </c>
      <c r="B9" s="1" t="str">
        <f>IF(список!B7="","",список!B7)</f>
        <v/>
      </c>
      <c r="C9" s="1">
        <f>IF(список!C7="","",список!C7)</f>
        <v>0</v>
      </c>
      <c r="D9" s="13" t="str">
        <f>IF(список!D7="","",список!D7)</f>
        <v>подготовительная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60" t="e">
        <f t="shared" si="19"/>
        <v>#REF!</v>
      </c>
      <c r="AR9" s="61" t="e">
        <f t="shared" si="20"/>
        <v>#REF!</v>
      </c>
    </row>
    <row r="10" spans="1:44" x14ac:dyDescent="0.25">
      <c r="A10" s="1">
        <f>список!A8</f>
        <v>7</v>
      </c>
      <c r="B10" s="1" t="str">
        <f>IF(список!B8="","",список!B8)</f>
        <v/>
      </c>
      <c r="C10" s="1" t="e">
        <f>IF(список!#REF!="","",список!#REF!)</f>
        <v>#REF!</v>
      </c>
      <c r="D10" s="13" t="str">
        <f>IF(список!D8="","",список!D8)</f>
        <v>подготовительная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60" t="e">
        <f t="shared" si="19"/>
        <v>#REF!</v>
      </c>
      <c r="AR10" s="61" t="e">
        <f t="shared" si="20"/>
        <v>#REF!</v>
      </c>
    </row>
    <row r="11" spans="1:44" x14ac:dyDescent="0.25">
      <c r="A11" s="1">
        <f>список!A9</f>
        <v>8</v>
      </c>
      <c r="B11" s="1" t="str">
        <f>IF(список!B9="","",список!B9)</f>
        <v/>
      </c>
      <c r="C11" s="1">
        <f>IF(список!C9="","",список!C9)</f>
        <v>0</v>
      </c>
      <c r="D11" s="13" t="str">
        <f>IF(список!D9="","",список!D9)</f>
        <v>подготовительная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60" t="e">
        <f t="shared" si="19"/>
        <v>#REF!</v>
      </c>
      <c r="AR11" s="61" t="e">
        <f t="shared" si="20"/>
        <v>#REF!</v>
      </c>
    </row>
    <row r="12" spans="1:44" x14ac:dyDescent="0.25">
      <c r="A12" s="1">
        <f>список!A10</f>
        <v>9</v>
      </c>
      <c r="B12" s="1" t="str">
        <f>IF(список!B10="","",список!B10)</f>
        <v/>
      </c>
      <c r="C12" s="1">
        <f>IF(список!C10="","",список!C10)</f>
        <v>0</v>
      </c>
      <c r="D12" s="13" t="str">
        <f>IF(список!D10="","",список!D10)</f>
        <v>подготовительная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60" t="e">
        <f t="shared" si="19"/>
        <v>#REF!</v>
      </c>
      <c r="AR12" s="61" t="e">
        <f t="shared" si="20"/>
        <v>#REF!</v>
      </c>
    </row>
    <row r="13" spans="1:44" x14ac:dyDescent="0.25">
      <c r="A13" s="1">
        <f>список!A11</f>
        <v>10</v>
      </c>
      <c r="B13" s="1" t="str">
        <f>IF(список!B11="","",список!B11)</f>
        <v/>
      </c>
      <c r="C13" s="1">
        <f>IF(список!C11="","",список!C11)</f>
        <v>0</v>
      </c>
      <c r="D13" s="13" t="str">
        <f>IF(список!D11="","",список!D11)</f>
        <v>подготовительная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60" t="e">
        <f t="shared" si="19"/>
        <v>#REF!</v>
      </c>
      <c r="AR13" s="61" t="e">
        <f t="shared" si="20"/>
        <v>#REF!</v>
      </c>
    </row>
    <row r="14" spans="1:44" x14ac:dyDescent="0.25">
      <c r="A14" s="1">
        <f>список!A12</f>
        <v>11</v>
      </c>
      <c r="B14" s="1" t="str">
        <f>IF(список!B12="","",список!B12)</f>
        <v/>
      </c>
      <c r="C14" s="1">
        <f>IF(список!C12="","",список!C12)</f>
        <v>0</v>
      </c>
      <c r="D14" s="13" t="str">
        <f>IF(список!D12="","",список!D12)</f>
        <v>подготовительная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60" t="e">
        <f t="shared" si="19"/>
        <v>#REF!</v>
      </c>
      <c r="AR14" s="61" t="e">
        <f t="shared" si="20"/>
        <v>#REF!</v>
      </c>
    </row>
    <row r="15" spans="1:44" x14ac:dyDescent="0.25">
      <c r="A15" s="1">
        <f>список!A14</f>
        <v>13</v>
      </c>
      <c r="B15" s="1" t="str">
        <f>IF(список!B14="","",список!B14)</f>
        <v/>
      </c>
      <c r="C15" s="1">
        <f>IF(список!C14="","",список!C14)</f>
        <v>0</v>
      </c>
      <c r="D15" s="13" t="str">
        <f>IF(список!D14="","",список!D14)</f>
        <v>подготовительная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60" t="e">
        <f t="shared" si="19"/>
        <v>#REF!</v>
      </c>
      <c r="AR15" s="61" t="e">
        <f t="shared" si="20"/>
        <v>#REF!</v>
      </c>
    </row>
    <row r="16" spans="1:44" x14ac:dyDescent="0.25">
      <c r="A16" s="1">
        <f>список!A15</f>
        <v>14</v>
      </c>
      <c r="B16" s="1" t="str">
        <f>IF(список!B15="","",список!B15)</f>
        <v/>
      </c>
      <c r="C16" s="1">
        <f>IF(список!C15="","",список!C15)</f>
        <v>0</v>
      </c>
      <c r="D16" s="13" t="str">
        <f>IF(список!D15="","",список!D15)</f>
        <v>подготовительная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60" t="e">
        <f t="shared" si="19"/>
        <v>#REF!</v>
      </c>
      <c r="AR16" s="61" t="e">
        <f t="shared" si="20"/>
        <v>#REF!</v>
      </c>
    </row>
    <row r="17" spans="1:44" x14ac:dyDescent="0.25">
      <c r="A17" s="1">
        <f>список!A16</f>
        <v>15</v>
      </c>
      <c r="B17" s="1" t="str">
        <f>IF(список!B16="","",список!B16)</f>
        <v/>
      </c>
      <c r="C17" s="1">
        <f>IF(список!C16="","",список!C16)</f>
        <v>0</v>
      </c>
      <c r="D17" s="13" t="str">
        <f>IF(список!D16="","",список!D16)</f>
        <v>подготовительная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60" t="e">
        <f t="shared" si="19"/>
        <v>#REF!</v>
      </c>
      <c r="AR17" s="61" t="e">
        <f t="shared" si="20"/>
        <v>#REF!</v>
      </c>
    </row>
    <row r="18" spans="1:44" x14ac:dyDescent="0.25">
      <c r="A18" s="1">
        <f>список!A17</f>
        <v>16</v>
      </c>
      <c r="B18" s="1" t="str">
        <f>IF(список!B17="","",список!B17)</f>
        <v/>
      </c>
      <c r="C18" s="1">
        <f>IF(список!C17="","",список!C17)</f>
        <v>0</v>
      </c>
      <c r="D18" s="13" t="str">
        <f>IF(список!D17="","",список!D17)</f>
        <v>подготовительная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60" t="e">
        <f t="shared" si="19"/>
        <v>#REF!</v>
      </c>
      <c r="AR18" s="61" t="e">
        <f t="shared" si="20"/>
        <v>#REF!</v>
      </c>
    </row>
    <row r="19" spans="1:44" x14ac:dyDescent="0.25">
      <c r="A19" s="1">
        <f>список!A18</f>
        <v>17</v>
      </c>
      <c r="B19" s="1" t="str">
        <f>IF(список!B18="","",список!B18)</f>
        <v/>
      </c>
      <c r="C19" s="1">
        <f>IF(список!C18="","",список!C18)</f>
        <v>0</v>
      </c>
      <c r="D19" s="13" t="str">
        <f>IF(список!D18="","",список!D18)</f>
        <v>подготовительная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60" t="e">
        <f t="shared" si="19"/>
        <v>#REF!</v>
      </c>
      <c r="AR19" s="61" t="e">
        <f t="shared" si="20"/>
        <v>#REF!</v>
      </c>
    </row>
    <row r="20" spans="1:44" x14ac:dyDescent="0.25">
      <c r="A20" s="1">
        <f>список!A19</f>
        <v>18</v>
      </c>
      <c r="B20" s="1" t="str">
        <f>IF(список!B19="","",список!B19)</f>
        <v/>
      </c>
      <c r="C20" s="1">
        <f>IF(список!C19="","",список!C19)</f>
        <v>0</v>
      </c>
      <c r="D20" s="13" t="str">
        <f>IF(список!D19="","",список!D19)</f>
        <v>подготовительная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60" t="e">
        <f t="shared" si="19"/>
        <v>#REF!</v>
      </c>
      <c r="AR20" s="61" t="e">
        <f t="shared" si="20"/>
        <v>#REF!</v>
      </c>
    </row>
    <row r="21" spans="1:44" x14ac:dyDescent="0.25">
      <c r="A21" s="1">
        <f>список!A20</f>
        <v>19</v>
      </c>
      <c r="B21" s="1" t="str">
        <f>IF(список!B20="","",список!B20)</f>
        <v/>
      </c>
      <c r="C21" s="1">
        <f>IF(список!C20="","",список!C20)</f>
        <v>0</v>
      </c>
      <c r="D21" s="13" t="str">
        <f>IF(список!D20="","",список!D20)</f>
        <v>подготовительная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60" t="e">
        <f t="shared" si="19"/>
        <v>#REF!</v>
      </c>
      <c r="AR21" s="61" t="e">
        <f t="shared" si="20"/>
        <v>#REF!</v>
      </c>
    </row>
    <row r="22" spans="1:44" x14ac:dyDescent="0.25">
      <c r="A22" s="1">
        <f>список!A21</f>
        <v>20</v>
      </c>
      <c r="B22" s="1" t="str">
        <f>IF(список!B21="","",список!B21)</f>
        <v/>
      </c>
      <c r="C22" s="1">
        <f>IF(список!C21="","",список!C21)</f>
        <v>0</v>
      </c>
      <c r="D22" s="13" t="str">
        <f>IF(список!D21="","",список!D21)</f>
        <v>подготовительная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60" t="e">
        <f t="shared" si="19"/>
        <v>#REF!</v>
      </c>
      <c r="AR22" s="61" t="e">
        <f t="shared" si="20"/>
        <v>#REF!</v>
      </c>
    </row>
    <row r="23" spans="1:44" x14ac:dyDescent="0.25">
      <c r="A23" s="1">
        <f>список!A22</f>
        <v>21</v>
      </c>
      <c r="B23" s="1" t="str">
        <f>IF(список!B22="","",список!B22)</f>
        <v/>
      </c>
      <c r="C23" s="1">
        <f>IF(список!C22="","",список!C22)</f>
        <v>0</v>
      </c>
      <c r="D23" s="13" t="str">
        <f>IF(список!D22="","",список!D22)</f>
        <v>подготовительная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60" t="e">
        <f t="shared" si="19"/>
        <v>#REF!</v>
      </c>
      <c r="AR23" s="61" t="e">
        <f t="shared" si="20"/>
        <v>#REF!</v>
      </c>
    </row>
    <row r="24" spans="1:44" x14ac:dyDescent="0.25">
      <c r="A24" s="1">
        <f>список!A23</f>
        <v>22</v>
      </c>
      <c r="B24" s="1" t="str">
        <f>IF(список!B23="","",список!B23)</f>
        <v/>
      </c>
      <c r="C24" s="1">
        <f>IF(список!C23="","",список!C23)</f>
        <v>0</v>
      </c>
      <c r="D24" s="13" t="str">
        <f>IF(список!D23="","",список!D23)</f>
        <v>подготовительная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60" t="e">
        <f t="shared" si="19"/>
        <v>#REF!</v>
      </c>
      <c r="AR24" s="61" t="e">
        <f t="shared" si="20"/>
        <v>#REF!</v>
      </c>
    </row>
    <row r="25" spans="1:44" x14ac:dyDescent="0.25">
      <c r="A25" s="1">
        <f>список!A24</f>
        <v>23</v>
      </c>
      <c r="B25" s="1" t="str">
        <f>IF(список!B24="","",список!B24)</f>
        <v/>
      </c>
      <c r="C25" s="1">
        <f>IF(список!C24="","",список!C24)</f>
        <v>0</v>
      </c>
      <c r="D25" s="13" t="str">
        <f>IF(список!D24="","",список!D24)</f>
        <v>подготовительная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60" t="e">
        <f t="shared" si="19"/>
        <v>#REF!</v>
      </c>
      <c r="AR25" s="61" t="e">
        <f t="shared" si="20"/>
        <v>#REF!</v>
      </c>
    </row>
    <row r="26" spans="1:44" x14ac:dyDescent="0.25">
      <c r="A26" s="1">
        <f>список!A25</f>
        <v>24</v>
      </c>
      <c r="B26" s="1" t="str">
        <f>IF(список!B25="","",список!B25)</f>
        <v/>
      </c>
      <c r="C26" s="1">
        <f>IF(список!C25="","",список!C25)</f>
        <v>0</v>
      </c>
      <c r="D26" s="13" t="str">
        <f>IF(список!D25="","",список!D25)</f>
        <v>подготовительная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60" t="e">
        <f t="shared" si="19"/>
        <v>#REF!</v>
      </c>
      <c r="AR26" s="61" t="e">
        <f t="shared" si="20"/>
        <v>#REF!</v>
      </c>
    </row>
    <row r="27" spans="1:44" x14ac:dyDescent="0.25">
      <c r="A27" s="1">
        <f>список!A26</f>
        <v>25</v>
      </c>
      <c r="B27" s="1" t="str">
        <f>IF(список!B26="","",список!B26)</f>
        <v/>
      </c>
      <c r="C27" s="1">
        <f>IF(список!C26="","",список!C26)</f>
        <v>0</v>
      </c>
      <c r="D27" s="13" t="str">
        <f>IF(список!D26="","",список!D26)</f>
        <v>подготовительная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60" t="e">
        <f t="shared" si="19"/>
        <v>#REF!</v>
      </c>
      <c r="AR27" s="61" t="e">
        <f t="shared" si="20"/>
        <v>#REF!</v>
      </c>
    </row>
    <row r="28" spans="1:44" x14ac:dyDescent="0.25">
      <c r="A28" s="1">
        <f>список!A27</f>
        <v>26</v>
      </c>
      <c r="B28" s="1" t="str">
        <f>IF(список!B27="","",список!B27)</f>
        <v/>
      </c>
      <c r="C28" s="1">
        <f>IF(список!C27="","",список!C27)</f>
        <v>0</v>
      </c>
      <c r="D28" s="13" t="str">
        <f>IF(список!D27="","",список!D27)</f>
        <v>подготовительная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60" t="e">
        <f t="shared" si="19"/>
        <v>#REF!</v>
      </c>
      <c r="AR28" s="61" t="e">
        <f t="shared" si="20"/>
        <v>#REF!</v>
      </c>
    </row>
    <row r="29" spans="1:44" x14ac:dyDescent="0.25">
      <c r="A29" s="1">
        <f>список!A28</f>
        <v>27</v>
      </c>
      <c r="B29" s="1" t="str">
        <f>IF(список!B28="","",список!B28)</f>
        <v/>
      </c>
      <c r="C29" s="1">
        <f>IF(список!C28="","",список!C28)</f>
        <v>0</v>
      </c>
      <c r="D29" s="13" t="str">
        <f>IF(список!D28="","",список!D28)</f>
        <v>подготовительная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60" t="e">
        <f t="shared" si="19"/>
        <v>#REF!</v>
      </c>
      <c r="AR29" s="61" t="e">
        <f t="shared" si="20"/>
        <v>#REF!</v>
      </c>
    </row>
    <row r="30" spans="1:44" x14ac:dyDescent="0.25">
      <c r="A30" s="1">
        <f>список!A29</f>
        <v>28</v>
      </c>
      <c r="B30" s="1" t="str">
        <f>IF(список!B29="","",список!B29)</f>
        <v/>
      </c>
      <c r="C30" s="1">
        <f>IF(список!C29="","",список!C29)</f>
        <v>0</v>
      </c>
      <c r="D30" s="13" t="str">
        <f>IF(список!D29="","",список!D29)</f>
        <v>подготовительная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60" t="e">
        <f t="shared" si="19"/>
        <v>#REF!</v>
      </c>
      <c r="AR30" s="61" t="e">
        <f t="shared" si="20"/>
        <v>#REF!</v>
      </c>
    </row>
    <row r="31" spans="1:44" x14ac:dyDescent="0.25">
      <c r="A31" s="1">
        <f>список!A30</f>
        <v>29</v>
      </c>
      <c r="B31" s="1" t="str">
        <f>IF(список!B30="","",список!B30)</f>
        <v/>
      </c>
      <c r="C31" s="1">
        <f>IF(список!C30="","",список!C30)</f>
        <v>0</v>
      </c>
      <c r="D31" s="13" t="str">
        <f>IF(список!D30="","",список!D30)</f>
        <v>подготовительная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60" t="e">
        <f t="shared" si="19"/>
        <v>#REF!</v>
      </c>
      <c r="AR31" s="61" t="e">
        <f t="shared" si="20"/>
        <v>#REF!</v>
      </c>
    </row>
    <row r="32" spans="1:44" ht="15.75" thickBot="1" x14ac:dyDescent="0.3">
      <c r="A32" s="1">
        <f>список!A31</f>
        <v>30</v>
      </c>
      <c r="B32" s="1">
        <f>IF(список!C8="","",список!C8)</f>
        <v>0</v>
      </c>
      <c r="C32" s="1">
        <f>IF(список!C31="","",список!C31)</f>
        <v>0</v>
      </c>
      <c r="D32" s="13" t="str">
        <f>IF(список!D31="","",список!D31)</f>
        <v>подготовительная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62" t="e">
        <f t="shared" si="19"/>
        <v>#REF!</v>
      </c>
      <c r="AR32" s="63" t="e">
        <f t="shared" si="20"/>
        <v>#REF!</v>
      </c>
    </row>
    <row r="33" spans="1:44" x14ac:dyDescent="0.25">
      <c r="A33" s="1">
        <f>список!A32</f>
        <v>31</v>
      </c>
      <c r="B33" s="1" t="str">
        <f>IF(список!B32="","",список!B32)</f>
        <v/>
      </c>
      <c r="C33" s="1">
        <f>IF(список!C32="","",список!C32)</f>
        <v>0</v>
      </c>
      <c r="D33" s="13" t="str">
        <f>IF(список!D32="","",список!D32)</f>
        <v>подготовительная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38" t="e">
        <f t="shared" si="19"/>
        <v>#REF!</v>
      </c>
      <c r="AR33" s="6" t="e">
        <f t="shared" si="20"/>
        <v>#REF!</v>
      </c>
    </row>
    <row r="34" spans="1:44" x14ac:dyDescent="0.25">
      <c r="A34" s="1">
        <f>'[1]сырые баллы'!A34:A35</f>
        <v>31</v>
      </c>
      <c r="B34" s="1" t="str">
        <f>IF(список!B33="","",список!B33)</f>
        <v/>
      </c>
      <c r="C34" s="1">
        <f>IF(список!C33="","",список!C33)</f>
        <v>0</v>
      </c>
      <c r="D34" s="13" t="str">
        <f>IF(список!D33="","",список!D33)</f>
        <v>подготовительная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A1:AR1"/>
    <mergeCell ref="E2:Z2"/>
    <mergeCell ref="AG3:AH3"/>
    <mergeCell ref="AI3:AJ3"/>
    <mergeCell ref="AK3:AL3"/>
    <mergeCell ref="AM3:AN3"/>
    <mergeCell ref="AO3:AP3"/>
    <mergeCell ref="G3:H3"/>
    <mergeCell ref="W3:X3"/>
    <mergeCell ref="Y3:Z3"/>
    <mergeCell ref="I3:J3"/>
    <mergeCell ref="U3:V3"/>
    <mergeCell ref="A2:A3"/>
    <mergeCell ref="B2:B3"/>
    <mergeCell ref="C2:C3"/>
    <mergeCell ref="D2:D3"/>
    <mergeCell ref="E3:F3"/>
    <mergeCell ref="AA2:AP2"/>
    <mergeCell ref="K3:L3"/>
    <mergeCell ref="M3:N3"/>
    <mergeCell ref="O3:P3"/>
    <mergeCell ref="Q3:R3"/>
    <mergeCell ref="S3:T3"/>
    <mergeCell ref="AE3:AF3"/>
    <mergeCell ref="AA3:AB3"/>
    <mergeCell ref="AC3:AD3"/>
  </mergeCells>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topLeftCell="A3" workbookViewId="0">
      <selection activeCell="B4" sqref="B4:D34"/>
    </sheetView>
  </sheetViews>
  <sheetFormatPr defaultRowHeight="15" x14ac:dyDescent="0.25"/>
  <cols>
    <col min="2" max="2" width="21.28515625" customWidth="1"/>
    <col min="4" max="4" width="18.28515625" customWidth="1"/>
    <col min="5" max="42" width="3.28515625" customWidth="1"/>
    <col min="44" max="44" width="13.42578125" customWidth="1"/>
  </cols>
  <sheetData>
    <row r="1" spans="1:44" ht="16.5" thickBot="1" x14ac:dyDescent="0.3">
      <c r="A1" s="381" t="e">
        <f>#REF!</f>
        <v>#REF!</v>
      </c>
      <c r="B1" s="382"/>
      <c r="C1" s="382"/>
      <c r="D1" s="382"/>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82"/>
      <c r="AR1" s="396"/>
    </row>
    <row r="2" spans="1:44" x14ac:dyDescent="0.25">
      <c r="A2" s="378" t="str">
        <f>список!A1</f>
        <v>№</v>
      </c>
      <c r="B2" s="378" t="str">
        <f>список!B1</f>
        <v>Фамилия, имя воспитанника</v>
      </c>
      <c r="C2" s="378" t="str">
        <f>список!C1</f>
        <v xml:space="preserve">дата </v>
      </c>
      <c r="D2" s="402" t="str">
        <f>список!D1</f>
        <v>группа</v>
      </c>
      <c r="E2" s="397" t="s">
        <v>6</v>
      </c>
      <c r="F2" s="398"/>
      <c r="G2" s="398"/>
      <c r="H2" s="398"/>
      <c r="I2" s="398"/>
      <c r="J2" s="398"/>
      <c r="K2" s="398"/>
      <c r="L2" s="398"/>
      <c r="M2" s="398"/>
      <c r="N2" s="398"/>
      <c r="O2" s="398"/>
      <c r="P2" s="398"/>
      <c r="Q2" s="398"/>
      <c r="R2" s="398"/>
      <c r="S2" s="398"/>
      <c r="T2" s="398"/>
      <c r="U2" s="398"/>
      <c r="V2" s="398"/>
      <c r="W2" s="398"/>
      <c r="X2" s="398"/>
      <c r="Y2" s="398"/>
      <c r="Z2" s="399"/>
      <c r="AA2" s="392" t="s">
        <v>7</v>
      </c>
      <c r="AB2" s="393"/>
      <c r="AC2" s="393"/>
      <c r="AD2" s="393"/>
      <c r="AE2" s="393"/>
      <c r="AF2" s="393"/>
      <c r="AG2" s="393"/>
      <c r="AH2" s="393"/>
      <c r="AI2" s="393"/>
      <c r="AJ2" s="393"/>
      <c r="AK2" s="393"/>
      <c r="AL2" s="393"/>
      <c r="AM2" s="393"/>
      <c r="AN2" s="393"/>
      <c r="AO2" s="393"/>
      <c r="AP2" s="394"/>
      <c r="AQ2" s="5"/>
      <c r="AR2" s="1"/>
    </row>
    <row r="3" spans="1:44" x14ac:dyDescent="0.25">
      <c r="A3" s="378"/>
      <c r="B3" s="378"/>
      <c r="C3" s="378"/>
      <c r="D3" s="402"/>
      <c r="E3" s="391">
        <v>6</v>
      </c>
      <c r="F3" s="386"/>
      <c r="G3" s="385">
        <v>14</v>
      </c>
      <c r="H3" s="386"/>
      <c r="I3" s="385">
        <v>18</v>
      </c>
      <c r="J3" s="386"/>
      <c r="K3" s="387">
        <f>'[1]сырые баллы'!Y3</f>
        <v>21</v>
      </c>
      <c r="L3" s="387"/>
      <c r="M3" s="387">
        <f>'[1]сырые баллы'!Z3</f>
        <v>22</v>
      </c>
      <c r="N3" s="387"/>
      <c r="O3" s="387">
        <f>'[1]сырые баллы'!AA3</f>
        <v>23</v>
      </c>
      <c r="P3" s="387"/>
      <c r="Q3" s="387">
        <f>'[1]сырые баллы'!AB3</f>
        <v>24</v>
      </c>
      <c r="R3" s="387"/>
      <c r="S3" s="387">
        <f>'[1]сырые баллы'!AC3</f>
        <v>25</v>
      </c>
      <c r="T3" s="387"/>
      <c r="U3" s="387">
        <f>'[1]сырые баллы'!AD3</f>
        <v>26</v>
      </c>
      <c r="V3" s="387"/>
      <c r="W3" s="387">
        <f>'[1]сырые баллы'!AE3</f>
        <v>27</v>
      </c>
      <c r="X3" s="387"/>
      <c r="Y3" s="387">
        <f>'[1]сырые баллы'!AF3</f>
        <v>28</v>
      </c>
      <c r="Z3" s="401"/>
      <c r="AA3" s="395">
        <f>'[1]сырые баллы'!BJ3</f>
        <v>21</v>
      </c>
      <c r="AB3" s="388"/>
      <c r="AC3" s="388">
        <f>'[1]сырые баллы'!BK3</f>
        <v>22</v>
      </c>
      <c r="AD3" s="388"/>
      <c r="AE3" s="388">
        <f>'[1]сырые баллы'!BL3</f>
        <v>23</v>
      </c>
      <c r="AF3" s="388"/>
      <c r="AG3" s="388">
        <f>'[1]сырые баллы'!BM3</f>
        <v>24</v>
      </c>
      <c r="AH3" s="388"/>
      <c r="AI3" s="388">
        <f>'[1]сырые баллы'!BN3</f>
        <v>25</v>
      </c>
      <c r="AJ3" s="388"/>
      <c r="AK3" s="388">
        <f>'[1]сырые баллы'!BO3</f>
        <v>26</v>
      </c>
      <c r="AL3" s="388"/>
      <c r="AM3" s="388">
        <f>'[1]сырые баллы'!BP3</f>
        <v>27</v>
      </c>
      <c r="AN3" s="388"/>
      <c r="AO3" s="388">
        <f>'[1]сырые баллы'!BQ3</f>
        <v>28</v>
      </c>
      <c r="AP3" s="400"/>
      <c r="AQ3" s="5"/>
      <c r="AR3" s="1"/>
    </row>
    <row r="4" spans="1:44" x14ac:dyDescent="0.25">
      <c r="A4" s="1">
        <f>список!A2</f>
        <v>1</v>
      </c>
      <c r="B4" s="1" t="str">
        <f>IF(список!B2="","",список!B2)</f>
        <v/>
      </c>
      <c r="C4" s="1" t="str">
        <f>IF(список!C2="","",список!C2)</f>
        <v/>
      </c>
      <c r="D4" s="13" t="str">
        <f>IF(список!D2="","",список!D2)</f>
        <v>подготовительная группа</v>
      </c>
      <c r="E4" s="17" t="e">
        <f>#REF!</f>
        <v>#REF!</v>
      </c>
      <c r="F4" s="16" t="e">
        <f>IF(K4=0,"",IF(K4="б",3,2))</f>
        <v>#REF!</v>
      </c>
      <c r="G4" s="16" t="e">
        <f>#REF!</f>
        <v>#REF!</v>
      </c>
      <c r="H4" s="16" t="e">
        <f>IF(G4=0,"",IF(G4="б",3,2))</f>
        <v>#REF!</v>
      </c>
      <c r="I4" s="16" t="e">
        <f>#REF!</f>
        <v>#REF!</v>
      </c>
      <c r="J4" s="16" t="e">
        <f>IF(I4=0,"",IF(I4="а",3,5))</f>
        <v>#REF!</v>
      </c>
      <c r="K4" s="1" t="e">
        <f>#REF!</f>
        <v>#REF!</v>
      </c>
      <c r="L4" s="1" t="e">
        <f>IF(K4=0,"",IF(K4="а",1,5))</f>
        <v>#REF!</v>
      </c>
      <c r="M4" s="1" t="e">
        <f>#REF!</f>
        <v>#REF!</v>
      </c>
      <c r="N4" s="1" t="e">
        <f>IF(O4=0,"",IF(O4="а",2,4))</f>
        <v>#REF!</v>
      </c>
      <c r="O4" s="1" t="e">
        <f>#REF!</f>
        <v>#REF!</v>
      </c>
      <c r="P4" s="1" t="e">
        <f>IF(Q4=0,"",IF(Q4="а",2,IF(Q4="в",4,3)))</f>
        <v>#REF!</v>
      </c>
      <c r="Q4" s="1" t="e">
        <f>#REF!</f>
        <v>#REF!</v>
      </c>
      <c r="R4" s="1" t="e">
        <f>IF(S4=0,"",IF(S4="а",4,2))</f>
        <v>#REF!</v>
      </c>
      <c r="S4" s="1" t="e">
        <f>#REF!</f>
        <v>#REF!</v>
      </c>
      <c r="T4" s="1" t="e">
        <f>IF(S4=0,"",IF(S4="в",4,IF(S4="г",5,IF(S4="а",1,2))))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 t="e">
        <f>SUM(L4:AP4)</f>
        <v>#REF!</v>
      </c>
      <c r="AR4" s="1" t="e">
        <f>IF(AQ4=0,"",IF(AQ4&gt;=70,"6 уровень",IF(AND(AQ4&gt;=52,BE4&lt;70),"5 уровень",IF(AND(AQ4&gt;=37,BE4&lt;52),"4 уровень",IF(AND(AQ4&gt;=16,AQ4&lt;37),"3 уровень",IF(AND(AQ4&gt;=4,AQ4&lt;16),"2 уровень","1 уровень"))))))</f>
        <v>#REF!</v>
      </c>
    </row>
    <row r="5" spans="1:44" x14ac:dyDescent="0.25">
      <c r="A5" s="1">
        <f>список!A3</f>
        <v>2</v>
      </c>
      <c r="B5" s="1" t="str">
        <f>IF(список!B3="","",список!B3)</f>
        <v/>
      </c>
      <c r="C5" s="1">
        <f>IF(список!C3="","",список!C3)</f>
        <v>0</v>
      </c>
      <c r="D5" s="13" t="str">
        <f>IF(список!D3="","",список!D3)</f>
        <v>подготовительная группа</v>
      </c>
      <c r="E5" s="17" t="e">
        <f>#REF!</f>
        <v>#REF!</v>
      </c>
      <c r="F5" s="16" t="e">
        <f t="shared" ref="F5:F34" si="0">IF(K5=0,"",IF(K5="б",3,2))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IF(O5=0,"",IF(O5="а",2,4))</f>
        <v>#REF!</v>
      </c>
      <c r="O5" s="1" t="e">
        <f>#REF!</f>
        <v>#REF!</v>
      </c>
      <c r="P5" s="1" t="e">
        <f t="shared" ref="P5:P34" si="5">IF(Q5=0,"",IF(Q5="а",2,IF(Q5="в",4,3)))</f>
        <v>#REF!</v>
      </c>
      <c r="Q5" s="1" t="e">
        <f>#REF!</f>
        <v>#REF!</v>
      </c>
      <c r="R5" s="1" t="e">
        <f t="shared" ref="R5:R34" si="6">IF(S5=0,"",IF(S5="а",4,2))</f>
        <v>#REF!</v>
      </c>
      <c r="S5" s="1" t="e">
        <f>#REF!</f>
        <v>#REF!</v>
      </c>
      <c r="T5" s="1" t="e">
        <f t="shared" ref="T5:T34" si="7">IF(S5=0,"",IF(S5="в",4,IF(S5="г",5,IF(S5="а",1,2))))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5" t="e">
        <f t="shared" ref="AQ5:AQ34" si="19">SUM(L5:AP5)</f>
        <v>#REF!</v>
      </c>
      <c r="AR5" s="1" t="e">
        <f t="shared" ref="AR5:AR34" si="20">IF(AQ5=0,"",IF(AQ5&gt;=70,"6 уровень",IF(AND(AQ5&gt;=52,BE5&lt;70),"5 уровень",IF(AND(AQ5&gt;=37,BE5&lt;52),"4 уровень",IF(AND(AQ5&gt;=16,AQ5&lt;37),"3 уровень",IF(AND(AQ5&gt;=4,AQ5&lt;16),"2 уровень","1 уровень"))))))</f>
        <v>#REF!</v>
      </c>
    </row>
    <row r="6" spans="1:44" x14ac:dyDescent="0.25">
      <c r="A6" s="1">
        <f>список!A4</f>
        <v>3</v>
      </c>
      <c r="B6" s="1" t="str">
        <f>IF(список!B4="","",список!B4)</f>
        <v/>
      </c>
      <c r="C6" s="1">
        <f>IF(список!C4="","",список!C4)</f>
        <v>0</v>
      </c>
      <c r="D6" s="13" t="str">
        <f>IF(список!D4="","",список!D4)</f>
        <v>подготовительная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5" t="e">
        <f t="shared" si="19"/>
        <v>#REF!</v>
      </c>
      <c r="AR6" s="1" t="e">
        <f t="shared" si="20"/>
        <v>#REF!</v>
      </c>
    </row>
    <row r="7" spans="1:44" x14ac:dyDescent="0.25">
      <c r="A7" s="1">
        <f>список!A5</f>
        <v>4</v>
      </c>
      <c r="B7" s="1" t="str">
        <f>IF(список!B5="","",список!B5)</f>
        <v/>
      </c>
      <c r="C7" s="1">
        <f>IF(список!C5="","",список!C5)</f>
        <v>0</v>
      </c>
      <c r="D7" s="13" t="str">
        <f>IF(список!D5="","",список!D5)</f>
        <v>подготовительная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5" t="e">
        <f t="shared" si="19"/>
        <v>#REF!</v>
      </c>
      <c r="AR7" s="1" t="e">
        <f t="shared" si="20"/>
        <v>#REF!</v>
      </c>
    </row>
    <row r="8" spans="1:44" x14ac:dyDescent="0.25">
      <c r="A8" s="1">
        <f>список!A6</f>
        <v>5</v>
      </c>
      <c r="B8" s="1" t="str">
        <f>IF(список!B6="","",список!B6)</f>
        <v/>
      </c>
      <c r="C8" s="1">
        <f>IF(список!C6="","",список!C6)</f>
        <v>0</v>
      </c>
      <c r="D8" s="13" t="str">
        <f>IF(список!D6="","",список!D6)</f>
        <v>подготовительная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5" t="e">
        <f t="shared" si="19"/>
        <v>#REF!</v>
      </c>
      <c r="AR8" s="1" t="e">
        <f t="shared" si="20"/>
        <v>#REF!</v>
      </c>
    </row>
    <row r="9" spans="1:44" x14ac:dyDescent="0.25">
      <c r="A9" s="1">
        <f>список!A7</f>
        <v>6</v>
      </c>
      <c r="B9" s="1" t="str">
        <f>IF(список!B7="","",список!B7)</f>
        <v/>
      </c>
      <c r="C9" s="1">
        <f>IF(список!C7="","",список!C7)</f>
        <v>0</v>
      </c>
      <c r="D9" s="13" t="str">
        <f>IF(список!D7="","",список!D7)</f>
        <v>подготовительная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5" t="e">
        <f t="shared" si="19"/>
        <v>#REF!</v>
      </c>
      <c r="AR9" s="1" t="e">
        <f t="shared" si="20"/>
        <v>#REF!</v>
      </c>
    </row>
    <row r="10" spans="1:44" x14ac:dyDescent="0.25">
      <c r="A10" s="1">
        <f>список!A8</f>
        <v>7</v>
      </c>
      <c r="B10" s="1" t="str">
        <f>IF(список!B8="","",список!B8)</f>
        <v/>
      </c>
      <c r="C10" s="1" t="e">
        <f>IF(список!#REF!="","",список!#REF!)</f>
        <v>#REF!</v>
      </c>
      <c r="D10" s="13" t="str">
        <f>IF(список!D8="","",список!D8)</f>
        <v>подготовительная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5" t="e">
        <f t="shared" si="19"/>
        <v>#REF!</v>
      </c>
      <c r="AR10" s="1" t="e">
        <f t="shared" si="20"/>
        <v>#REF!</v>
      </c>
    </row>
    <row r="11" spans="1:44" x14ac:dyDescent="0.25">
      <c r="A11" s="1">
        <f>список!A9</f>
        <v>8</v>
      </c>
      <c r="B11" s="1" t="str">
        <f>IF(список!B9="","",список!B9)</f>
        <v/>
      </c>
      <c r="C11" s="1">
        <f>IF(список!C9="","",список!C9)</f>
        <v>0</v>
      </c>
      <c r="D11" s="13" t="str">
        <f>IF(список!D9="","",список!D9)</f>
        <v>подготовительная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5" t="e">
        <f t="shared" si="19"/>
        <v>#REF!</v>
      </c>
      <c r="AR11" s="1" t="e">
        <f t="shared" si="20"/>
        <v>#REF!</v>
      </c>
    </row>
    <row r="12" spans="1:44" x14ac:dyDescent="0.25">
      <c r="A12" s="1">
        <f>список!A10</f>
        <v>9</v>
      </c>
      <c r="B12" s="1" t="str">
        <f>IF(список!B10="","",список!B10)</f>
        <v/>
      </c>
      <c r="C12" s="1">
        <f>IF(список!C10="","",список!C10)</f>
        <v>0</v>
      </c>
      <c r="D12" s="13" t="str">
        <f>IF(список!D10="","",список!D10)</f>
        <v>подготовительная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5" t="e">
        <f t="shared" si="19"/>
        <v>#REF!</v>
      </c>
      <c r="AR12" s="1" t="e">
        <f t="shared" si="20"/>
        <v>#REF!</v>
      </c>
    </row>
    <row r="13" spans="1:44" x14ac:dyDescent="0.25">
      <c r="A13" s="1">
        <f>список!A11</f>
        <v>10</v>
      </c>
      <c r="B13" s="1" t="str">
        <f>IF(список!B11="","",список!B11)</f>
        <v/>
      </c>
      <c r="C13" s="1">
        <f>IF(список!C11="","",список!C11)</f>
        <v>0</v>
      </c>
      <c r="D13" s="13" t="str">
        <f>IF(список!D11="","",список!D11)</f>
        <v>подготовительная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5" t="e">
        <f t="shared" si="19"/>
        <v>#REF!</v>
      </c>
      <c r="AR13" s="1" t="e">
        <f t="shared" si="20"/>
        <v>#REF!</v>
      </c>
    </row>
    <row r="14" spans="1:44" x14ac:dyDescent="0.25">
      <c r="A14" s="1">
        <f>список!A12</f>
        <v>11</v>
      </c>
      <c r="B14" s="1" t="str">
        <f>IF(список!B12="","",список!B12)</f>
        <v/>
      </c>
      <c r="C14" s="1">
        <f>IF(список!C12="","",список!C12)</f>
        <v>0</v>
      </c>
      <c r="D14" s="13" t="str">
        <f>IF(список!D12="","",список!D12)</f>
        <v>подготовительная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5" t="e">
        <f t="shared" si="19"/>
        <v>#REF!</v>
      </c>
      <c r="AR14" s="1" t="e">
        <f t="shared" si="20"/>
        <v>#REF!</v>
      </c>
    </row>
    <row r="15" spans="1:44" x14ac:dyDescent="0.25">
      <c r="A15" s="1">
        <f>список!A14</f>
        <v>13</v>
      </c>
      <c r="B15" s="1" t="str">
        <f>IF(список!B14="","",список!B14)</f>
        <v/>
      </c>
      <c r="C15" s="1">
        <f>IF(список!C14="","",список!C14)</f>
        <v>0</v>
      </c>
      <c r="D15" s="13" t="str">
        <f>IF(список!D14="","",список!D14)</f>
        <v>подготовительная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5" t="e">
        <f t="shared" si="19"/>
        <v>#REF!</v>
      </c>
      <c r="AR15" s="1" t="e">
        <f t="shared" si="20"/>
        <v>#REF!</v>
      </c>
    </row>
    <row r="16" spans="1:44" x14ac:dyDescent="0.25">
      <c r="A16" s="1">
        <f>список!A15</f>
        <v>14</v>
      </c>
      <c r="B16" s="1" t="str">
        <f>IF(список!B15="","",список!B15)</f>
        <v/>
      </c>
      <c r="C16" s="1">
        <f>IF(список!C15="","",список!C15)</f>
        <v>0</v>
      </c>
      <c r="D16" s="13" t="str">
        <f>IF(список!D15="","",список!D15)</f>
        <v>подготовительная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5" t="e">
        <f t="shared" si="19"/>
        <v>#REF!</v>
      </c>
      <c r="AR16" s="1" t="e">
        <f t="shared" si="20"/>
        <v>#REF!</v>
      </c>
    </row>
    <row r="17" spans="1:44" x14ac:dyDescent="0.25">
      <c r="A17" s="1">
        <f>список!A16</f>
        <v>15</v>
      </c>
      <c r="B17" s="1" t="str">
        <f>IF(список!B16="","",список!B16)</f>
        <v/>
      </c>
      <c r="C17" s="1">
        <f>IF(список!C16="","",список!C16)</f>
        <v>0</v>
      </c>
      <c r="D17" s="13" t="str">
        <f>IF(список!D16="","",список!D16)</f>
        <v>подготовительная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5" t="e">
        <f t="shared" si="19"/>
        <v>#REF!</v>
      </c>
      <c r="AR17" s="1" t="e">
        <f t="shared" si="20"/>
        <v>#REF!</v>
      </c>
    </row>
    <row r="18" spans="1:44" x14ac:dyDescent="0.25">
      <c r="A18" s="1">
        <f>список!A17</f>
        <v>16</v>
      </c>
      <c r="B18" s="1" t="str">
        <f>IF(список!B17="","",список!B17)</f>
        <v/>
      </c>
      <c r="C18" s="1">
        <f>IF(список!C17="","",список!C17)</f>
        <v>0</v>
      </c>
      <c r="D18" s="13" t="str">
        <f>IF(список!D17="","",список!D17)</f>
        <v>подготовительная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5" t="e">
        <f t="shared" si="19"/>
        <v>#REF!</v>
      </c>
      <c r="AR18" s="1" t="e">
        <f t="shared" si="20"/>
        <v>#REF!</v>
      </c>
    </row>
    <row r="19" spans="1:44" x14ac:dyDescent="0.25">
      <c r="A19" s="1">
        <f>список!A18</f>
        <v>17</v>
      </c>
      <c r="B19" s="1" t="str">
        <f>IF(список!B18="","",список!B18)</f>
        <v/>
      </c>
      <c r="C19" s="1">
        <f>IF(список!C18="","",список!C18)</f>
        <v>0</v>
      </c>
      <c r="D19" s="13" t="str">
        <f>IF(список!D18="","",список!D18)</f>
        <v>подготовительная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5" t="e">
        <f t="shared" si="19"/>
        <v>#REF!</v>
      </c>
      <c r="AR19" s="1" t="e">
        <f t="shared" si="20"/>
        <v>#REF!</v>
      </c>
    </row>
    <row r="20" spans="1:44" x14ac:dyDescent="0.25">
      <c r="A20" s="1">
        <f>список!A19</f>
        <v>18</v>
      </c>
      <c r="B20" s="1" t="str">
        <f>IF(список!B19="","",список!B19)</f>
        <v/>
      </c>
      <c r="C20" s="1">
        <f>IF(список!C19="","",список!C19)</f>
        <v>0</v>
      </c>
      <c r="D20" s="13" t="str">
        <f>IF(список!D19="","",список!D19)</f>
        <v>подготовительная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5" t="e">
        <f t="shared" si="19"/>
        <v>#REF!</v>
      </c>
      <c r="AR20" s="1" t="e">
        <f t="shared" si="20"/>
        <v>#REF!</v>
      </c>
    </row>
    <row r="21" spans="1:44" x14ac:dyDescent="0.25">
      <c r="A21" s="1">
        <f>список!A20</f>
        <v>19</v>
      </c>
      <c r="B21" s="1" t="str">
        <f>IF(список!B20="","",список!B20)</f>
        <v/>
      </c>
      <c r="C21" s="1">
        <f>IF(список!C20="","",список!C20)</f>
        <v>0</v>
      </c>
      <c r="D21" s="13" t="str">
        <f>IF(список!D20="","",список!D20)</f>
        <v>подготовительная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5" t="e">
        <f t="shared" si="19"/>
        <v>#REF!</v>
      </c>
      <c r="AR21" s="1" t="e">
        <f t="shared" si="20"/>
        <v>#REF!</v>
      </c>
    </row>
    <row r="22" spans="1:44" x14ac:dyDescent="0.25">
      <c r="A22" s="1">
        <f>список!A21</f>
        <v>20</v>
      </c>
      <c r="B22" s="1" t="str">
        <f>IF(список!B21="","",список!B21)</f>
        <v/>
      </c>
      <c r="C22" s="1">
        <f>IF(список!C21="","",список!C21)</f>
        <v>0</v>
      </c>
      <c r="D22" s="13" t="str">
        <f>IF(список!D21="","",список!D21)</f>
        <v>подготовительная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5" t="e">
        <f t="shared" si="19"/>
        <v>#REF!</v>
      </c>
      <c r="AR22" s="1" t="e">
        <f t="shared" si="20"/>
        <v>#REF!</v>
      </c>
    </row>
    <row r="23" spans="1:44" x14ac:dyDescent="0.25">
      <c r="A23" s="1">
        <f>список!A22</f>
        <v>21</v>
      </c>
      <c r="B23" s="1" t="str">
        <f>IF(список!B22="","",список!B22)</f>
        <v/>
      </c>
      <c r="C23" s="1">
        <f>IF(список!C22="","",список!C22)</f>
        <v>0</v>
      </c>
      <c r="D23" s="13" t="str">
        <f>IF(список!D22="","",список!D22)</f>
        <v>подготовительная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5" t="e">
        <f t="shared" si="19"/>
        <v>#REF!</v>
      </c>
      <c r="AR23" s="1" t="e">
        <f t="shared" si="20"/>
        <v>#REF!</v>
      </c>
    </row>
    <row r="24" spans="1:44" x14ac:dyDescent="0.25">
      <c r="A24" s="1">
        <f>список!A23</f>
        <v>22</v>
      </c>
      <c r="B24" s="1" t="str">
        <f>IF(список!B23="","",список!B23)</f>
        <v/>
      </c>
      <c r="C24" s="1">
        <f>IF(список!C23="","",список!C23)</f>
        <v>0</v>
      </c>
      <c r="D24" s="13" t="str">
        <f>IF(список!D23="","",список!D23)</f>
        <v>подготовительная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5" t="e">
        <f t="shared" si="19"/>
        <v>#REF!</v>
      </c>
      <c r="AR24" s="1" t="e">
        <f t="shared" si="20"/>
        <v>#REF!</v>
      </c>
    </row>
    <row r="25" spans="1:44" x14ac:dyDescent="0.25">
      <c r="A25" s="1">
        <f>список!A24</f>
        <v>23</v>
      </c>
      <c r="B25" s="1" t="str">
        <f>IF(список!B24="","",список!B24)</f>
        <v/>
      </c>
      <c r="C25" s="1">
        <f>IF(список!C24="","",список!C24)</f>
        <v>0</v>
      </c>
      <c r="D25" s="13" t="str">
        <f>IF(список!D24="","",список!D24)</f>
        <v>подготовительная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5" t="e">
        <f t="shared" si="19"/>
        <v>#REF!</v>
      </c>
      <c r="AR25" s="1" t="e">
        <f t="shared" si="20"/>
        <v>#REF!</v>
      </c>
    </row>
    <row r="26" spans="1:44" x14ac:dyDescent="0.25">
      <c r="A26" s="1">
        <f>список!A25</f>
        <v>24</v>
      </c>
      <c r="B26" s="1" t="str">
        <f>IF(список!B25="","",список!B25)</f>
        <v/>
      </c>
      <c r="C26" s="1">
        <f>IF(список!C25="","",список!C25)</f>
        <v>0</v>
      </c>
      <c r="D26" s="13" t="str">
        <f>IF(список!D25="","",список!D25)</f>
        <v>подготовительная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5" t="e">
        <f t="shared" si="19"/>
        <v>#REF!</v>
      </c>
      <c r="AR26" s="1" t="e">
        <f t="shared" si="20"/>
        <v>#REF!</v>
      </c>
    </row>
    <row r="27" spans="1:44" x14ac:dyDescent="0.25">
      <c r="A27" s="1">
        <f>список!A26</f>
        <v>25</v>
      </c>
      <c r="B27" s="1" t="str">
        <f>IF(список!B26="","",список!B26)</f>
        <v/>
      </c>
      <c r="C27" s="1">
        <f>IF(список!C26="","",список!C26)</f>
        <v>0</v>
      </c>
      <c r="D27" s="13" t="str">
        <f>IF(список!D26="","",список!D26)</f>
        <v>подготовительная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5" t="e">
        <f t="shared" si="19"/>
        <v>#REF!</v>
      </c>
      <c r="AR27" s="1" t="e">
        <f t="shared" si="20"/>
        <v>#REF!</v>
      </c>
    </row>
    <row r="28" spans="1:44" x14ac:dyDescent="0.25">
      <c r="A28" s="1">
        <f>список!A27</f>
        <v>26</v>
      </c>
      <c r="B28" s="1" t="str">
        <f>IF(список!B27="","",список!B27)</f>
        <v/>
      </c>
      <c r="C28" s="1">
        <f>IF(список!C27="","",список!C27)</f>
        <v>0</v>
      </c>
      <c r="D28" s="13" t="str">
        <f>IF(список!D27="","",список!D27)</f>
        <v>подготовительная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5" t="e">
        <f t="shared" si="19"/>
        <v>#REF!</v>
      </c>
      <c r="AR28" s="1" t="e">
        <f t="shared" si="20"/>
        <v>#REF!</v>
      </c>
    </row>
    <row r="29" spans="1:44" x14ac:dyDescent="0.25">
      <c r="A29" s="1">
        <f>список!A28</f>
        <v>27</v>
      </c>
      <c r="B29" s="1" t="str">
        <f>IF(список!B28="","",список!B28)</f>
        <v/>
      </c>
      <c r="C29" s="1">
        <f>IF(список!C28="","",список!C28)</f>
        <v>0</v>
      </c>
      <c r="D29" s="13" t="str">
        <f>IF(список!D28="","",список!D28)</f>
        <v>подготовительная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5" t="e">
        <f t="shared" si="19"/>
        <v>#REF!</v>
      </c>
      <c r="AR29" s="1" t="e">
        <f t="shared" si="20"/>
        <v>#REF!</v>
      </c>
    </row>
    <row r="30" spans="1:44" x14ac:dyDescent="0.25">
      <c r="A30" s="1">
        <f>список!A29</f>
        <v>28</v>
      </c>
      <c r="B30" s="1" t="str">
        <f>IF(список!B29="","",список!B29)</f>
        <v/>
      </c>
      <c r="C30" s="1">
        <f>IF(список!C29="","",список!C29)</f>
        <v>0</v>
      </c>
      <c r="D30" s="13" t="str">
        <f>IF(список!D29="","",список!D29)</f>
        <v>подготовительная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5" t="e">
        <f t="shared" si="19"/>
        <v>#REF!</v>
      </c>
      <c r="AR30" s="1" t="e">
        <f t="shared" si="20"/>
        <v>#REF!</v>
      </c>
    </row>
    <row r="31" spans="1:44" x14ac:dyDescent="0.25">
      <c r="A31" s="1">
        <f>список!A30</f>
        <v>29</v>
      </c>
      <c r="B31" s="1" t="str">
        <f>IF(список!B30="","",список!B30)</f>
        <v/>
      </c>
      <c r="C31" s="1">
        <f>IF(список!C30="","",список!C30)</f>
        <v>0</v>
      </c>
      <c r="D31" s="13" t="str">
        <f>IF(список!D30="","",список!D30)</f>
        <v>подготовительная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5" t="e">
        <f t="shared" si="19"/>
        <v>#REF!</v>
      </c>
      <c r="AR31" s="1" t="e">
        <f t="shared" si="20"/>
        <v>#REF!</v>
      </c>
    </row>
    <row r="32" spans="1:44" x14ac:dyDescent="0.25">
      <c r="A32" s="1">
        <f>список!A31</f>
        <v>30</v>
      </c>
      <c r="B32" s="1">
        <f>IF(список!C8="","",список!C8)</f>
        <v>0</v>
      </c>
      <c r="C32" s="1">
        <f>IF(список!C31="","",список!C31)</f>
        <v>0</v>
      </c>
      <c r="D32" s="13" t="str">
        <f>IF(список!D31="","",список!D31)</f>
        <v>подготовительная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5" t="e">
        <f t="shared" si="19"/>
        <v>#REF!</v>
      </c>
      <c r="AR32" s="1" t="e">
        <f t="shared" si="20"/>
        <v>#REF!</v>
      </c>
    </row>
    <row r="33" spans="1:44" x14ac:dyDescent="0.25">
      <c r="A33" s="1">
        <f>список!A32</f>
        <v>31</v>
      </c>
      <c r="B33" s="1" t="str">
        <f>IF(список!B32="","",список!B32)</f>
        <v/>
      </c>
      <c r="C33" s="1">
        <f>IF(список!C32="","",список!C32)</f>
        <v>0</v>
      </c>
      <c r="D33" s="13" t="str">
        <f>IF(список!D32="","",список!D32)</f>
        <v>подготовительная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5" t="e">
        <f t="shared" si="19"/>
        <v>#REF!</v>
      </c>
      <c r="AR33" s="1" t="e">
        <f t="shared" si="20"/>
        <v>#REF!</v>
      </c>
    </row>
    <row r="34" spans="1:44" x14ac:dyDescent="0.25">
      <c r="A34" s="1">
        <f>'[1]сырые баллы'!A34:A35</f>
        <v>31</v>
      </c>
      <c r="B34" s="1" t="str">
        <f>IF(список!B33="","",список!B33)</f>
        <v/>
      </c>
      <c r="C34" s="1">
        <f>IF(список!C33="","",список!C33)</f>
        <v>0</v>
      </c>
      <c r="D34" s="13" t="str">
        <f>IF(список!D33="","",список!D33)</f>
        <v>подготовительная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A1:AR1"/>
    <mergeCell ref="A2:A3"/>
    <mergeCell ref="B2:B3"/>
    <mergeCell ref="C2:C3"/>
    <mergeCell ref="D2:D3"/>
    <mergeCell ref="E2:Z2"/>
    <mergeCell ref="AA2:AP2"/>
    <mergeCell ref="I3:J3"/>
    <mergeCell ref="K3:L3"/>
    <mergeCell ref="M3:N3"/>
    <mergeCell ref="E3:F3"/>
    <mergeCell ref="G3:H3"/>
    <mergeCell ref="AI3:AJ3"/>
    <mergeCell ref="AK3:AL3"/>
    <mergeCell ref="Q3:R3"/>
    <mergeCell ref="S3:T3"/>
    <mergeCell ref="U3:V3"/>
    <mergeCell ref="O3:P3"/>
    <mergeCell ref="AM3:AN3"/>
    <mergeCell ref="AO3:AP3"/>
    <mergeCell ref="W3:X3"/>
    <mergeCell ref="Y3:Z3"/>
    <mergeCell ref="AA3:AB3"/>
    <mergeCell ref="AC3:AD3"/>
    <mergeCell ref="AE3:AF3"/>
    <mergeCell ref="AG3:AH3"/>
  </mergeCells>
  <phoneticPr fontId="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80949792F425948B7DAB055DA048CA3" ma:contentTypeVersion="1" ma:contentTypeDescription="Создание документа." ma:contentTypeScope="" ma:versionID="ca9f407b70107b49e8a79d685cd81fff">
  <xsd:schema xmlns:xsd="http://www.w3.org/2001/XMLSchema" xmlns:xs="http://www.w3.org/2001/XMLSchema" xmlns:p="http://schemas.microsoft.com/office/2006/metadata/properties" xmlns:ns2="6434c500-c195-4837-b047-5e71706d4cb2" targetNamespace="http://schemas.microsoft.com/office/2006/metadata/properties" ma:root="true" ma:fieldsID="499b5db816f3e0543885560e27e22f27" ns2:_="">
    <xsd:import namespace="6434c500-c195-4837-b047-5e71706d4cb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4c500-c195-4837-b047-5e71706d4cb2"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434c500-c195-4837-b047-5e71706d4cb2">S5QAU4VNKZPS-845-3512</_dlc_DocId>
    <_dlc_DocIdUrl xmlns="6434c500-c195-4837-b047-5e71706d4cb2">
      <Url>http://www.eduportal44.ru/Buy/Rodnik/_layouts/15/DocIdRedir.aspx?ID=S5QAU4VNKZPS-845-3512</Url>
      <Description>S5QAU4VNKZPS-845-3512</Description>
    </_dlc_DocIdUrl>
  </documentManagement>
</p:properties>
</file>

<file path=customXml/itemProps1.xml><?xml version="1.0" encoding="utf-8"?>
<ds:datastoreItem xmlns:ds="http://schemas.openxmlformats.org/officeDocument/2006/customXml" ds:itemID="{47AC4654-E15D-4431-AE9B-4435F0EE85B5}"/>
</file>

<file path=customXml/itemProps2.xml><?xml version="1.0" encoding="utf-8"?>
<ds:datastoreItem xmlns:ds="http://schemas.openxmlformats.org/officeDocument/2006/customXml" ds:itemID="{4C26BCEA-8186-4CB1-BE17-570FBCB63250}"/>
</file>

<file path=customXml/itemProps3.xml><?xml version="1.0" encoding="utf-8"?>
<ds:datastoreItem xmlns:ds="http://schemas.openxmlformats.org/officeDocument/2006/customXml" ds:itemID="{407D089B-777C-408E-A34A-3A2179168887}"/>
</file>

<file path=customXml/itemProps4.xml><?xml version="1.0" encoding="utf-8"?>
<ds:datastoreItem xmlns:ds="http://schemas.openxmlformats.org/officeDocument/2006/customXml" ds:itemID="{EE344D68-E685-41F3-90C1-54300FD92F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23</vt:i4>
      </vt:variant>
    </vt:vector>
  </HeadingPairs>
  <TitlesOfParts>
    <vt:vector size="23" baseType="lpstr">
      <vt:lpstr>список</vt:lpstr>
      <vt:lpstr>Социально-коммуникативное разви</vt:lpstr>
      <vt:lpstr>Познавательное развитие</vt:lpstr>
      <vt:lpstr>мотивация май</vt:lpstr>
      <vt:lpstr>учебно-позн. интерес октябрь</vt:lpstr>
      <vt:lpstr>целеполагание</vt:lpstr>
      <vt:lpstr>целеполагание май</vt:lpstr>
      <vt:lpstr>учебные действия</vt:lpstr>
      <vt:lpstr>учебные действия май </vt:lpstr>
      <vt:lpstr>действия контроля</vt:lpstr>
      <vt:lpstr>действие контроля май</vt:lpstr>
      <vt:lpstr>действия оценки</vt:lpstr>
      <vt:lpstr>действия оценки май</vt:lpstr>
      <vt:lpstr>Речевое развитие</vt:lpstr>
      <vt:lpstr>Художественно-эстетическое разв</vt:lpstr>
      <vt:lpstr>Физическое развитие</vt:lpstr>
      <vt:lpstr>сводная по группе</vt:lpstr>
      <vt:lpstr>Индивидуальная карта_1</vt:lpstr>
      <vt:lpstr>характ уровней</vt:lpstr>
      <vt:lpstr>Лист1</vt:lpstr>
      <vt:lpstr>Целевые ориентиры</vt:lpstr>
      <vt:lpstr>Целевые ориентиры_сводная</vt:lpstr>
      <vt:lpstr>Индивидуальная карта_2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metodist</dc:creator>
  <cp:lastModifiedBy>Методист</cp:lastModifiedBy>
  <cp:lastPrinted>2016-11-15T12:03:52Z</cp:lastPrinted>
  <dcterms:created xsi:type="dcterms:W3CDTF">2011-08-30T11:41:57Z</dcterms:created>
  <dcterms:modified xsi:type="dcterms:W3CDTF">2016-12-29T10:45:34Z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0x010100080949792F425948B7DAB055DA048CA3</vt:lpwstr>
  </property>
  <property fmtid="{D5CDD505-2E9C-101B-9397-08002B2CF9AE}" pid="3" name="_dlc_DocIdItemGuid">
    <vt:lpwstr>551f2c70-024a-48ed-8daa-21dc6042bc62</vt:lpwstr>
  </property>
</Properties>
</file>